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760" windowHeight="10560"/>
  </bookViews>
  <sheets>
    <sheet name="TD Internação" sheetId="14" r:id="rId1"/>
    <sheet name="Internação" sheetId="9" r:id="rId2"/>
    <sheet name="Resumo AMB" sheetId="13" r:id="rId3"/>
    <sheet name="TD Amb. Especialidade" sheetId="12" r:id="rId4"/>
    <sheet name="Amb. Especialidade" sheetId="11" r:id="rId5"/>
    <sheet name="TD Classe" sheetId="5" r:id="rId6"/>
    <sheet name="Classe" sheetId="1" r:id="rId7"/>
    <sheet name="TD Componente" sheetId="6" r:id="rId8"/>
    <sheet name="Componente" sheetId="4" r:id="rId9"/>
    <sheet name="TD Classe 59+" sheetId="8" r:id="rId10"/>
    <sheet name="Classe 59+" sheetId="7" r:id="rId11"/>
  </sheets>
  <calcPr calcId="124519"/>
  <pivotCaches>
    <pivotCache cacheId="0" r:id="rId12"/>
    <pivotCache cacheId="1" r:id="rId13"/>
    <pivotCache cacheId="2" r:id="rId14"/>
    <pivotCache cacheId="9" r:id="rId15"/>
    <pivotCache cacheId="16" r:id="rId16"/>
  </pivotCaches>
</workbook>
</file>

<file path=xl/calcChain.xml><?xml version="1.0" encoding="utf-8"?>
<calcChain xmlns="http://schemas.openxmlformats.org/spreadsheetml/2006/main">
  <c r="H11" i="8"/>
  <c r="H10"/>
  <c r="H9"/>
  <c r="H8"/>
  <c r="H7"/>
  <c r="H6"/>
  <c r="H5"/>
</calcChain>
</file>

<file path=xl/sharedStrings.xml><?xml version="1.0" encoding="utf-8"?>
<sst xmlns="http://schemas.openxmlformats.org/spreadsheetml/2006/main" count="2136" uniqueCount="138">
  <si>
    <t>ANO</t>
  </si>
  <si>
    <t>CLASSE</t>
  </si>
  <si>
    <t>VT.vp</t>
  </si>
  <si>
    <t>VA.vp</t>
  </si>
  <si>
    <t>VC.vp</t>
  </si>
  <si>
    <t>VI.vp</t>
  </si>
  <si>
    <t>QP.vp</t>
  </si>
  <si>
    <t>QA.vp</t>
  </si>
  <si>
    <t>QC.vp</t>
  </si>
  <si>
    <t>QI.vp</t>
  </si>
  <si>
    <t>VQ.vp</t>
  </si>
  <si>
    <t>BA.vp</t>
  </si>
  <si>
    <t>CT.vp</t>
  </si>
  <si>
    <t>IT.vp</t>
  </si>
  <si>
    <t>Consultas</t>
  </si>
  <si>
    <t>NA</t>
  </si>
  <si>
    <t>Emergência</t>
  </si>
  <si>
    <t>Exames e Tratamentos</t>
  </si>
  <si>
    <t>Internação</t>
  </si>
  <si>
    <t>Material</t>
  </si>
  <si>
    <t>Medicamento</t>
  </si>
  <si>
    <t>VT (Valor Total)</t>
  </si>
  <si>
    <t>VA (Valor por Atendido)</t>
  </si>
  <si>
    <t>VC (Valor por Conta)</t>
  </si>
  <si>
    <t>VI (Valor por item de Conta)</t>
  </si>
  <si>
    <t xml:space="preserve">QP (Quantidade Aprovada) </t>
  </si>
  <si>
    <t>QA (Quantidade por Atendido)</t>
  </si>
  <si>
    <t>QC (Quantidade por Conta)</t>
  </si>
  <si>
    <t>QI (Quantidade por Item de Conta)</t>
  </si>
  <si>
    <t>VQ (Valor por Quantidade)</t>
  </si>
  <si>
    <t>BA (Beneficiários Atendidos)</t>
  </si>
  <si>
    <t>CT (Quantidade de Contas)</t>
  </si>
  <si>
    <t>IT (Quantidade de Itens de Conta)</t>
  </si>
  <si>
    <t>Soma de VT (Valor Total)</t>
  </si>
  <si>
    <t>Rótulos de Linha</t>
  </si>
  <si>
    <t>Total geral</t>
  </si>
  <si>
    <t>Valores</t>
  </si>
  <si>
    <t xml:space="preserve">Soma de QP (Quantidade Aprovada) </t>
  </si>
  <si>
    <t>Soma de VQ (Valor por Quantidade)</t>
  </si>
  <si>
    <t>Média de VT.vp</t>
  </si>
  <si>
    <t>Média de QP.vp</t>
  </si>
  <si>
    <t>Média de VQ.vp</t>
  </si>
  <si>
    <t>Diárias - Amb</t>
  </si>
  <si>
    <t>Diárias - Inter</t>
  </si>
  <si>
    <t>Domiciliar</t>
  </si>
  <si>
    <t>Exames - Amb</t>
  </si>
  <si>
    <t>Exames - Inter</t>
  </si>
  <si>
    <t>Honorários - Amb</t>
  </si>
  <si>
    <t>Honorários - Inter</t>
  </si>
  <si>
    <t>Material - Amb</t>
  </si>
  <si>
    <t>Material - Inter</t>
  </si>
  <si>
    <t>Medicamento - Amb</t>
  </si>
  <si>
    <t>Medicamento - Inter</t>
  </si>
  <si>
    <t>Pacotes - Amb</t>
  </si>
  <si>
    <t>Pacotes - Inter</t>
  </si>
  <si>
    <t>Remoção - Amb</t>
  </si>
  <si>
    <t>Remoção - Inter</t>
  </si>
  <si>
    <t>VR.vp</t>
  </si>
  <si>
    <t>VR (Valor por AP)</t>
  </si>
  <si>
    <t>QR.vp</t>
  </si>
  <si>
    <t>BR.vp</t>
  </si>
  <si>
    <t>BR (Beneficiários por  AP)</t>
  </si>
  <si>
    <t>QR (Quantidade por AP)</t>
  </si>
  <si>
    <t>Honorários-ANATOMIA PATOLÓGICA E CITOPATOLOGIA</t>
  </si>
  <si>
    <t>Honorários-ANESTESIOLOGIA</t>
  </si>
  <si>
    <t>Honorários-ANGIOLOGIA - CIRURGIA VASCULAR E LINFÁTICA</t>
  </si>
  <si>
    <t>Honorários-CARDIOLOGIA SADT</t>
  </si>
  <si>
    <t>Honorários-CIRURGIA  APARELHO DIGESTIVO (INCLUINDO PROCTOLOGIA), ANEXOS E PAREDE ABDOMINAL</t>
  </si>
  <si>
    <t>Honorários-CIRURGIA DA MÃO</t>
  </si>
  <si>
    <t>Honorários-CIRURGIA DE CABEÇA E PESCOÇO</t>
  </si>
  <si>
    <t>Honorários-CIRURGIA ENDOCRINOLOGICA</t>
  </si>
  <si>
    <t>Honorários-CIRURGIA PEDIÁTRICA</t>
  </si>
  <si>
    <t>Honorários-CIRURGIA PLÁSTICA REPARADORA</t>
  </si>
  <si>
    <t>Honorários-CIRURGIA TORÁCICA</t>
  </si>
  <si>
    <t>Honorários-CLINICA MEDICA</t>
  </si>
  <si>
    <t>Honorários-CONSULTAS</t>
  </si>
  <si>
    <t>Honorários-DERMATOLOGIA CLÍNICO - CIRÚRGICA</t>
  </si>
  <si>
    <t>Honorários-ELETROENCEFALOGRAFIA  E NEUROFISIOLOGIA CLÍNICA</t>
  </si>
  <si>
    <t>Honorários-ENDOSCOPIA DIGESTIVA</t>
  </si>
  <si>
    <t>Honorários-ENDOSCOPIA PERORAL</t>
  </si>
  <si>
    <t>Honorários-GENÉTICA</t>
  </si>
  <si>
    <t>Honorários-GINECOLOGIA E OBSTETRÍCIA</t>
  </si>
  <si>
    <t>Honorários-MASTOLOGIA (INCLUINDO CIRURGIA DE MAMA)</t>
  </si>
  <si>
    <t>Honorários-MEDICINA FÍSICA E REABILITAÇÃO (FISIATRIA)</t>
  </si>
  <si>
    <t>Honorários-MEDICINA NUCLEAR</t>
  </si>
  <si>
    <t>Honorários-NEUROCIRURGIA</t>
  </si>
  <si>
    <t>Honorários-NUTRIÇÃO PARENTERAL E ENTERAL</t>
  </si>
  <si>
    <t>Honorários-OFTALMOLOGIA</t>
  </si>
  <si>
    <t>Honorários-ORTOPEDIA E TRAUMATOLOGIA</t>
  </si>
  <si>
    <t>Honorários-OTORRINOLARINGOLOGIA</t>
  </si>
  <si>
    <t>Honorários-Outros</t>
  </si>
  <si>
    <t>Honorários-PATOLOGIA CLÍNICA</t>
  </si>
  <si>
    <t>Honorários-PSIQUIATRIA</t>
  </si>
  <si>
    <t>Honorários-QUIMIOTERAPIA DO CÂNCER (CANCEROLOGIA)</t>
  </si>
  <si>
    <t>Honorários-RADIODIAGNÓSTICO</t>
  </si>
  <si>
    <t>Honorários-RADIOTERAPIA</t>
  </si>
  <si>
    <t>Honorários-TOMOGRAFIA COMPUTADORIZADA</t>
  </si>
  <si>
    <t>Honorários-ULTRA-SONOGRAFIA</t>
  </si>
  <si>
    <t>Honorários-UROLOGIA</t>
  </si>
  <si>
    <t>SADT-ALERGOLOGIA</t>
  </si>
  <si>
    <t>SADT-ANGIOLOGIA - CIRURGIA VASCULAR E LINFÁTICA</t>
  </si>
  <si>
    <t>SADT-CARDIOLOGIA</t>
  </si>
  <si>
    <t>SADT-CARDIOLOGIA SADT</t>
  </si>
  <si>
    <t>SADT-CIRURGIA DE CABEÇA E PESCOÇO</t>
  </si>
  <si>
    <t>SADT-ENDOSCOPIA DIGESTIVA</t>
  </si>
  <si>
    <t>Inf</t>
  </si>
  <si>
    <t>SADT-GENÉTICA</t>
  </si>
  <si>
    <t>SADT-HEMOTERAPIA</t>
  </si>
  <si>
    <t>SADT-MEDICINA FÍSICA E REABILITAÇÃO (FISIATRIA)</t>
  </si>
  <si>
    <t>SADT-OFTALMOLOGIA</t>
  </si>
  <si>
    <t>SADT-Outros</t>
  </si>
  <si>
    <t>SADT-PATOLOGIA CLÍNICA</t>
  </si>
  <si>
    <t>SADT-QUIMIOTERAPIA DO CÂNCER (CANCEROLOGIA)</t>
  </si>
  <si>
    <t>SADT-RADIODIAGNÓSTICO</t>
  </si>
  <si>
    <t>SADT-RADIOTERAPIA</t>
  </si>
  <si>
    <t>SADT-RESSONÂNCIA MAGNÉTICA</t>
  </si>
  <si>
    <t>SADT-TISIOPNEUMOLOGIA</t>
  </si>
  <si>
    <t>SADT-TOMOGRAFIA COMPUTADORIZADA</t>
  </si>
  <si>
    <t>SADT-ULTRA-SONOGRAFIA</t>
  </si>
  <si>
    <t>Valor Referencial-ANESTESIOLOGIA</t>
  </si>
  <si>
    <t>Valor Referencial-CIRURGIA  APARELHO DIGESTIVO (INCLUINDO PROCTOLOGIA), ANEXOS E PAREDE ABDOMINAL</t>
  </si>
  <si>
    <t>Valor Referencial-CONSULTAS</t>
  </si>
  <si>
    <t>Valor Referencial-DERMATOLOGIA CLÍNICO - CIRÚRGICA</t>
  </si>
  <si>
    <t>Valor Referencial-ENDOCRINOLOGIA</t>
  </si>
  <si>
    <t>Valor Referencial-ENDOSCOPIA DIGESTIVA</t>
  </si>
  <si>
    <t>Valor Referencial-ENDOSCOPIA PERORAL</t>
  </si>
  <si>
    <t>Valor Referencial-GINECOLOGIA E OBSTETRÍCIA</t>
  </si>
  <si>
    <t>Valor Referencial-HEMOTERAPIA</t>
  </si>
  <si>
    <t>Valor Referencial-MASTOLOGIA (INCLUINDO CIRURGIA DE MAMA)</t>
  </si>
  <si>
    <t>Valor Referencial-MEDICINA FÍSICA E REABILITAÇÃO (FISIATRIA)</t>
  </si>
  <si>
    <t>Valor Referencial-NEFROLOGIA</t>
  </si>
  <si>
    <t>Valor Referencial-NEUROCIRURGIA</t>
  </si>
  <si>
    <t>Valor Referencial-OFTALMOLOGIA</t>
  </si>
  <si>
    <t>Valor Referencial-PATOLOGIA CLÍNICA</t>
  </si>
  <si>
    <t>Valor Referencial-PEDIATRIA</t>
  </si>
  <si>
    <t>Valor Referencial-PSIQUIATRIA</t>
  </si>
  <si>
    <t>Valor Referencial-TISIOPNEUMOLOGIA</t>
  </si>
  <si>
    <t>Valor Referencial-UROLOGIA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</si>
</sst>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6" formatCode="_-* #,##0.0000_-;\-* #,##0.00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/>
    <xf numFmtId="43" fontId="2" fillId="2" borderId="2" xfId="1" applyFont="1" applyFill="1" applyBorder="1" applyAlignment="1">
      <alignment horizontal="center" vertical="center" wrapText="1"/>
    </xf>
    <xf numFmtId="10" fontId="2" fillId="2" borderId="3" xfId="2" applyNumberFormat="1" applyFont="1" applyFill="1" applyBorder="1" applyAlignment="1">
      <alignment horizontal="center" vertical="center" wrapText="1"/>
    </xf>
    <xf numFmtId="43" fontId="2" fillId="3" borderId="2" xfId="1" applyFont="1" applyFill="1" applyBorder="1" applyAlignment="1">
      <alignment horizontal="center" vertical="center" wrapText="1"/>
    </xf>
    <xf numFmtId="10" fontId="2" fillId="3" borderId="3" xfId="2" applyNumberFormat="1" applyFont="1" applyFill="1" applyBorder="1" applyAlignment="1">
      <alignment horizontal="center" vertical="center" wrapText="1"/>
    </xf>
    <xf numFmtId="43" fontId="2" fillId="4" borderId="2" xfId="1" applyFont="1" applyFill="1" applyBorder="1" applyAlignment="1">
      <alignment horizontal="center" vertical="center" wrapText="1"/>
    </xf>
    <xf numFmtId="10" fontId="2" fillId="4" borderId="3" xfId="2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3" fillId="6" borderId="4" xfId="0" applyFont="1" applyFill="1" applyBorder="1"/>
    <xf numFmtId="0" fontId="3" fillId="6" borderId="0" xfId="0" applyFont="1" applyFill="1" applyBorder="1"/>
    <xf numFmtId="0" fontId="3" fillId="6" borderId="7" xfId="0" applyFont="1" applyFill="1" applyBorder="1"/>
    <xf numFmtId="43" fontId="0" fillId="0" borderId="4" xfId="1" applyFont="1" applyBorder="1"/>
    <xf numFmtId="43" fontId="0" fillId="0" borderId="0" xfId="1" applyFont="1" applyBorder="1"/>
    <xf numFmtId="43" fontId="0" fillId="0" borderId="7" xfId="1" applyFont="1" applyBorder="1"/>
    <xf numFmtId="43" fontId="0" fillId="0" borderId="0" xfId="1" applyFont="1"/>
    <xf numFmtId="10" fontId="0" fillId="0" borderId="5" xfId="2" applyNumberFormat="1" applyFont="1" applyBorder="1"/>
    <xf numFmtId="10" fontId="0" fillId="0" borderId="6" xfId="2" applyNumberFormat="1" applyFont="1" applyBorder="1"/>
    <xf numFmtId="10" fontId="0" fillId="0" borderId="8" xfId="2" applyNumberFormat="1" applyFont="1" applyBorder="1"/>
    <xf numFmtId="10" fontId="0" fillId="0" borderId="0" xfId="2" applyNumberFormat="1" applyFont="1"/>
    <xf numFmtId="10" fontId="0" fillId="0" borderId="4" xfId="2" applyNumberFormat="1" applyFont="1" applyBorder="1"/>
    <xf numFmtId="10" fontId="0" fillId="0" borderId="0" xfId="2" applyNumberFormat="1" applyFont="1" applyBorder="1"/>
    <xf numFmtId="10" fontId="0" fillId="0" borderId="7" xfId="2" applyNumberFormat="1" applyFont="1" applyBorder="1"/>
    <xf numFmtId="0" fontId="3" fillId="6" borderId="10" xfId="0" applyFont="1" applyFill="1" applyBorder="1"/>
    <xf numFmtId="0" fontId="3" fillId="6" borderId="11" xfId="0" applyFont="1" applyFill="1" applyBorder="1"/>
    <xf numFmtId="0" fontId="3" fillId="6" borderId="1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1" applyFont="1" applyAlignment="1">
      <alignment horizontal="left"/>
    </xf>
    <xf numFmtId="43" fontId="0" fillId="0" borderId="0" xfId="1" pivotButton="1" applyFont="1"/>
    <xf numFmtId="10" fontId="0" fillId="0" borderId="0" xfId="0" applyNumberFormat="1"/>
    <xf numFmtId="10" fontId="0" fillId="7" borderId="0" xfId="2" applyNumberFormat="1" applyFont="1" applyFill="1"/>
    <xf numFmtId="43" fontId="0" fillId="7" borderId="0" xfId="1" applyFont="1" applyFill="1"/>
    <xf numFmtId="10" fontId="0" fillId="8" borderId="0" xfId="2" applyNumberFormat="1" applyFont="1" applyFill="1"/>
    <xf numFmtId="43" fontId="0" fillId="9" borderId="0" xfId="1" applyFont="1" applyFill="1"/>
    <xf numFmtId="0" fontId="0" fillId="3" borderId="9" xfId="0" applyFill="1" applyBorder="1" applyAlignment="1">
      <alignment horizontal="left"/>
    </xf>
    <xf numFmtId="43" fontId="0" fillId="0" borderId="13" xfId="1" applyFont="1" applyBorder="1"/>
    <xf numFmtId="10" fontId="0" fillId="0" borderId="13" xfId="0" applyNumberFormat="1" applyBorder="1"/>
    <xf numFmtId="43" fontId="0" fillId="8" borderId="13" xfId="1" applyFont="1" applyFill="1" applyBorder="1"/>
    <xf numFmtId="10" fontId="0" fillId="8" borderId="14" xfId="2" applyNumberFormat="1" applyFont="1" applyFill="1" applyBorder="1"/>
    <xf numFmtId="0" fontId="0" fillId="3" borderId="15" xfId="0" applyFill="1" applyBorder="1" applyAlignment="1">
      <alignment horizontal="left"/>
    </xf>
    <xf numFmtId="43" fontId="0" fillId="9" borderId="16" xfId="1" applyFont="1" applyFill="1" applyBorder="1"/>
    <xf numFmtId="10" fontId="0" fillId="0" borderId="16" xfId="0" applyNumberFormat="1" applyBorder="1"/>
    <xf numFmtId="43" fontId="0" fillId="0" borderId="16" xfId="1" applyFont="1" applyBorder="1"/>
    <xf numFmtId="0" fontId="0" fillId="3" borderId="18" xfId="0" applyFill="1" applyBorder="1" applyAlignment="1">
      <alignment horizontal="left"/>
    </xf>
    <xf numFmtId="43" fontId="0" fillId="9" borderId="19" xfId="1" applyFont="1" applyFill="1" applyBorder="1"/>
    <xf numFmtId="10" fontId="0" fillId="0" borderId="19" xfId="0" applyNumberFormat="1" applyBorder="1"/>
    <xf numFmtId="43" fontId="0" fillId="0" borderId="19" xfId="1" applyFont="1" applyBorder="1"/>
    <xf numFmtId="0" fontId="0" fillId="3" borderId="21" xfId="0" applyFill="1" applyBorder="1" applyAlignment="1">
      <alignment horizontal="left"/>
    </xf>
    <xf numFmtId="10" fontId="0" fillId="3" borderId="20" xfId="2" applyNumberFormat="1" applyFont="1" applyFill="1" applyBorder="1"/>
    <xf numFmtId="10" fontId="0" fillId="7" borderId="20" xfId="2" applyNumberFormat="1" applyFont="1" applyFill="1" applyBorder="1"/>
    <xf numFmtId="10" fontId="0" fillId="3" borderId="0" xfId="2" applyNumberFormat="1" applyFont="1" applyFill="1"/>
    <xf numFmtId="10" fontId="0" fillId="9" borderId="17" xfId="2" applyNumberFormat="1" applyFont="1" applyFill="1" applyBorder="1"/>
    <xf numFmtId="10" fontId="0" fillId="9" borderId="0" xfId="2" applyNumberFormat="1" applyFont="1" applyFill="1"/>
    <xf numFmtId="10" fontId="0" fillId="9" borderId="14" xfId="2" applyNumberFormat="1" applyFont="1" applyFill="1" applyBorder="1"/>
    <xf numFmtId="10" fontId="0" fillId="3" borderId="22" xfId="2" applyNumberFormat="1" applyFont="1" applyFill="1" applyBorder="1"/>
    <xf numFmtId="10" fontId="0" fillId="7" borderId="0" xfId="0" applyNumberFormat="1" applyFill="1" applyBorder="1"/>
    <xf numFmtId="10" fontId="0" fillId="8" borderId="17" xfId="2" applyNumberFormat="1" applyFont="1" applyFill="1" applyBorder="1"/>
    <xf numFmtId="10" fontId="3" fillId="10" borderId="0" xfId="2" applyNumberFormat="1" applyFont="1" applyFill="1"/>
    <xf numFmtId="166" fontId="2" fillId="4" borderId="2" xfId="1" applyNumberFormat="1" applyFont="1" applyFill="1" applyBorder="1" applyAlignment="1">
      <alignment horizontal="center" vertical="center" wrapText="1"/>
    </xf>
    <xf numFmtId="166" fontId="0" fillId="0" borderId="4" xfId="1" applyNumberFormat="1" applyFont="1" applyBorder="1"/>
    <xf numFmtId="166" fontId="0" fillId="0" borderId="0" xfId="1" applyNumberFormat="1" applyFont="1" applyBorder="1"/>
    <xf numFmtId="166" fontId="0" fillId="0" borderId="0" xfId="1" applyNumberFormat="1" applyFont="1"/>
    <xf numFmtId="166" fontId="0" fillId="0" borderId="7" xfId="1" applyNumberFormat="1" applyFont="1" applyBorder="1"/>
    <xf numFmtId="0" fontId="0" fillId="0" borderId="0" xfId="0" applyBorder="1"/>
    <xf numFmtId="43" fontId="0" fillId="0" borderId="0" xfId="1" applyNumberFormat="1" applyFont="1"/>
    <xf numFmtId="0" fontId="0" fillId="0" borderId="7" xfId="0" applyBorder="1"/>
    <xf numFmtId="43" fontId="0" fillId="0" borderId="24" xfId="1" applyFont="1" applyBorder="1"/>
    <xf numFmtId="10" fontId="0" fillId="0" borderId="24" xfId="2" applyNumberFormat="1" applyFont="1" applyBorder="1"/>
    <xf numFmtId="0" fontId="0" fillId="0" borderId="24" xfId="0" applyBorder="1"/>
    <xf numFmtId="0" fontId="3" fillId="6" borderId="23" xfId="0" applyFont="1" applyFill="1" applyBorder="1"/>
    <xf numFmtId="0" fontId="0" fillId="0" borderId="7" xfId="0" applyBorder="1" applyAlignment="1">
      <alignment horizontal="left"/>
    </xf>
    <xf numFmtId="43" fontId="0" fillId="0" borderId="7" xfId="1" applyNumberFormat="1" applyFont="1" applyBorder="1"/>
    <xf numFmtId="10" fontId="0" fillId="0" borderId="7" xfId="0" applyNumberFormat="1" applyBorder="1"/>
    <xf numFmtId="10" fontId="0" fillId="8" borderId="0" xfId="0" applyNumberFormat="1" applyFill="1"/>
    <xf numFmtId="10" fontId="0" fillId="0" borderId="0" xfId="0" applyNumberFormat="1" applyBorder="1"/>
    <xf numFmtId="0" fontId="0" fillId="8" borderId="0" xfId="0" applyFill="1" applyBorder="1" applyAlignment="1">
      <alignment horizontal="left"/>
    </xf>
    <xf numFmtId="0" fontId="0" fillId="11" borderId="0" xfId="0" applyFill="1" applyBorder="1" applyAlignment="1">
      <alignment horizontal="left"/>
    </xf>
    <xf numFmtId="10" fontId="0" fillId="8" borderId="0" xfId="0" applyNumberFormat="1" applyFill="1" applyBorder="1"/>
    <xf numFmtId="10" fontId="0" fillId="12" borderId="0" xfId="0" applyNumberFormat="1" applyFill="1"/>
    <xf numFmtId="10" fontId="0" fillId="12" borderId="0" xfId="0" applyNumberFormat="1" applyFill="1" applyBorder="1"/>
    <xf numFmtId="10" fontId="0" fillId="11" borderId="0" xfId="0" applyNumberFormat="1" applyFill="1" applyBorder="1"/>
    <xf numFmtId="43" fontId="0" fillId="11" borderId="0" xfId="1" applyFont="1" applyFill="1" applyBorder="1"/>
    <xf numFmtId="10" fontId="0" fillId="11" borderId="0" xfId="2" applyNumberFormat="1" applyFont="1" applyFill="1" applyBorder="1"/>
    <xf numFmtId="10" fontId="0" fillId="8" borderId="0" xfId="2" applyNumberFormat="1" applyFont="1" applyFill="1" applyBorder="1"/>
    <xf numFmtId="10" fontId="0" fillId="12" borderId="0" xfId="2" applyNumberFormat="1" applyFont="1" applyFill="1" applyBorder="1"/>
  </cellXfs>
  <cellStyles count="3">
    <cellStyle name="Normal" xfId="0" builtinId="0"/>
    <cellStyle name="Porcentagem" xfId="2" builtinId="5"/>
    <cellStyle name="Separador de milhares" xfId="1" builtinId="3"/>
  </cellStyles>
  <dxfs count="36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6" tint="0.599993896298104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numFmt numFmtId="164" formatCode="0.0%"/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FF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numFmt numFmtId="164" formatCode="0.0%"/>
    </dxf>
    <dxf>
      <numFmt numFmtId="14" formatCode="0.00%"/>
    </dxf>
    <dxf>
      <numFmt numFmtId="14" formatCode="0.00%"/>
    </dxf>
    <dxf>
      <numFmt numFmtId="14" formatCode="0.00%"/>
    </dxf>
    <dxf>
      <numFmt numFmtId="164" formatCode="0.0%"/>
    </dxf>
    <dxf>
      <numFmt numFmtId="14" formatCode="0.00%"/>
    </dxf>
    <dxf>
      <numFmt numFmtId="164" formatCode="0.0%"/>
    </dxf>
    <dxf>
      <numFmt numFmtId="14" formatCode="0.00%"/>
    </dxf>
    <dxf>
      <numFmt numFmtId="164" formatCode="0.0%"/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FF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4" formatCode="0.00%"/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FF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numFmt numFmtId="164" formatCode="0.0%"/>
    </dxf>
    <dxf>
      <numFmt numFmtId="164" formatCode="0.0%"/>
    </dxf>
    <dxf>
      <numFmt numFmtId="164" formatCode="0.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FF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4" formatCode="0.0%"/>
    </dxf>
    <dxf>
      <numFmt numFmtId="14" formatCode="0.00%"/>
    </dxf>
    <dxf>
      <numFmt numFmtId="35" formatCode="_-* #,##0.00_-;\-* #,##0.00_-;_-* &quot;-&quot;??_-;_-@_-"/>
    </dxf>
    <dxf>
      <numFmt numFmtId="164" formatCode="0.0%"/>
    </dxf>
    <dxf>
      <numFmt numFmtId="14" formatCode="0.00%"/>
    </dxf>
    <dxf>
      <numFmt numFmtId="14" formatCode="0.00%"/>
    </dxf>
    <dxf>
      <numFmt numFmtId="14" formatCode="0.00%"/>
    </dxf>
    <dxf>
      <numFmt numFmtId="164" formatCode="0.0%"/>
    </dxf>
    <dxf>
      <numFmt numFmtId="14" formatCode="0.00%"/>
    </dxf>
    <dxf>
      <numFmt numFmtId="164" formatCode="0.0%"/>
    </dxf>
    <dxf>
      <numFmt numFmtId="14" formatCode="0.00%"/>
    </dxf>
    <dxf>
      <numFmt numFmtId="164" formatCode="0.0%"/>
    </dxf>
    <dxf>
      <numFmt numFmtId="14" formatCode="0.00%"/>
    </dxf>
    <dxf>
      <numFmt numFmtId="35" formatCode="_-* #,##0.00_-;\-* #,##0.00_-;_-* &quot;-&quot;??_-;_-@_-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4" formatCode="0.00%"/>
    </dxf>
    <dxf>
      <numFmt numFmtId="14" formatCode="0.00%"/>
    </dxf>
    <dxf>
      <numFmt numFmtId="35" formatCode="_-* #,##0.00_-;\-* #,##0.00_-;_-* &quot;-&quot;??_-;_-@_-"/>
    </dxf>
    <dxf>
      <numFmt numFmtId="164" formatCode="0.0%"/>
    </dxf>
    <dxf>
      <numFmt numFmtId="164" formatCode="0.0%"/>
    </dxf>
    <dxf>
      <numFmt numFmtId="164" formatCode="0.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35" formatCode="_-* #,##0.00_-;\-* #,##0.00_-;_-* &quot;-&quot;??_-;_-@_-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35" formatCode="_-* #,##0.00_-;\-* #,##0.00_-;_-* &quot;-&quot;??_-;_-@_-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FF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FF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0.0%"/>
    </dxf>
    <dxf>
      <numFmt numFmtId="164" formatCode="0.0%"/>
    </dxf>
    <dxf>
      <numFmt numFmtId="14" formatCode="0.00%"/>
    </dxf>
    <dxf>
      <numFmt numFmtId="14" formatCode="0.00%"/>
    </dxf>
    <dxf>
      <numFmt numFmtId="14" formatCode="0.0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35" formatCode="_-* #,##0.00_-;\-* #,##0.00_-;_-* &quot;-&quot;??_-;_-@_-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  <i val="0"/>
        <color rgb="FFFF0000"/>
      </font>
    </dxf>
    <dxf>
      <fill>
        <patternFill patternType="solid">
          <bgColor theme="6" tint="0.3999755851924192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rgb="FFFFFF00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theme="6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 patternType="solid">
          <bgColor theme="5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39997558519241921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drao2" refreshedDate="42993.477957986113" createdVersion="3" refreshedVersion="3" minRefreshableVersion="3" recordCount="28">
  <cacheSource type="worksheet">
    <worksheetSource ref="A1:Z29" sheet="Classe"/>
  </cacheSource>
  <cacheFields count="26">
    <cacheField name="ANO" numFmtId="0">
      <sharedItems containsSemiMixedTypes="0" containsString="0" containsNumber="1" containsInteger="1" minValue="2014" maxValue="2017" count="4">
        <n v="2014"/>
        <n v="2015"/>
        <n v="2016"/>
        <n v="2017"/>
      </sharedItems>
    </cacheField>
    <cacheField name="CLASSE" numFmtId="0">
      <sharedItems count="7">
        <s v="Consultas"/>
        <s v="Emergência"/>
        <s v="Exames e Tratamentos"/>
        <s v="Internação"/>
        <s v="Material"/>
        <s v="Medicamento"/>
        <s v="NA"/>
      </sharedItems>
    </cacheField>
    <cacheField name="VT (Valor Total)" numFmtId="43">
      <sharedItems containsSemiMixedTypes="0" containsString="0" containsNumber="1" minValue="174359.2825" maxValue="61538150.488571398"/>
    </cacheField>
    <cacheField name="VT.vp" numFmtId="10">
      <sharedItems containsMixedTypes="1" containsNumber="1" minValue="-0.257453004068881" maxValue="0.93264074330733104" count="22">
        <s v="NA"/>
        <n v="0.170967083737248"/>
        <n v="6.9329458551941198E-2"/>
        <n v="2.7828846635887E-2"/>
        <n v="0.22394325099222201"/>
        <n v="-6.5512073879014799E-3"/>
        <n v="2.6310202292729699E-2"/>
        <n v="0.275731238872165"/>
        <n v="0.141631508364814"/>
        <n v="5.4052017313249802E-2"/>
        <n v="0.12099613217544"/>
        <n v="6.1903417191424203E-3"/>
        <n v="8.2552813406073594E-2"/>
        <n v="8.6947612413154504E-2"/>
        <n v="0.19946264760906501"/>
        <n v="0.122978155570465"/>
        <n v="3.9453922639802803E-2"/>
        <n v="0.16408111422683899"/>
        <n v="0.105980811212475"/>
        <n v="0.93264074330733104"/>
        <n v="-0.257453004068881"/>
        <n v="0.11450139655776401"/>
      </sharedItems>
    </cacheField>
    <cacheField name="VA (Valor por Atendido)" numFmtId="43">
      <sharedItems containsSemiMixedTypes="0" containsString="0" containsNumber="1" minValue="77.831666666666706" maxValue="6325.5528571428604"/>
    </cacheField>
    <cacheField name="VA.vp" numFmtId="10">
      <sharedItems containsMixedTypes="1" containsNumber="1" minValue="-7.5581539507611803E-2" maxValue="1.56824169384011"/>
    </cacheField>
    <cacheField name="VC (Valor por Conta)" numFmtId="43">
      <sharedItems containsSemiMixedTypes="0" containsString="0" containsNumber="1" minValue="33.464166666666699" maxValue="1457.26714285714"/>
    </cacheField>
    <cacheField name="VC.vp" numFmtId="10">
      <sharedItems containsMixedTypes="1" containsNumber="1" minValue="-3.6935897887115099E-2" maxValue="1.47545764997289"/>
    </cacheField>
    <cacheField name="VI (Valor por item de Conta)" numFmtId="43">
      <sharedItems containsSemiMixedTypes="0" containsString="0" containsNumber="1" minValue="15.9575" maxValue="478.01"/>
    </cacheField>
    <cacheField name="VI.vp" numFmtId="10">
      <sharedItems containsMixedTypes="1" containsNumber="1" minValue="-7.5114742100320805E-2" maxValue="1.2422396910339599"/>
    </cacheField>
    <cacheField name="QP (Quantidade Aprovada) " numFmtId="43">
      <sharedItems containsSemiMixedTypes="0" containsString="0" containsNumber="1" minValue="32170.75" maxValue="4366878.1428571399"/>
    </cacheField>
    <cacheField name="QP.vp" numFmtId="10">
      <sharedItems containsMixedTypes="1" containsNumber="1" minValue="-0.20472073095689999" maxValue="0.62106703350816095" count="22">
        <s v="NA"/>
        <n v="8.5862858420052701E-2"/>
        <n v="7.1047494746286105E-2"/>
        <n v="2.6598928901571599E-2"/>
        <n v="4.15957045968358E-2"/>
        <n v="-3.14065102852523E-2"/>
        <n v="-2.45075167962489E-2"/>
        <n v="0.13125806064265799"/>
        <n v="0.111097060932946"/>
        <n v="2.1755572831430502E-2"/>
        <n v="0.62106703350816095"/>
        <n v="-0.107708817428134"/>
        <n v="0.12794892624001"/>
        <n v="-0.20472073095689999"/>
        <n v="9.9754370920250995E-2"/>
        <n v="4.3926614099203003E-2"/>
        <n v="-6.7955187042438706E-2"/>
        <n v="3.95816770986036E-3"/>
        <n v="-1.6041418258428398E-2"/>
        <n v="0.53763123334084495"/>
        <n v="-8.0242452421743896E-2"/>
        <n v="-4.2197581600002696E-3"/>
      </sharedItems>
    </cacheField>
    <cacheField name="QA (Quantidade por Atendido)" numFmtId="43">
      <sharedItems containsSemiMixedTypes="0" containsString="0" containsNumber="1" minValue="1.21428571428571" maxValue="480.185"/>
    </cacheField>
    <cacheField name="QA.vp" numFmtId="10">
      <sharedItems containsMixedTypes="1" containsNumber="1" minValue="-0.17277021703440801" maxValue="1.26235915747822"/>
    </cacheField>
    <cacheField name="QC (Quantidade por Conta)" numFmtId="43">
      <sharedItems containsSemiMixedTypes="0" containsString="0" containsNumber="1" minValue="0.975833333333333" maxValue="134.482857142857"/>
    </cacheField>
    <cacheField name="QC.vp" numFmtId="10">
      <sharedItems containsMixedTypes="1" containsNumber="1" minValue="-0.17593643586833199" maxValue="1.18629837932409"/>
    </cacheField>
    <cacheField name="QI (Quantidade por Item de Conta)" numFmtId="43">
      <sharedItems containsSemiMixedTypes="0" containsString="0" containsNumber="1" minValue="0.975833333333333" maxValue="76.568571428571403"/>
    </cacheField>
    <cacheField name="QI.vp" numFmtId="10">
      <sharedItems containsMixedTypes="1" containsNumber="1" minValue="-0.17122734095370301" maxValue="0.99341083709642997"/>
    </cacheField>
    <cacheField name="VQ (Valor por Quantidade)" numFmtId="43">
      <sharedItems containsSemiMixedTypes="0" containsString="0" containsNumber="1" minValue="4.67556717082247" maxValue="169.92002188942601"/>
    </cacheField>
    <cacheField name="VQ.vp" numFmtId="10">
      <sharedItems containsMixedTypes="1" containsNumber="1" minValue="-0.28617640411311801" maxValue="0.33857455187285701" count="22">
        <s v="NA"/>
        <n v="7.7591299332081601E-2"/>
        <n v="-1.8104521526046901E-3"/>
        <n v="1.0882587542690599E-3"/>
        <n v="0.17620706431158201"/>
        <n v="2.5369730281233498E-2"/>
        <n v="5.08333685690565E-2"/>
        <n v="0.12903784302093099"/>
        <n v="2.7564056570300002E-2"/>
        <n v="3.1948286403228603E-2"/>
        <n v="-0.28617640411311801"/>
        <n v="9.8686669862412701E-2"/>
        <n v="-3.5345825502828401E-2"/>
        <n v="0.33857455187285701"/>
        <n v="9.1945670057619597E-2"/>
        <n v="7.6300670999420395E-2"/>
        <n v="0.118393263832343"/>
        <n v="0.15724853209091399"/>
        <n v="0.12491365746756999"/>
        <n v="0.313012796035539"/>
        <n v="-0.217739667140676"/>
        <n v="0.12050422606226301"/>
      </sharedItems>
    </cacheField>
    <cacheField name="BA (Beneficiários Atendidos)" numFmtId="43">
      <sharedItems containsSemiMixedTypes="0" containsString="0" containsNumber="1" minValue="267.857142857143" maxValue="134372.75"/>
    </cacheField>
    <cacheField name="BA.vp" numFmtId="10">
      <sharedItems containsMixedTypes="1" containsNumber="1" minValue="-0.55585384630569101" maxValue="0.294273127753305"/>
    </cacheField>
    <cacheField name="CT (Quantidade de Contas)" numFmtId="43">
      <sharedItems containsSemiMixedTypes="0" containsString="0" containsNumber="1" minValue="349.28571428571399" maxValue="339241.83333333302"/>
    </cacheField>
    <cacheField name="CT.vp" numFmtId="10">
      <sharedItems containsMixedTypes="1" containsNumber="1" minValue="-0.54955093267828403" maxValue="0.29326276128105799"/>
    </cacheField>
    <cacheField name="IT (Quantidade de Itens de Conta)" numFmtId="43">
      <sharedItems containsSemiMixedTypes="0" containsString="0" containsNumber="1" minValue="600.42857142857099" maxValue="1283600.42857143"/>
    </cacheField>
    <cacheField name="IT.vp" numFmtId="10">
      <sharedItems containsMixedTypes="1" containsNumber="1" minValue="-0.51782487739122995" maxValue="0.56978979748782799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drao2" refreshedDate="42993.483467708335" createdVersion="3" refreshedVersion="3" minRefreshableVersion="3" recordCount="68">
  <cacheSource type="worksheet">
    <worksheetSource ref="A1:Z69" sheet="Componente"/>
  </cacheSource>
  <cacheFields count="26">
    <cacheField name="ANO" numFmtId="0">
      <sharedItems containsSemiMixedTypes="0" containsString="0" containsNumber="1" containsInteger="1" minValue="2014" maxValue="2017" count="4">
        <n v="2014"/>
        <n v="2015"/>
        <n v="2016"/>
        <n v="2017"/>
      </sharedItems>
    </cacheField>
    <cacheField name="CLASSE" numFmtId="0">
      <sharedItems count="17">
        <s v="Consultas"/>
        <s v="Diárias - Amb"/>
        <s v="Diárias - Inter"/>
        <s v="Domiciliar"/>
        <s v="Emergência"/>
        <s v="Exames - Amb"/>
        <s v="Exames - Inter"/>
        <s v="Honorários - Amb"/>
        <s v="Honorários - Inter"/>
        <s v="Material - Amb"/>
        <s v="Material - Inter"/>
        <s v="Medicamento - Amb"/>
        <s v="Medicamento - Inter"/>
        <s v="Pacotes - Amb"/>
        <s v="Pacotes - Inter"/>
        <s v="Remoção - Amb"/>
        <s v="Remoção - Inter"/>
      </sharedItems>
    </cacheField>
    <cacheField name="VT (Valor Total)" numFmtId="43">
      <sharedItems containsSemiMixedTypes="0" containsString="0" containsNumber="1" minValue="3771.4857142857099" maxValue="24261500.927142899"/>
    </cacheField>
    <cacheField name="VT.vp" numFmtId="10">
      <sharedItems containsMixedTypes="1" containsNumber="1" minValue="-0.40384920661858797" maxValue="0.479570939438965" count="52">
        <s v="NA"/>
        <n v="0.170967083737248"/>
        <n v="6.9329458551941198E-2"/>
        <n v="2.7828846635887E-2"/>
        <n v="0.102997333535972"/>
        <n v="6.3304040903144898E-2"/>
        <n v="5.4984187045717302E-2"/>
        <n v="0.108009100084274"/>
        <n v="-5.07371161117239E-2"/>
        <n v="9.4988729911250902E-2"/>
        <n v="0.25008424467346801"/>
        <n v="0.108075561054763"/>
        <n v="2.7157604887592099E-2"/>
        <n v="0.22394325099222201"/>
        <n v="-6.5512073879014799E-3"/>
        <n v="2.6310202292729699E-2"/>
        <n v="0.27967882866134602"/>
        <n v="0.160215795946513"/>
        <n v="5.8334014307610899E-2"/>
        <n v="0.204160887916885"/>
        <n v="1.32515415696722E-2"/>
        <n v="6.9342925386444806E-2"/>
        <n v="0.30403776756155299"/>
        <n v="7.3469744501556494E-2"/>
        <n v="-4.3773492109721304E-3"/>
        <n v="0.27061058909366897"/>
        <n v="3.5236262356917402E-3"/>
        <n v="0.14178524251219601"/>
        <n v="8.6947612413154504E-2"/>
        <n v="0.19946264760906501"/>
        <n v="0.122978155570465"/>
        <n v="5.8992882029761502E-2"/>
        <n v="-7.60125331624978E-2"/>
        <n v="0.14321715083959999"/>
        <n v="3.9453922639802803E-2"/>
        <n v="0.16408111422683899"/>
        <n v="0.105980811212475"/>
        <n v="0.110698351098043"/>
        <n v="-0.11060920090848"/>
        <n v="0.106819484415959"/>
        <n v="0.240756849850701"/>
        <n v="0.166304789401539"/>
        <n v="0.108480408714125"/>
        <n v="0.100520908591959"/>
        <n v="0.11784805916608"/>
        <n v="4.4415707164518897E-2"/>
        <n v="0.479570939438965"/>
        <n v="9.0685201834336607E-3"/>
        <n v="5.6672827703531402E-2"/>
        <n v="0.43357812312851901"/>
        <n v="-0.40384920661858797"/>
        <n v="-8.9358036944301791E-3"/>
      </sharedItems>
    </cacheField>
    <cacheField name="VA (Valor por Atendido)" numFmtId="43">
      <sharedItems containsSemiMixedTypes="0" containsString="0" containsNumber="1" minValue="40.339166666666699" maxValue="8428.8208333333296"/>
    </cacheField>
    <cacheField name="VA.vp" numFmtId="10">
      <sharedItems containsMixedTypes="1" containsNumber="1" minValue="-0.48092770863907303" maxValue="0.564996222920777"/>
    </cacheField>
    <cacheField name="VC (Valor por Conta)" numFmtId="43">
      <sharedItems containsSemiMixedTypes="0" containsString="0" containsNumber="1" minValue="27.3475" maxValue="2228.64857142857"/>
    </cacheField>
    <cacheField name="VC.vp" numFmtId="10">
      <sharedItems containsMixedTypes="1" containsNumber="1" minValue="-0.53173799757046603" maxValue="0.74592343276930295"/>
    </cacheField>
    <cacheField name="VI (Valor por item de Conta)" numFmtId="43">
      <sharedItems containsSemiMixedTypes="0" containsString="0" containsNumber="1" minValue="14.1128571428571" maxValue="1606.31714285714"/>
    </cacheField>
    <cacheField name="VI.vp" numFmtId="10">
      <sharedItems containsMixedTypes="1" containsNumber="1" minValue="-0.53970788741338405" maxValue="0.74183631143608297"/>
    </cacheField>
    <cacheField name="QP (Quantidade Aprovada) " numFmtId="43">
      <sharedItems containsSemiMixedTypes="0" containsString="0" containsNumber="1" minValue="50.4166666666667" maxValue="3100947.7142857099"/>
    </cacheField>
    <cacheField name="QP.vp" numFmtId="10">
      <sharedItems containsMixedTypes="1" containsNumber="1" minValue="-0.89436004889121701" maxValue="1.9294117647058799" count="52">
        <s v="NA"/>
        <n v="8.5862858420052701E-2"/>
        <n v="7.1047494746286105E-2"/>
        <n v="2.6598928901571599E-2"/>
        <n v="6.9714351387493698E-2"/>
        <n v="7.1636820026470996E-2"/>
        <n v="1.10346821035025E-2"/>
        <n v="4.6409137963070203E-2"/>
        <n v="-6.6645922871978694E-2"/>
        <n v="8.5974256098782995E-2"/>
        <n v="0.50288350634371404"/>
        <n v="0.19388367980246199"/>
        <n v="0.233986740212376"/>
        <n v="4.15957045968358E-2"/>
        <n v="-3.14065102852523E-2"/>
        <n v="-2.45075167962489E-2"/>
        <n v="0.13520761538855"/>
        <n v="0.11446807510514399"/>
        <n v="2.57115286859248E-2"/>
        <n v="0.12589002066803401"/>
        <n v="-3.4105527307898703E-2"/>
        <n v="4.9853281309036601E-2"/>
        <n v="7.3536858799526705E-2"/>
        <n v="5.3526982282804898E-2"/>
        <n v="-4.2249274472870899E-2"/>
        <n v="0.12419127791254"/>
        <n v="-2.7257639180554599E-2"/>
        <n v="7.5359520091096505E-2"/>
        <n v="-0.20472073095689999"/>
        <n v="9.9754370920250995E-2"/>
        <n v="4.3926614099203003E-2"/>
        <n v="0.187084723651124"/>
        <n v="-0.15078054659478299"/>
        <n v="0.13040146844691999"/>
        <n v="-6.7955187042438706E-2"/>
        <n v="3.95816770986036E-3"/>
        <n v="-1.6041418258428398E-2"/>
        <n v="0.94029283091300997"/>
        <n v="-0.10242007814067899"/>
        <n v="0.13369578081867101"/>
        <n v="0.249795634509096"/>
        <n v="0.212472360386395"/>
        <n v="9.3701007484530405E-2"/>
        <n v="0.22347407930236399"/>
        <n v="0.14775576223210701"/>
        <n v="3.1800612014819499E-2"/>
        <n v="0.47446101537748497"/>
        <n v="1.9431331207435301E-3"/>
        <n v="8.4993490425321894E-2"/>
        <n v="1.9294117647058799"/>
        <n v="-0.89436004889121701"/>
        <n v="0.13341204250295"/>
      </sharedItems>
    </cacheField>
    <cacheField name="QA (Quantidade por Atendido)" numFmtId="43">
      <sharedItems containsSemiMixedTypes="0" containsString="0" containsNumber="1" minValue="1.21428571428571" maxValue="744.60500000000002"/>
    </cacheField>
    <cacheField name="QA.vp" numFmtId="10">
      <sharedItems containsMixedTypes="1" containsNumber="1" minValue="-0.90378006872852201" maxValue="1.62763365343271"/>
    </cacheField>
    <cacheField name="QC (Quantidade por Conta)" numFmtId="43">
      <sharedItems containsSemiMixedTypes="0" containsString="0" containsNumber="1" minValue="0.975833333333333" maxValue="246.818571428571"/>
    </cacheField>
    <cacheField name="QC.vp" numFmtId="10">
      <sharedItems containsMixedTypes="1" containsNumber="1" minValue="-0.916721944159682" maxValue="1.9423349893541599"/>
    </cacheField>
    <cacheField name="QI (Quantidade por Item de Conta)" numFmtId="43">
      <sharedItems containsSemiMixedTypes="0" containsString="0" containsNumber="1" minValue="0.97250000000000003" maxValue="108.84857142857101"/>
    </cacheField>
    <cacheField name="QI.vp" numFmtId="10">
      <sharedItems containsMixedTypes="1" containsNumber="1" minValue="-0.91863329875518696" maxValue="1.87976101568334"/>
    </cacheField>
    <cacheField name="VQ (Valor por Quantidade)" numFmtId="43">
      <sharedItems containsSemiMixedTypes="0" containsString="0" containsNumber="1" minValue="3.2248372139794701" maxValue="1309.0390294219901"/>
    </cacheField>
    <cacheField name="VQ.vp" numFmtId="10">
      <sharedItems containsMixedTypes="1" containsNumber="1" minValue="-0.393590212855153" maxValue="0.33857455187285701" count="52">
        <s v="NA"/>
        <n v="7.7591299332081601E-2"/>
        <n v="-1.8104521526046901E-3"/>
        <n v="1.0882587542690599E-3"/>
        <n v="3.2030308091046698E-2"/>
        <n v="-8.3178612901168899E-3"/>
        <n v="4.2983798305352101E-2"/>
        <n v="6.02671425781044E-2"/>
        <n v="1.56044833380099E-2"/>
        <n v="1.1971460712506999E-2"/>
        <n v="-0.16529092938064699"/>
        <n v="-7.0252556481459005E-2"/>
        <n v="-0.17088461817018699"/>
        <n v="0.17620706431158201"/>
        <n v="2.5369730281233498E-2"/>
        <n v="5.08333685690565E-2"/>
        <n v="0.12975114663523099"/>
        <n v="4.1579595387632902E-2"/>
        <n v="3.1709219975921799E-2"/>
        <n v="7.1046144193957203E-2"/>
        <n v="4.9328889461266699E-2"/>
        <n v="2.0588553702212901E-2"/>
        <n v="0.21622259402959201"/>
        <n v="1.8903817208073201E-2"/>
        <n v="3.90363745084416E-2"/>
        <n v="0.13140348514265299"/>
        <n v="3.0031506341184601E-2"/>
        <n v="6.4990193479272804E-2"/>
        <n v="0.33857455187285701"/>
        <n v="9.1945670057619597E-2"/>
        <n v="7.6300670999420395E-2"/>
        <n v="-0.102203145408905"/>
        <n v="7.2351112660394595E-2"/>
        <n v="2.52063523727993E-2"/>
        <n v="0.118393263832343"/>
        <n v="0.15724853209091399"/>
        <n v="0.12491365746756999"/>
        <n v="-0.393590212855153"/>
        <n v="-5.0741394339341502E-2"/>
        <n v="-2.8930857742169001E-2"/>
        <n v="-6.2928737764051E-3"/>
        <n v="-4.1451939746854599E-2"/>
        <n v="1.3331971721397299E-2"/>
        <n v="-9.6998401250172103E-2"/>
        <n v="-3.0749559915388101E-2"/>
        <n v="1.28650411155145E-2"/>
        <n v="1.2764807539618299E-2"/>
        <n v="3.2824556951817898E-3"/>
        <n v="-2.4557892438755599E-2"/>
        <n v="-0.35879336490465402"/>
        <n v="9.5674126675187196E-2"/>
        <n v="-0.14457595580673699"/>
      </sharedItems>
    </cacheField>
    <cacheField name="BA (Beneficiários Atendidos)" numFmtId="43">
      <sharedItems containsSemiMixedTypes="0" containsString="0" containsNumber="1" minValue="28.5833333333333" maxValue="117499.428571429"/>
    </cacheField>
    <cacheField name="BA.vp" numFmtId="10">
      <sharedItems containsMixedTypes="1" containsNumber="1" minValue="-0.18051277829131299" maxValue="0.20600121199052701"/>
    </cacheField>
    <cacheField name="CT (Quantidade de Contas)" numFmtId="43">
      <sharedItems containsSemiMixedTypes="0" containsString="0" containsNumber="1" minValue="32.5833333333333" maxValue="228351"/>
    </cacheField>
    <cacheField name="CT.vp" numFmtId="10">
      <sharedItems containsMixedTypes="1" containsNumber="1" minValue="-0.20204081632653101" maxValue="0.30434782608695798"/>
    </cacheField>
    <cacheField name="IT (Quantidade de Itens de Conta)" numFmtId="43">
      <sharedItems containsSemiMixedTypes="0" containsString="0" containsNumber="1" minValue="34.3333333333333" maxValue="1130719"/>
    </cacheField>
    <cacheField name="IT.vp" numFmtId="10">
      <sharedItems containsMixedTypes="1" containsNumber="1" minValue="-0.20000000000000101" maxValue="0.47222222222221999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Padrao2" refreshedDate="42993.572450462962" createdVersion="3" refreshedVersion="3" minRefreshableVersion="3" recordCount="28">
  <cacheSource type="worksheet">
    <worksheetSource ref="A1:Z29" sheet="Classe 59+"/>
  </cacheSource>
  <cacheFields count="26">
    <cacheField name="ANO" numFmtId="0">
      <sharedItems containsSemiMixedTypes="0" containsString="0" containsNumber="1" containsInteger="1" minValue="2014" maxValue="2017" count="4">
        <n v="2014"/>
        <n v="2015"/>
        <n v="2016"/>
        <n v="2017"/>
      </sharedItems>
    </cacheField>
    <cacheField name="CLASSE" numFmtId="0">
      <sharedItems count="7">
        <s v="Consultas"/>
        <s v="Emergência"/>
        <s v="Exames e Tratamentos"/>
        <s v="Internação"/>
        <s v="Material"/>
        <s v="Medicamento"/>
        <s v="NA"/>
      </sharedItems>
    </cacheField>
    <cacheField name="VT (Valor Total)" numFmtId="43">
      <sharedItems containsSemiMixedTypes="0" containsString="0" containsNumber="1" minValue="124668.379166667" maxValue="40041406.115714297"/>
    </cacheField>
    <cacheField name="VT.vp" numFmtId="10">
      <sharedItems containsMixedTypes="1" containsNumber="1" minValue="-0.28483365178881298" maxValue="0.802584516636481" count="22">
        <s v="NA"/>
        <n v="0.13110938814668299"/>
        <n v="4.1136894170178198E-2"/>
        <n v="-4.8367150886489798E-3"/>
        <n v="0.22184619948430601"/>
        <n v="-2.6691346734158301E-2"/>
        <n v="-3.1561762534260199E-3"/>
        <n v="0.22024942726351901"/>
        <n v="8.8831286758023695E-2"/>
        <n v="2.1117362310416998E-2"/>
        <n v="9.8812927382777999E-2"/>
        <n v="-3.38812035220903E-2"/>
        <n v="8.1543881027935194E-2"/>
        <n v="8.8897355347099596E-2"/>
        <n v="0.134737599328315"/>
        <n v="0.14134368427649399"/>
        <n v="1.31436162581409E-2"/>
        <n v="7.4897979938061396E-2"/>
        <n v="0.104027697522258"/>
        <n v="0.802584516636481"/>
        <n v="-0.28483365178881298"/>
        <n v="-4.8913933348189798E-3"/>
      </sharedItems>
    </cacheField>
    <cacheField name="VA (Valor por Atendido)" numFmtId="43">
      <sharedItems containsSemiMixedTypes="0" containsString="0" containsNumber="1" minValue="82.816666666666706" maxValue="8010.0357142857101"/>
    </cacheField>
    <cacheField name="VA.vp" numFmtId="10">
      <sharedItems containsMixedTypes="1" containsNumber="1" minValue="-7.3340706665423805E-2" maxValue="1.11358266544008"/>
    </cacheField>
    <cacheField name="VC (Valor por Conta)" numFmtId="43">
      <sharedItems containsSemiMixedTypes="0" containsString="0" containsNumber="1" minValue="42.690833333333302" maxValue="1519.6871428571401"/>
    </cacheField>
    <cacheField name="VC.vp" numFmtId="10">
      <sharedItems containsMixedTypes="1" containsNumber="1" minValue="-4.3553143631617899E-2" maxValue="1.04432954689862"/>
    </cacheField>
    <cacheField name="VI (Valor por item de Conta)" numFmtId="43">
      <sharedItems containsSemiMixedTypes="0" containsString="0" containsNumber="1" minValue="20.357500000000002" maxValue="439.37571428571403"/>
    </cacheField>
    <cacheField name="VI.vp" numFmtId="10">
      <sharedItems containsMixedTypes="1" containsNumber="1" minValue="-9.8807360077947604E-2" maxValue="0.86067742008666204"/>
    </cacheField>
    <cacheField name="QP (Quantidade Aprovada) " numFmtId="43">
      <sharedItems containsSemiMixedTypes="0" containsString="0" containsNumber="1" minValue="10878.285714285699" maxValue="3312333.3333333302"/>
    </cacheField>
    <cacheField name="QP.vp" numFmtId="10">
      <sharedItems containsMixedTypes="1" containsNumber="1" minValue="-0.288373075564264" maxValue="0.62357886811701302" count="22">
        <s v="NA"/>
        <n v="4.8766257073689201E-2"/>
        <n v="4.3057309256775401E-2"/>
        <n v="-5.6416172795773897E-3"/>
        <n v="2.5415678682007399E-2"/>
        <n v="-3.1843125053036603E-2"/>
        <n v="-4.6524124992303101E-2"/>
        <n v="7.2477846582565994E-2"/>
        <n v="6.7148632991682999E-2"/>
        <n v="-1.7830743288051301E-2"/>
        <n v="0.62357886811701302"/>
        <n v="-0.114868068833651"/>
        <n v="0.124091042599889"/>
        <n v="-0.288373075564264"/>
        <n v="6.4315752659278802E-2"/>
        <n v="7.9628979124694604E-2"/>
        <n v="-8.7195597290857796E-2"/>
        <n v="-7.5740973689396002E-2"/>
        <n v="1.93394106841432E-3"/>
        <n v="0.37425889503468701"/>
        <n v="-8.2287718971927701E-2"/>
        <n v="-8.3327167146556802E-2"/>
      </sharedItems>
    </cacheField>
    <cacheField name="QA (Quantidade por Atendido)" numFmtId="43">
      <sharedItems containsSemiMixedTypes="0" containsString="0" containsNumber="1" minValue="1.2050000000000001" maxValue="677.29416666666702"/>
    </cacheField>
    <cacheField name="QA.vp" numFmtId="10">
      <sharedItems containsMixedTypes="1" containsNumber="1" minValue="-0.25063411540900399" maxValue="0.96591371406804705"/>
    </cacheField>
    <cacheField name="QC (Quantidade por Conta)" numFmtId="43">
      <sharedItems containsSemiMixedTypes="0" containsString="0" containsNumber="1" minValue="0.97666666666666702" maxValue="130.54571428571401"/>
    </cacheField>
    <cacheField name="QC.vp" numFmtId="10">
      <sharedItems containsMixedTypes="1" containsNumber="1" minValue="-0.25499711149624499" maxValue="0.90036704688425695"/>
    </cacheField>
    <cacheField name="QI (Quantidade por Item de Conta)" numFmtId="43">
      <sharedItems containsSemiMixedTypes="0" containsString="0" containsNumber="1" minValue="0.97666666666666702" maxValue="74.534285714285701"/>
    </cacheField>
    <cacheField name="QI.vp" numFmtId="10">
      <sharedItems containsMixedTypes="1" containsNumber="1" minValue="-0.19912044954800701" maxValue="0.72749672346002703"/>
    </cacheField>
    <cacheField name="VQ (Valor por Quantidade)" numFmtId="43">
      <sharedItems containsSemiMixedTypes="0" containsString="0" containsNumber="1" minValue="5.2722906846603204" maxValue="168.37342146231001"/>
    </cacheField>
    <cacheField name="VQ.vp" numFmtId="10">
      <sharedItems containsMixedTypes="1" containsNumber="1" minValue="-0.29904700671490098" maxValue="0.477321598545287" count="22">
        <s v="NA"/>
        <n v="7.7799367123011803E-2"/>
        <n v="-2.0573793345379202E-3"/>
        <n v="7.2788977602697197E-4"/>
        <n v="0.189997670975527"/>
        <n v="5.9580874242745399E-3"/>
        <n v="4.4474547723804297E-2"/>
        <n v="0.13925803712857901"/>
        <n v="1.99968771728622E-2"/>
        <n v="3.9871772446159998E-2"/>
        <n v="-0.29904700671490098"/>
        <n v="6.1353901709056399E-2"/>
        <n v="-3.0664900262433601E-2"/>
        <n v="0.477321598545287"/>
        <n v="6.7496757056004206E-2"/>
        <n v="5.82792474023087E-2"/>
        <n v="0.114277301759988"/>
        <n v="0.15970597746248799"/>
        <n v="0.10151570134298001"/>
        <n v="0.38446199805487102"/>
        <n v="-0.25242028263706201"/>
        <n v="8.1624980772075806E-2"/>
      </sharedItems>
    </cacheField>
    <cacheField name="BA (Beneficiários Atendidos)" numFmtId="43">
      <sharedItems containsSemiMixedTypes="0" containsString="0" containsNumber="1" minValue="154.142857142857" maxValue="49414.416666666701"/>
    </cacheField>
    <cacheField name="BA.vp" numFmtId="10">
      <sharedItems containsMixedTypes="1" containsNumber="1" minValue="-0.547857666655028" maxValue="0.16177636796193501"/>
    </cacheField>
    <cacheField name="CT (Quantidade de Contas)" numFmtId="43">
      <sharedItems containsSemiMixedTypes="0" containsString="0" containsNumber="1" minValue="211.28571428571399" maxValue="151612.83333333299"/>
    </cacheField>
    <cacheField name="CT.vp" numFmtId="10">
      <sharedItems containsMixedTypes="1" containsNumber="1" minValue="-0.54018342919322304" maxValue="0.17665824803934599"/>
    </cacheField>
    <cacheField name="IT (Quantidade de Itens de Conta)" numFmtId="43">
      <sharedItems containsSemiMixedTypes="0" containsString="0" containsNumber="1" minValue="366.71428571428601" maxValue="496007.33333333302"/>
    </cacheField>
    <cacheField name="IT.vp" numFmtId="10">
      <sharedItems containsMixedTypes="1" containsNumber="1" minValue="-0.49517363444173101" maxValue="0.34455520030092102"/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Padrao2" refreshedDate="43006.619795023151" createdVersion="3" refreshedVersion="3" minRefreshableVersion="3" recordCount="258">
  <cacheSource type="worksheet">
    <worksheetSource ref="A1:Z259" sheet="Amb. Especialidade"/>
  </cacheSource>
  <cacheFields count="26">
    <cacheField name="ANO" numFmtId="0">
      <sharedItems containsSemiMixedTypes="0" containsString="0" containsNumber="1" containsInteger="1" minValue="2014" maxValue="2017" count="4">
        <n v="2014"/>
        <n v="2015"/>
        <n v="2016"/>
        <n v="2017"/>
      </sharedItems>
    </cacheField>
    <cacheField name="CLASSE" numFmtId="0">
      <sharedItems count="74">
        <s v="Honorários-ANATOMIA PATOLÓGICA E CITOPATOLOGIA"/>
        <s v="Honorários-ANESTESIOLOGIA"/>
        <s v="Honorários-ANGIOLOGIA - CIRURGIA VASCULAR E LINFÁTICA"/>
        <s v="Honorários-CARDIOLOGIA SADT"/>
        <s v="Honorários-CIRURGIA  APARELHO DIGESTIVO (INCLUINDO PROCTOLOGIA), ANEXOS E PAREDE ABDOMINAL"/>
        <s v="Honorários-CIRURGIA DA MÃO"/>
        <s v="Honorários-CIRURGIA DE CABEÇA E PESCOÇO"/>
        <s v="Honorários-CIRURGIA ENDOCRINOLOGICA"/>
        <s v="Honorários-CIRURGIA PEDIÁTRICA"/>
        <s v="Honorários-CIRURGIA PLÁSTICA REPARADORA"/>
        <s v="Honorários-CIRURGIA TORÁCICA"/>
        <s v="Honorários-CLINICA MEDICA"/>
        <s v="Honorários-CONSULTAS"/>
        <s v="Honorários-DERMATOLOGIA CLÍNICO - CIRÚRGICA"/>
        <s v="Honorários-ELETROENCEFALOGRAFIA  E NEUROFISIOLOGIA CLÍNICA"/>
        <s v="Honorários-ENDOSCOPIA DIGESTIVA"/>
        <s v="Honorários-ENDOSCOPIA PERORAL"/>
        <s v="Honorários-GENÉTICA"/>
        <s v="Honorários-GINECOLOGIA E OBSTETRÍCIA"/>
        <s v="Honorários-MASTOLOGIA (INCLUINDO CIRURGIA DE MAMA)"/>
        <s v="Honorários-MEDICINA FÍSICA E REABILITAÇÃO (FISIATRIA)"/>
        <s v="Honorários-MEDICINA NUCLEAR"/>
        <s v="Honorários-NEUROCIRURGIA"/>
        <s v="Honorários-NUTRIÇÃO PARENTERAL E ENTERAL"/>
        <s v="Honorários-OFTALMOLOGIA"/>
        <s v="Honorários-ORTOPEDIA E TRAUMATOLOGIA"/>
        <s v="Honorários-OTORRINOLARINGOLOGIA"/>
        <s v="Honorários-Outros"/>
        <s v="Honorários-PATOLOGIA CLÍNICA"/>
        <s v="Honorários-PSIQUIATRIA"/>
        <s v="Honorários-QUIMIOTERAPIA DO CÂNCER (CANCEROLOGIA)"/>
        <s v="Honorários-RADIODIAGNÓSTICO"/>
        <s v="Honorários-RADIOTERAPIA"/>
        <s v="Honorários-TOMOGRAFIA COMPUTADORIZADA"/>
        <s v="Honorários-ULTRA-SONOGRAFIA"/>
        <s v="Honorários-UROLOGIA"/>
        <s v="SADT-ALERGOLOGIA"/>
        <s v="SADT-ANGIOLOGIA - CIRURGIA VASCULAR E LINFÁTICA"/>
        <s v="SADT-CARDIOLOGIA"/>
        <s v="SADT-CARDIOLOGIA SADT"/>
        <s v="SADT-CIRURGIA DE CABEÇA E PESCOÇO"/>
        <s v="SADT-ENDOSCOPIA DIGESTIVA"/>
        <s v="SADT-GENÉTICA"/>
        <s v="SADT-HEMOTERAPIA"/>
        <s v="SADT-MEDICINA FÍSICA E REABILITAÇÃO (FISIATRIA)"/>
        <s v="SADT-OFTALMOLOGIA"/>
        <s v="SADT-Outros"/>
        <s v="SADT-PATOLOGIA CLÍNICA"/>
        <s v="SADT-QUIMIOTERAPIA DO CÂNCER (CANCEROLOGIA)"/>
        <s v="SADT-RADIODIAGNÓSTICO"/>
        <s v="SADT-RADIOTERAPIA"/>
        <s v="SADT-RESSONÂNCIA MAGNÉTICA"/>
        <s v="SADT-TISIOPNEUMOLOGIA"/>
        <s v="SADT-TOMOGRAFIA COMPUTADORIZADA"/>
        <s v="SADT-ULTRA-SONOGRAFIA"/>
        <s v="Valor Referencial-ANESTESIOLOGIA"/>
        <s v="Valor Referencial-CIRURGIA  APARELHO DIGESTIVO (INCLUINDO PROCTOLOGIA), ANEXOS E PAREDE ABDOMINAL"/>
        <s v="Valor Referencial-CONSULTAS"/>
        <s v="Valor Referencial-DERMATOLOGIA CLÍNICO - CIRÚRGICA"/>
        <s v="Valor Referencial-ENDOCRINOLOGIA"/>
        <s v="Valor Referencial-ENDOSCOPIA DIGESTIVA"/>
        <s v="Valor Referencial-ENDOSCOPIA PERORAL"/>
        <s v="Valor Referencial-GINECOLOGIA E OBSTETRÍCIA"/>
        <s v="Valor Referencial-HEMOTERAPIA"/>
        <s v="Valor Referencial-MASTOLOGIA (INCLUINDO CIRURGIA DE MAMA)"/>
        <s v="Valor Referencial-MEDICINA FÍSICA E REABILITAÇÃO (FISIATRIA)"/>
        <s v="Valor Referencial-NEFROLOGIA"/>
        <s v="Valor Referencial-NEUROCIRURGIA"/>
        <s v="Valor Referencial-OFTALMOLOGIA"/>
        <s v="Valor Referencial-PATOLOGIA CLÍNICA"/>
        <s v="Valor Referencial-PEDIATRIA"/>
        <s v="Valor Referencial-PSIQUIATRIA"/>
        <s v="Valor Referencial-TISIOPNEUMOLOGIA"/>
        <s v="Valor Referencial-UROLOGIA"/>
      </sharedItems>
    </cacheField>
    <cacheField name="VT (Valor Total)" numFmtId="43">
      <sharedItems containsSemiMixedTypes="0" containsString="0" containsNumber="1" minValue="27.72" maxValue="10382947.16"/>
    </cacheField>
    <cacheField name="VT.vp" numFmtId="10">
      <sharedItems containsMixedTypes="1" containsNumber="1" minValue="-0.92393006033080904" maxValue="424.60617730496398" count="185">
        <s v="NA"/>
        <n v="0.76016824379044001"/>
        <n v="0.124686193909314"/>
        <n v="-0.16345538543580199"/>
        <n v="0.96141484386313303"/>
        <n v="-0.54108296650823995"/>
        <n v="-0.52850133385384201"/>
        <n v="-6.1302093133179497E-2"/>
        <n v="-0.14730346252750401"/>
        <n v="-5.5064679397520896E-3"/>
        <n v="0.26037353025084897"/>
        <n v="7.4985270721637298E-2"/>
        <n v="5.1366761081038603E-2"/>
        <n v="0.124950698429417"/>
        <n v="2.8663489948415499E-2"/>
        <n v="-8.1078457773114607E-2"/>
        <n v="0.123276535876192"/>
        <n v="-0.34886945608388398"/>
        <n v="0.33475432515194298"/>
        <n v="-0.27440153765507902"/>
        <n v="0.53094446852574495"/>
        <n v="3.10432701598587"/>
        <n v="-6.8560606060606002E-2"/>
        <n v="-7.2377028071079E-2"/>
        <n v="0.22924185721107401"/>
        <n v="-0.19705127741842199"/>
        <n v="0.43839092069866398"/>
        <n v="-0.21005083649371301"/>
        <n v="-8.5603793823745306E-2"/>
        <n v="0.31818181818181801"/>
        <n v="1.7195402298850599"/>
        <n v="-0.56043956043956"/>
        <n v="0.101720884553417"/>
        <n v="6.5523739697909103E-2"/>
        <n v="-9.07958626478826E-2"/>
        <n v="0.66632818759474199"/>
        <n v="-0.23315317382769801"/>
        <n v="0.320713728572321"/>
        <n v="0.206756548020159"/>
        <n v="7.6128521404929903E-3"/>
        <n v="-0.92393006033080904"/>
        <n v="0.28735537953492901"/>
        <n v="6.8699501370628304E-3"/>
        <n v="3.1402984945891201E-2"/>
        <n v="0.58481331575095297"/>
        <n v="0.53670258654212499"/>
        <n v="0.20571532632821901"/>
        <n v="0.36004145700046403"/>
        <n v="6.72895449042092E-2"/>
        <n v="4.4532954085741303E-2"/>
        <n v="-0.11111111111111099"/>
        <n v="0.17000675473879701"/>
        <n v="1.8812023043015599E-2"/>
        <n v="1.3138866509494401E-2"/>
        <n v="0.51082251082251096"/>
        <n v="5.8339063992359099"/>
        <n v="-0.81928973739011302"/>
        <n v="0.303162509304992"/>
        <n v="0.196681823927395"/>
        <n v="-2.3329624181115401E-2"/>
        <n v="0.16097924296871799"/>
        <n v="0.133880902027077"/>
        <n v="1.0001033847068499E-3"/>
        <n v="1.9244777718264601"/>
        <n v="-0.48564102564102601"/>
        <n v="0.47070707070707202"/>
        <n v="-0.31547619047619102"/>
        <n v="0.30531441113619101"/>
        <n v="0.11551044703529099"/>
        <n v="1.7069893279460398E-2"/>
        <n v="0.11985631945486"/>
        <n v="0.14196101438745601"/>
        <n v="-0.126012431401754"/>
        <n v="0.25441879117076899"/>
        <n v="0.10777556815320501"/>
        <n v="5.1749100244607098E-2"/>
        <n v="-0.56867167919799499"/>
        <n v="0.35272898368883299"/>
        <n v="0.125276857276965"/>
        <n v="9.63506785147904E-2"/>
        <n v="0.12755616521010299"/>
        <n v="8.5730218656458301E-2"/>
        <n v="4.93649369895885E-2"/>
        <n v="-6.8669407355804998E-2"/>
        <n v="0.41688181789343598"/>
        <n v="3.8218496746373902E-3"/>
        <n v="0.277990504984505"/>
        <n v="-9.0521493380931795E-2"/>
        <n v="0.30664147595914298"/>
        <n v="0.29110516987593499"/>
        <n v="0.40659864116128103"/>
        <n v="3.4185901434809698"/>
        <n v="1.41556241302112"/>
        <n v="0.21104174543210399"/>
        <n v="0.10854335103488599"/>
        <n v="3.0864477259997001E-2"/>
        <n v="0.30578163614820902"/>
        <n v="-5.3404967753685598E-2"/>
        <n v="-0.121025363819946"/>
        <n v="0.19230769230769201"/>
        <n v="5.3763440860215103E-2"/>
        <n v="0.37755102040816302"/>
        <n v="0.54365699755133001"/>
        <n v="0.197317966755234"/>
        <n v="0.21040576416454701"/>
        <n v="0.21375369398709501"/>
        <n v="8.9967826486602696E-3"/>
        <n v="-3.7102686664552097E-2"/>
        <n v="0.336820964779383"/>
        <n v="6.4886451507720405E-2"/>
        <n v="-6.3102183688652997E-3"/>
        <n v="0.30020796913538"/>
        <n v="0.149300287987294"/>
        <n v="6.9150504155171794E-2"/>
        <n v="0.50690579262007796"/>
        <n v="5.7455540355677202E-2"/>
        <n v="-0.19372574385510999"/>
        <n v="0.33418725076662997"/>
        <n v="0.19815234245348801"/>
        <n v="9.5229451364612902E-2"/>
        <n v="0.127452106707068"/>
        <n v="9.8273535451649296E-2"/>
        <n v="-1.6818903571967098E-2"/>
        <n v="0.201316115670199"/>
        <n v="0.14864867244194199"/>
        <n v="4.5150089171999197E-2"/>
        <n v="0.170079491275931"/>
        <n v="6.0779414412734101E-2"/>
        <n v="-4.9600695914005503E-2"/>
        <n v="0.225620565061979"/>
        <n v="0.14596518513791901"/>
        <n v="2.02176027249138E-2"/>
        <n v="0.247598315050652"/>
        <n v="0.140317655798468"/>
        <n v="4.69730313530711E-3"/>
        <n v="3.1000160385678498E-2"/>
        <n v="-0.15408344262524901"/>
        <n v="-0.12309755891459399"/>
        <n v="-7.1455789526003203E-3"/>
        <n v="-8.9947831581500701E-2"/>
        <n v="2.5435175903968599E-2"/>
        <n v="1.5558634576970201"/>
        <n v="0.77746711191849505"/>
        <n v="0.19337888757913599"/>
        <n v="424.60617730496398"/>
        <n v="0.74594815919708701"/>
        <n v="0.29232060734102699"/>
        <n v="0.194151328077732"/>
        <n v="2.37448990936442E-2"/>
        <n v="0.34464023795565002"/>
        <n v="8.3444679513349704E-2"/>
        <n v="1.0124073372583701E-2"/>
        <n v="0.480519226898459"/>
        <n v="0.33082227436609102"/>
        <n v="-9.2112199994035499E-2"/>
        <n v="0.216106118538169"/>
        <n v="2.3779110855768899E-2"/>
        <n v="0.148244027553603"/>
        <n v="0.33453696491551299"/>
        <n v="0.17736370247025601"/>
        <n v="4.1457747160597497E-2"/>
        <n v="4.3464555427581202E-2"/>
        <n v="0.41302507064632499"/>
        <n v="0.17284346002912299"/>
        <n v="0.117581837221646"/>
        <n v="0.104027761498693"/>
        <n v="0.135003029066047"/>
        <n v="0.36766494444825398"/>
        <n v="-8.0118375732629699E-2"/>
        <n v="5.7496758471004501E-2"/>
        <n v="0.204625530611662"/>
        <n v="0.17150319535113201"/>
        <n v="8.9840270653923901E-2"/>
        <n v="-0.11034482758620801"/>
        <n v="0.24031007751938199"/>
        <n v="1.53396291421492"/>
        <n v="0.31055868379004897"/>
        <n v="0.293694557618289"/>
        <n v="-4.22642171699101E-2"/>
        <n v="0.464021631166538"/>
        <n v="7.8738079981908002E-2"/>
        <n v="0.119968553459119"/>
        <n v="-0.113997594841434"/>
        <n v="3.5010732712100902E-2"/>
        <n v="-0.114290132627879"/>
      </sharedItems>
    </cacheField>
    <cacheField name="VA (Valor por Atendido)" numFmtId="43">
      <sharedItems containsSemiMixedTypes="0" containsString="0" containsNumber="1" minValue="8.5933333333333302" maxValue="9600"/>
    </cacheField>
    <cacheField name="VA.vp" numFmtId="10">
      <sharedItems containsMixedTypes="1" containsNumber="1" minValue="-0.86224239267911595" maxValue="5.75393196321793"/>
    </cacheField>
    <cacheField name="VC (Valor por Conta)" numFmtId="43">
      <sharedItems containsSemiMixedTypes="0" containsString="0" containsNumber="1" minValue="7.4033333333333298" maxValue="9600"/>
    </cacheField>
    <cacheField name="VC.vp" numFmtId="10">
      <sharedItems containsMixedTypes="1" containsNumber="1" minValue="-0.86517394034780304" maxValue="5.4811316014270597"/>
    </cacheField>
    <cacheField name="VI (Valor por item de Conta)" numFmtId="43">
      <sharedItems containsSemiMixedTypes="0" containsString="0" containsNumber="1" minValue="6.0862499999999997" maxValue="9600"/>
    </cacheField>
    <cacheField name="VI.vp" numFmtId="10">
      <sharedItems containsMixedTypes="1" containsNumber="1" minValue="-0.86517394034780304" maxValue="5.4811316014270597"/>
    </cacheField>
    <cacheField name="QP (Quantidade Aprovada) " numFmtId="43">
      <sharedItems containsSemiMixedTypes="0" containsString="0" containsNumber="1" minValue="0" maxValue="938440.875"/>
    </cacheField>
    <cacheField name="QP.vp" numFmtId="10">
      <sharedItems containsMixedTypes="1" containsNumber="1" minValue="-0.94364438389932204" maxValue="4.7272727272727302" count="180">
        <s v="NA"/>
        <n v="8.4983039287829604E-2"/>
        <n v="0.130792474470105"/>
        <n v="-0.126562835241571"/>
        <n v="0.62091880959260104"/>
        <n v="-0.69696969696969602"/>
        <n v="-0.64970588235294202"/>
        <n v="-0.14761137949543801"/>
        <n v="-0.20286074127383899"/>
        <n v="-2.15551292179216E-2"/>
        <n v="7.2065808124577302E-2"/>
        <n v="6.9198449724127295E-2"/>
        <n v="2.7826698509910701E-2"/>
        <n v="-1.39944022391059E-2"/>
        <n v="0.14193025141930399"/>
        <n v="-8.6470170454546705E-2"/>
        <n v="-9.0909090909089704E-2"/>
        <n v="-0.410909090909092"/>
        <n v="1.8518518518520301E-2"/>
        <n v="-0.339622641509435"/>
        <n v="0.51428571428571601"/>
        <n v="-0.31805929919137399"/>
        <n v="-0.33333333333333298"/>
        <n v="-0.314285714285714"/>
        <n v="0.66666666666666696"/>
        <n v="-0.5"/>
        <n v="0.38497652582159603"/>
        <n v="-0.100564971751413"/>
        <n v="-0.199120603015075"/>
        <n v="0"/>
        <n v="1"/>
        <n v="-5.3889613211645399E-2"/>
        <n v="4.9150206706473097E-2"/>
        <n v="-0.12718914185639099"/>
        <n v="0.36036279951265898"/>
        <n v="-0.26569807941088702"/>
        <n v="0.27903509960699202"/>
        <n v="7.7095808383232697E-2"/>
        <n v="-5.47663818828431E-2"/>
        <n v="-0.94364438389932204"/>
        <n v="6.9529803776379198E-2"/>
        <n v="-1.4227360841872099E-2"/>
        <n v="5.1743512308180098E-2"/>
        <n v="0.115556458164095"/>
        <n v="0.205898416166029"/>
        <n v="3.84963768115942E-2"/>
        <n v="0.18210197710717599"/>
        <n v="2.5528169014088099E-2"/>
        <n v="3.9699570815448899E-2"/>
        <n v="-2.7764095656456302E-2"/>
        <n v="-1.95825018869102E-2"/>
        <n v="-3.6662272607434397E-2"/>
        <n v="4.76190476190477E-2"/>
        <n v="4.7272727272727302"/>
        <n v="-0.80952380952380998"/>
        <n v="0.32148025635724797"/>
        <n v="9.6057571964954999E-2"/>
        <n v="-6.1375963459890999E-2"/>
        <n v="-1.66752369059016E-2"/>
        <n v="0.104138652323326"/>
        <n v="-1.96211096076042E-3"/>
        <n v="2.5000000000000102"/>
        <n v="-0.4"/>
        <n v="0.527272727272729"/>
        <n v="-0.34523809523809601"/>
        <n v="0.114944536640755"/>
        <n v="6.3219741480611005E-2"/>
        <n v="1.1936339522546399E-2"/>
        <n v="-1.9735332364415201E-2"/>
        <n v="6.0905189231372801E-2"/>
        <n v="-0.13313228641830099"/>
        <n v="8.5764924167597303E-2"/>
        <n v="0.11186257672883999"/>
        <n v="6.0590535978499803E-2"/>
        <n v="2.75"/>
        <n v="-2.1225277375782701E-2"/>
        <n v="5.92004174760071E-2"/>
        <n v="8.8490488572602902E-2"/>
        <n v="2.66422456906075E-2"/>
        <n v="3.8679555634283998E-2"/>
        <n v="-7.5544213129332502E-2"/>
        <n v="0.19852419600003601"/>
        <n v="1.3197438912841499E-2"/>
        <n v="0.27834210805808401"/>
        <n v="7.5862068965520196E-2"/>
        <n v="0.39743589743590002"/>
        <n v="0.32110091743119001"/>
        <n v="0.59090909090909105"/>
        <n v="0.78571428571428603"/>
        <n v="0.88"/>
        <n v="6.8740685543964203E-2"/>
        <n v="0.117424902678522"/>
        <n v="9.2164101497501899E-2"/>
        <n v="0.19577277736439"/>
        <n v="-0.19755974604974999"/>
        <n v="-0.20062234350613001"/>
        <s v="Inf"/>
        <n v="1.5"/>
        <n v="0.40989399293286399"/>
        <n v="3.2581453634084198E-2"/>
        <n v="0.201456310679613"/>
        <n v="0.19454737956590801"/>
        <n v="2.7919344116995402E-2"/>
        <n v="-7.9758568657037301E-2"/>
        <n v="0.128434456228148"/>
        <n v="5.1072926240660503E-2"/>
        <n v="-1.52785993138531E-2"/>
        <n v="8.2513325795509698E-2"/>
        <n v="8.9880987907798998E-2"/>
        <n v="4.13301483199821E-2"/>
        <n v="0.11555555555555699"/>
        <n v="-2.3904382470119501E-2"/>
        <n v="-0.27142857142857302"/>
        <n v="0.14382702339999301"/>
        <n v="0.12642657591828599"/>
        <n v="3.2523656156211903E-2"/>
        <n v="4.6121561178849302E-2"/>
        <n v="9.2349366717914896E-2"/>
        <n v="-2.0274255381893199E-2"/>
        <n v="0.151174579265998"/>
        <n v="0.148985959438377"/>
        <n v="4.92740293016228E-2"/>
        <n v="0.43914358855015501"/>
        <n v="0.101552393272956"/>
        <n v="-8.78229594832622E-2"/>
        <n v="0.16222110750038099"/>
        <n v="0.13565651447766"/>
        <n v="2.13324961168572E-2"/>
        <n v="9.8948926305601995E-2"/>
        <n v="0.125601960740511"/>
        <n v="-1.29434079416856E-2"/>
        <n v="4.69407575267103E-2"/>
        <n v="-0.19319727891156199"/>
        <n v="-0.13341254024222199"/>
        <n v="-2.2267899965743101E-2"/>
        <n v="-8.3742116327958097E-2"/>
        <n v="3.3652007648181999E-2"/>
        <n v="1.31991010689991"/>
        <n v="0.73878779945018902"/>
        <n v="0.193712074443256"/>
        <n v="0.67423780487804497"/>
        <n v="0.163398303469309"/>
        <n v="0.19356688615580001"/>
        <n v="2.5070139764742198E-2"/>
        <n v="0.183805977274898"/>
        <n v="7.7552831101790606E-2"/>
        <n v="-6.9145551854492299E-3"/>
        <n v="0.44047619047619002"/>
        <n v="0.36363636363636398"/>
        <n v="-0.125"/>
        <n v="0.23921971252566501"/>
        <n v="-7.66362883181353E-3"/>
        <n v="6.9818409517846E-2"/>
        <n v="0.306920762286857"/>
        <n v="0.194934765924793"/>
        <n v="-1.252408477842E-2"/>
        <n v="6.20834361885945E-2"/>
        <n v="0.38431144683323698"/>
        <n v="0.16693250503693699"/>
        <n v="6.5555405327100205E-2"/>
        <n v="6.8555477006181906E-2"/>
        <n v="0.124115761081612"/>
        <n v="0.149868536371601"/>
        <n v="-7.9268292682921002E-2"/>
        <n v="1.8211920529798E-2"/>
        <n v="0.106203376521399"/>
        <n v="0.18434782608695499"/>
        <n v="8.2531691090533099E-2"/>
        <n v="-0.104166666666667"/>
        <n v="0.240310077519377"/>
        <n v="0.13437500000000299"/>
        <n v="0.34031406755464699"/>
        <n v="0.22111259857138699"/>
        <n v="-1.14392029768335E-2"/>
        <n v="0.456819535437755"/>
        <n v="8.1766148814392606E-2"/>
        <n v="0.101473922902494"/>
        <n v="-4.7464940668824597E-2"/>
        <n v="8.0407701019253E-2"/>
        <n v="-8.0188679245283001E-2"/>
      </sharedItems>
    </cacheField>
    <cacheField name="QA (Quantidade por Atendido)" numFmtId="43">
      <sharedItems containsSemiMixedTypes="0" containsString="0" containsNumber="1" minValue="0" maxValue="89.068749999999994"/>
    </cacheField>
    <cacheField name="QA.vp" numFmtId="10">
      <sharedItems containsMixedTypes="1" containsNumber="1" minValue="-0.84368200836820095" maxValue="4.8406647116324502"/>
    </cacheField>
    <cacheField name="QC (Quantidade por Conta)" numFmtId="43">
      <sharedItems containsSemiMixedTypes="0" containsString="0" containsNumber="1" minValue="0" maxValue="16.262499999999999"/>
    </cacheField>
    <cacheField name="QC.vp" numFmtId="10">
      <sharedItems containsMixedTypes="1" containsNumber="1" minValue="-0.847042828008158" maxValue="4.7517106549364598"/>
    </cacheField>
    <cacheField name="QI (Quantidade por Item de Conta)" numFmtId="43">
      <sharedItems containsSemiMixedTypes="0" containsString="0" containsNumber="1" minValue="0" maxValue="6.0475000000000003"/>
    </cacheField>
    <cacheField name="QI.vp" numFmtId="10">
      <sharedItems containsMixedTypes="1" containsNumber="1" minValue="-0.847042828008158" maxValue="4.7517106549364598"/>
    </cacheField>
    <cacheField name="VQ (Valor por Quantidade)" numFmtId="43">
      <sharedItems containsSemiMixedTypes="0" containsString="0" containsNumber="1" minValue="5.2008875234432299" maxValue="19950"/>
    </cacheField>
    <cacheField name="VQ.vp" numFmtId="10">
      <sharedItems containsMixedTypes="1" containsNumber="1" minValue="-0.68847863068197002" maxValue="5.4487461869980498" count="185">
        <s v="NA"/>
        <n v="0.63897189646428298"/>
        <n v="-4.2013415879146596E-3"/>
        <n v="-5.0974059028551101E-2"/>
        <n v="0.208527087975551"/>
        <n v="0.74406262247172095"/>
        <n v="0.15778721105020199"/>
        <n v="0.101799705448473"/>
        <n v="7.1231638665513103E-2"/>
        <n v="1.1657701304104999E-2"/>
        <n v="0.17401479433397499"/>
        <n v="4.7102585983797504E-3"/>
        <n v="2.51275083395982E-2"/>
        <n v="0.14913913520660299"/>
        <n v="-9.7740843483218001E-2"/>
        <n v="-1.43681689426276E-3"/>
        <n v="0.61815431511637098"/>
        <n v="0.25952583445731697"/>
        <n v="1.4915009715979199E-2"/>
        <n v="3.1025103145224799E-2"/>
        <n v="0.124417203360376"/>
        <n v="5.4487461869980498"/>
        <n v="0.39715909090909102"/>
        <n v="0.31495846190363103"/>
        <n v="-0.25191699519126598"/>
        <n v="0.71569762952667704"/>
        <n v="4.1832702660025298E-2"/>
        <n v="-0.13285561539858301"/>
        <n v="0.14663270015136201"/>
        <n v="0.31818181818181801"/>
        <n v="0.20536398467432901"/>
        <n v="-8.2644628099167606E-3"/>
        <n v="0.160386603335474"/>
        <n v="1.55257481802399E-2"/>
        <n v="4.1299480197625298E-2"/>
        <n v="0.220713063960218"/>
        <n v="7.1883445141661007E-2"/>
        <n v="1.00046422303453E-3"/>
        <n v="0.121841068446732"/>
        <n v="9.3118217753615104E-2"/>
        <n v="0.234425412392092"/>
        <n v="0.20293955236477401"/>
        <n v="1.8966414619271899E-2"/>
        <n v="-1.7884932147566899E-2"/>
        <n v="0.42203022899220799"/>
        <n v="0.263370430229529"/>
        <n v="0.16231261240594999"/>
        <n v="0.150618236546333"/>
        <n v="4.2443852601655903E-2"/>
        <n v="5.4331974515408003E-3"/>
        <n v="-0.11111111111111099"/>
        <n v="0.20733472966323199"/>
        <n v="3.5156726752507902E-2"/>
        <n v="4.9901218587626701E-2"/>
        <n v="0.30054367524465397"/>
        <n v="0.623488919563146"/>
        <n v="-0.28691627996447699"/>
        <n v="-6.39358779045266E-3"/>
        <n v="9.0196339817479501E-2"/>
        <n v="3.9919807540805097E-2"/>
        <n v="0.17795636039674101"/>
        <n v="2.6633232380280002E-2"/>
        <n v="3.5053962304565302E-3"/>
        <n v="-0.22222222222222199"/>
        <n v="-0.25367521367521301"/>
        <n v="5.6092843326886702E-2"/>
        <n v="3.5714285714284602E-2"/>
        <n v="0.17322431614059"/>
        <n v="4.8230627656789198E-2"/>
        <n v="5.4286373172449899E-3"/>
        <n v="0.15858163781038701"/>
        <n v="6.2479971848514101E-2"/>
        <n v="5.9304234813468797E-3"/>
        <n v="0.156609818619519"/>
        <n v="-5.2853419926356202E-3"/>
        <n v="-7.5508536140850603E-3"/>
        <n v="-0.56867167919799499"/>
        <n v="-0.171558523032802"/>
        <n v="0.148137946586892"/>
        <n v="3.4832908704233098E-2"/>
        <n v="3.7385944386745501E-2"/>
        <n v="5.6458353242598E-2"/>
        <n v="1.0531843799940301E-2"/>
        <n v="7.0484036790038201E-3"/>
        <n v="0.18382098453097401"/>
        <n v="-1.1940787030755899E-2"/>
        <n v="2.1810594175535598E-3"/>
        <n v="-0.13742925946680301"/>
        <n v="-4.7875791429490701E-2"/>
        <n v="-4.6241383813291501E-2"/>
        <n v="-0.118770786949232"/>
        <n v="1.13832137658557"/>
        <n v="0.42035151154161698"/>
        <n v="0.13267288875037"/>
        <n v="-4.8793290732815596E-3"/>
        <n v="-5.7578847158593502E-2"/>
        <n v="9.4053633436910394E-2"/>
        <n v="0.26231408110231602"/>
        <n v="3.7164576040628797E-2"/>
        <n v="0.19230769230769201"/>
        <n v="5.3763440860215103E-2"/>
        <n v="0.37755102040816302"/>
        <n v="9.8019316705011406E-2"/>
        <n v="0.16965388528231001"/>
        <n v="7.7490093410792701E-3"/>
        <n v="4.3747235422474502E-2"/>
        <n v="-4.1596149675042403E-2"/>
        <n v="4.0220189629605899E-2"/>
        <n v="0.19720352159069199"/>
        <n v="1.31445102303382E-2"/>
        <n v="8.9120239978522902E-3"/>
        <n v="0.20261151997979701"/>
        <n v="5.4601957544003599E-2"/>
        <n v="2.66996138520042E-2"/>
        <n v="0.164872648149061"/>
        <n v="1.1647618506903899E-2"/>
        <n v="2.7839799914758201"/>
        <n v="0.168121386370995"/>
        <n v="6.3687290498161894E-2"/>
        <n v="6.13223753416475E-2"/>
        <n v="8.1407320924169094E-2"/>
        <n v="4.1573141208455597E-3"/>
        <n v="3.4488247994849202E-3"/>
        <n v="4.55661563925817E-2"/>
        <n v="-6.5873400280294897E-4"/>
        <n v="-4.4026497741888196E-3"/>
        <n v="-0.16133365154936199"/>
        <n v="-5.0288304474438501E-2"/>
        <n v="4.4353607891611101E-2"/>
        <n v="5.4777955836220103E-2"/>
        <n v="9.4351710201298102E-3"/>
        <n v="-1.46132640479972E-3"/>
        <n v="0.137789759318969"/>
        <n v="1.2922134323175599E-2"/>
        <n v="1.8050832056754399E-2"/>
        <n v="-1.38992069536426E-2"/>
        <n v="4.9062043465588602E-2"/>
        <n v="9.1809083968092103E-3"/>
        <n v="1.1827960701059599E-2"/>
        <n v="-6.9376423374057196E-3"/>
        <n v="-7.7492178183926896E-3"/>
        <n v="0.111189226099006"/>
        <n v="2.12769079612515E-2"/>
        <n v="7.1684783101893504E-4"/>
        <n v="-0.68847863068197002"/>
        <n v="4.2106499299579297E-2"/>
        <n v="0.110147073693578"/>
        <n v="1.02123152796393E-3"/>
        <n v="-1.41367518524688E-3"/>
        <n v="0.135255157468329"/>
        <n v="3.9405573212196402E-3"/>
        <n v="1.8497208907300399E-2"/>
        <n v="2.4611471501567599E-2"/>
        <n v="-2.85211228405363E-2"/>
        <n v="0.12166343929000401"/>
        <n v="-1.8745322633231799E-2"/>
        <n v="2.64531265708083E-2"/>
        <n v="7.8644930589953005E-2"/>
        <n v="1.9585737190621101E-2"/>
        <n v="-1.2810765274885E-2"/>
        <n v="5.2972169903323797E-2"/>
        <n v="-1.7112562042706399E-2"/>
        <n v="2.3474220737530901E-2"/>
        <n v="4.1041937703462003E-4"/>
        <n v="4.6944386883852697E-2"/>
        <n v="3.5107803816884997E-2"/>
        <n v="1.0252833986482199E-2"/>
        <n v="0.18975796594695901"/>
        <n v="-1.21560659954874E-3"/>
        <n v="3.4157181571815701E-2"/>
        <n v="9.4718372188044297E-2"/>
        <n v="-1.3236618223379E-2"/>
        <n v="3.0849282774758802E-3"/>
        <n v="-4.8780487804851299E-3"/>
        <n v="0"/>
        <n v="1.13638794260349"/>
        <n v="1.8917633817847901E-3"/>
        <n v="3.3319567827548302E-2"/>
        <n v="-3.1905568876965697E-2"/>
        <n v="5.8187938289884101E-3"/>
        <n v="-4.8237091129151198E-3"/>
        <n v="1.8812236422773701E-2"/>
        <n v="-8.3825837398499498E-2"/>
        <n v="-4.11180598436987E-2"/>
        <n v="-4.83841574305474E-2"/>
      </sharedItems>
    </cacheField>
    <cacheField name="BA (Beneficiários Atendidos)" numFmtId="43">
      <sharedItems containsSemiMixedTypes="0" containsString="0" containsNumber="1" minValue="1" maxValue="52451.25"/>
    </cacheField>
    <cacheField name="BA.vp" numFmtId="10">
      <sharedItems containsMixedTypes="1" containsNumber="1" minValue="-0.92267921459277302" maxValue="1364"/>
    </cacheField>
    <cacheField name="CT (Quantidade de Contas)" numFmtId="43">
      <sharedItems containsSemiMixedTypes="0" containsString="0" containsNumber="1" minValue="1" maxValue="83424.416666666701"/>
    </cacheField>
    <cacheField name="CT.vp" numFmtId="10">
      <sharedItems containsMixedTypes="1" containsNumber="1" minValue="-0.90857787810383694" maxValue="1371.6666666666699"/>
    </cacheField>
    <cacheField name="IT (Quantidade de Itens de Conta)" numFmtId="43">
      <sharedItems containsSemiMixedTypes="0" containsString="0" containsNumber="1" minValue="1" maxValue="908773.625"/>
    </cacheField>
    <cacheField name="IT.vp" numFmtId="10">
      <sharedItems containsMixedTypes="1" containsNumber="1" minValue="-0.93814896486758403" maxValue="1372.3333333333301"/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Padrao2" refreshedDate="43006.666683333337" createdVersion="3" refreshedVersion="3" minRefreshableVersion="3" recordCount="36">
  <cacheSource type="worksheet">
    <worksheetSource ref="A1:Z37" sheet="Internação"/>
  </cacheSource>
  <cacheFields count="26">
    <cacheField name="ANO" numFmtId="0">
      <sharedItems containsSemiMixedTypes="0" containsString="0" containsNumber="1" containsInteger="1" minValue="2014" maxValue="2017" count="4">
        <n v="2014"/>
        <n v="2015"/>
        <n v="2016"/>
        <n v="2017"/>
      </sharedItems>
    </cacheField>
    <cacheField name="CLASSE" numFmtId="0">
      <sharedItems count="9">
        <s v="Diárias - Inter"/>
        <s v="Domiciliar"/>
        <s v="Exames - Inter"/>
        <s v="Honorários - Inter"/>
        <s v="Material - Inter"/>
        <s v="Medicamento - Inter"/>
        <s v="NA"/>
        <s v="Pacotes - Inter"/>
        <s v="Remoção - Inter"/>
      </sharedItems>
    </cacheField>
    <cacheField name="VT (Valor Total)" numFmtId="43">
      <sharedItems containsSemiMixedTypes="0" containsString="0" containsNumber="1" minValue="1972.30666666667" maxValue="21112041.203749999"/>
    </cacheField>
    <cacheField name="VT.vp" numFmtId="10">
      <sharedItems containsMixedTypes="1" containsNumber="1" minValue="-0.96858104641796305" maxValue="11.617970144733601" count="28">
        <s v="NA"/>
        <n v="0.109254050232169"/>
        <n v="-4.9656736586154798E-2"/>
        <n v="0.10044322533670801"/>
        <n v="0.25008424467346801"/>
        <n v="0.108075561054763"/>
        <n v="2.2263473137190001E-2"/>
        <n v="0.20455748044675801"/>
        <n v="1.4604558181822999E-2"/>
        <n v="7.5373422807205798E-2"/>
        <n v="0.27056315875467501"/>
        <n v="4.18754562773595E-3"/>
        <n v="0.148934531357063"/>
        <n v="6.1547660259628101E-2"/>
        <n v="-7.4540252205790594E-2"/>
        <n v="0.14500056853192"/>
        <n v="0.112164695597697"/>
        <n v="-0.11031320463584"/>
        <n v="0.114688956806688"/>
        <n v="11.617970144733601"/>
        <n v="-0.96858104641796305"/>
        <n v="6.4506897169473199"/>
        <n v="0.100521939647544"/>
        <n v="0.11784805916608"/>
        <n v="3.8463975156677301E-2"/>
        <n v="0.43083527967421198"/>
        <n v="-0.40270641378657301"/>
        <n v="-9.11599445450334E-3"/>
      </sharedItems>
    </cacheField>
    <cacheField name="VA (Valor por Atendido)" numFmtId="43">
      <sharedItems containsSemiMixedTypes="0" containsString="0" containsNumber="1" minValue="12.615833333333301" maxValue="8428.8208333333296"/>
    </cacheField>
    <cacheField name="VA.vp" numFmtId="10">
      <sharedItems containsMixedTypes="1" containsNumber="1" minValue="-0.92311598876627099" maxValue="30.891670519849502"/>
    </cacheField>
    <cacheField name="VR (Valor por AP)" numFmtId="43">
      <sharedItems containsSemiMixedTypes="0" containsString="0" containsNumber="1" minValue="12.3508333333333" maxValue="6110.0950000000003"/>
    </cacheField>
    <cacheField name="VR.vp" numFmtId="10">
      <sharedItems containsMixedTypes="1" containsNumber="1" minValue="-0.92225375459652803" maxValue="30.7773092233993"/>
    </cacheField>
    <cacheField name="VC (Valor por Conta)" numFmtId="43">
      <sharedItems containsSemiMixedTypes="0" containsString="0" containsNumber="1" minValue="9.5116666666666703" maxValue="2234.37"/>
    </cacheField>
    <cacheField name="VC.vp" numFmtId="10">
      <sharedItems containsMixedTypes="1" containsNumber="1" minValue="-0.91138542758433305" maxValue="30.340721920448601"/>
    </cacheField>
    <cacheField name="QP (Quantidade Aprovada) " numFmtId="43">
      <sharedItems containsSemiMixedTypes="0" containsString="0" containsNumber="1" minValue="50.4166666666667" maxValue="3146427.875"/>
    </cacheField>
    <cacheField name="QP.vp" numFmtId="10">
      <sharedItems containsMixedTypes="1" containsNumber="1" minValue="-0.900488622085718" maxValue="1.9289002557544701" count="28">
        <s v="NA"/>
        <n v="4.7267044538430399E-2"/>
        <n v="-6.6210880003248401E-2"/>
        <n v="9.3840534414627905E-2"/>
        <n v="0.50288350634371404"/>
        <n v="0.19388367980246199"/>
        <n v="0.237192386701882"/>
        <n v="0.12510938042561601"/>
        <n v="-3.2461711111936499E-2"/>
        <n v="6.1314108542583103E-2"/>
        <n v="0.124342011665955"/>
        <n v="-2.6744024382052801E-2"/>
        <n v="8.7471891085883602E-2"/>
        <n v="0.186154140324302"/>
        <n v="-0.15011092847044"/>
        <n v="0.142070670572676"/>
        <n v="0.93981432720899405"/>
        <n v="-0.10219685741368199"/>
        <n v="0.15032317059219499"/>
        <n v="1.0048807903922301"/>
        <n v="-0.47157590333003901"/>
        <n v="-0.900488622085718"/>
        <n v="0.22348214992480001"/>
        <n v="0.14775576223210701"/>
        <n v="2.8410372040586201E-2"/>
        <n v="1.9289002557544701"/>
        <n v="-0.89434159972057303"/>
        <n v="0.12066115702479301"/>
      </sharedItems>
    </cacheField>
    <cacheField name="QA (Quantidade por Atendido)" numFmtId="43">
      <sharedItems containsSemiMixedTypes="0" containsString="0" containsNumber="1" minValue="1.47" maxValue="744.56500000000005"/>
    </cacheField>
    <cacheField name="QA.vp" numFmtId="10">
      <sharedItems containsMixedTypes="1" containsNumber="1" minValue="-0.90409916277046798" maxValue="1.6363766661889001"/>
    </cacheField>
    <cacheField name="QR (Quantidade por AP)" numFmtId="43">
      <sharedItems containsSemiMixedTypes="0" containsString="0" containsNumber="1" minValue="1.3341666666666701" maxValue="679.05"/>
    </cacheField>
    <cacheField name="QR.vp" numFmtId="10">
      <sharedItems containsMixedTypes="1" containsNumber="1" minValue="-0.91175173630250195" maxValue="1.7880743814353699"/>
    </cacheField>
    <cacheField name="QC (Quantidade por Conta)" numFmtId="43">
      <sharedItems containsSemiMixedTypes="0" containsString="0" containsNumber="1" minValue="1.15083333333333" maxValue="219.45875000000001"/>
    </cacheField>
    <cacheField name="QC.vp" numFmtId="10">
      <sharedItems containsMixedTypes="1" containsNumber="1" minValue="-0.91695231222563001" maxValue="1.9504968062455601"/>
    </cacheField>
    <cacheField name="VQ (Valor por Quantidade)" numFmtId="43">
      <sharedItems containsSemiMixedTypes="0" containsString="0" containsNumber="1" minValue="1.1307346031185701" maxValue="1309.0459476215401"/>
    </cacheField>
    <cacheField name="VQ.vp" numFmtId="10">
      <sharedItems containsMixedTypes="1" containsNumber="1" minValue="-0.93324762802380301" maxValue="80.203626938686" count="28">
        <s v="NA"/>
        <n v="6.0575929192363598E-2"/>
        <n v="1.6307868028798401E-2"/>
        <n v="9.3541813899212407E-3"/>
        <n v="-0.16529092938064699"/>
        <n v="-7.0252556481459005E-2"/>
        <n v="-0.177329995830943"/>
        <n v="7.1975794259300299E-2"/>
        <n v="4.9152827805591097E-2"/>
        <n v="1.5147166131265599E-2"/>
        <n v="0.13121134198167"/>
        <n v="3.01792103108121E-2"/>
        <n v="5.9741506515552698E-2"/>
        <n v="-9.9479547302316201E-2"/>
        <n v="7.3348447779371301E-2"/>
        <n v="1.53898642420955E-2"/>
        <n v="-0.39267655356311099"/>
        <n v="-5.0615232056256301E-2"/>
        <n v="-3.6847709779085101E-2"/>
        <n v="8.0733842052615206"/>
        <n v="-0.93324762802380301"/>
        <n v="80.203626938686"/>
        <n v="-9.7003173538925999E-2"/>
        <n v="-3.0749559915388101E-2"/>
        <n v="1.03077510990322E-2"/>
        <n v="-0.35886927832143101"/>
        <n v="9.5803860540399896E-2"/>
        <n v="-0.147398561406624"/>
      </sharedItems>
    </cacheField>
    <cacheField name="BA (Beneficiários Atendidos)" numFmtId="43">
      <sharedItems containsSemiMixedTypes="0" containsString="0" containsNumber="1" minValue="28.5" maxValue="6437.6666666666697"/>
    </cacheField>
    <cacheField name="BA.vp" numFmtId="10">
      <sharedItems containsMixedTypes="1" containsNumber="1" minValue="-0.731201171875001" maxValue="0.19298245614035101"/>
    </cacheField>
    <cacheField name="BR (Beneficiários por  AP)" numFmtId="166">
      <sharedItems containsSemiMixedTypes="0" containsString="0" containsNumber="1" minValue="1.0179061720495099" maxValue="1.61187549582039"/>
    </cacheField>
    <cacheField name="BR.vp" numFmtId="10">
      <sharedItems containsMixedTypes="1" containsNumber="1" minValue="-9.01606082261103E-2" maxValue="9.4114337266811204E-2"/>
    </cacheField>
    <cacheField name="CT (Quantidade de Contas)" numFmtId="0">
      <sharedItems containsSemiMixedTypes="0" containsString="0" containsNumber="1" minValue="32.5" maxValue="18311.375"/>
    </cacheField>
    <cacheField name="CT.vp" numFmtId="10">
      <sharedItems containsMixedTypes="1" containsNumber="1" minValue="-0.74809989142236699" maxValue="0.3076923076923079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n v="8065963.1025"/>
    <x v="0"/>
    <n v="77.831666666666706"/>
    <s v="NA"/>
    <n v="59.032499999999999"/>
    <s v="NA"/>
    <n v="59.032499999999999"/>
    <s v="NA"/>
    <n v="133476.41666666701"/>
    <x v="0"/>
    <n v="1.28666666666667"/>
    <s v="NA"/>
    <n v="0.975833333333333"/>
    <s v="NA"/>
    <n v="0.975833333333333"/>
    <s v="NA"/>
    <n v="60.489083881937397"/>
    <x v="0"/>
    <n v="103485.08333333299"/>
    <s v="NA"/>
    <n v="136608.16666666701"/>
    <s v="NA"/>
    <n v="136608.16666666701"/>
    <s v="NA"/>
  </r>
  <r>
    <x v="1"/>
    <x v="0"/>
    <n v="9444977.2916666698"/>
    <x v="1"/>
    <n v="85.867500000000007"/>
    <n v="0.10324632219105299"/>
    <n v="64.3541666666667"/>
    <n v="9.0148082271065993E-2"/>
    <n v="64.3541666666667"/>
    <n v="9.0148082271065993E-2"/>
    <n v="144937.08333333299"/>
    <x v="1"/>
    <n v="1.3174999999999999"/>
    <n v="2.39637305699455E-2"/>
    <n v="0.98666666666666702"/>
    <n v="1.1101622544834201E-2"/>
    <n v="0.98666666666666702"/>
    <n v="1.1101622544834201E-2"/>
    <n v="65.182510495744197"/>
    <x v="1"/>
    <n v="109865.25"/>
    <n v="6.1653007961698397E-2"/>
    <n v="146770.91666666701"/>
    <n v="7.4393429382576995E-2"/>
    <n v="146770.91666666701"/>
    <n v="7.4393429382576995E-2"/>
  </r>
  <r>
    <x v="2"/>
    <x v="0"/>
    <n v="10099792.4533333"/>
    <x v="2"/>
    <n v="87.572500000000005"/>
    <n v="1.9856173756077702E-2"/>
    <n v="64.535833333333301"/>
    <n v="2.8229200388464998E-3"/>
    <n v="64.535833333333301"/>
    <n v="2.8229200388464998E-3"/>
    <n v="155234.5"/>
    <x v="2"/>
    <n v="1.34666666666667"/>
    <n v="2.2137887413032301E-2"/>
    <n v="0.99166666666666703"/>
    <n v="5.0675675675675696E-3"/>
    <n v="0.99166666666666703"/>
    <n v="5.0675675675675696E-3"/>
    <n v="65.064500679304999"/>
    <x v="2"/>
    <n v="115215.66666666701"/>
    <n v="4.8699808780911201E-2"/>
    <n v="156496.41666666701"/>
    <n v="6.6263127742723596E-2"/>
    <n v="156496.41666666701"/>
    <n v="6.6263127742723596E-2"/>
  </r>
  <r>
    <x v="3"/>
    <x v="0"/>
    <n v="10380858.028571401"/>
    <x v="3"/>
    <n v="88.268571428571406"/>
    <n v="7.9485161274532607E-3"/>
    <n v="64.788571428571402"/>
    <n v="3.9162443898831598E-3"/>
    <n v="64.788571428571402"/>
    <n v="3.9162443898831598E-3"/>
    <n v="159363.57142857101"/>
    <x v="3"/>
    <n v="1.3557142857142901"/>
    <n v="6.7185289957574701E-3"/>
    <n v="0.994285714285714"/>
    <n v="2.6410564225683702E-3"/>
    <n v="0.994285714285714"/>
    <n v="2.6410564225683702E-3"/>
    <n v="65.135307691761398"/>
    <x v="3"/>
    <n v="117499.428571429"/>
    <n v="1.98216264405187E-2"/>
    <n v="160242.42857142899"/>
    <n v="2.3936726377198E-2"/>
    <n v="160242.42857142899"/>
    <n v="2.3936726377198E-2"/>
  </r>
  <r>
    <x v="0"/>
    <x v="1"/>
    <n v="5934703.82166667"/>
    <x v="0"/>
    <n v="162.88499999999999"/>
    <s v="NA"/>
    <n v="132.01083333333301"/>
    <s v="NA"/>
    <n v="132.0025"/>
    <s v="NA"/>
    <n v="44233.333333333299"/>
    <x v="0"/>
    <n v="1.2166666666666699"/>
    <s v="NA"/>
    <n v="0.98583333333333301"/>
    <s v="NA"/>
    <n v="0.98499999999999999"/>
    <s v="NA"/>
    <n v="134.07457353435501"/>
    <x v="0"/>
    <n v="36356"/>
    <s v="NA"/>
    <n v="44904.833333333299"/>
    <s v="NA"/>
    <n v="44907.75"/>
    <s v="NA"/>
  </r>
  <r>
    <x v="1"/>
    <x v="1"/>
    <n v="7263740.6891666697"/>
    <x v="4"/>
    <n v="192.13333333333301"/>
    <n v="0.17956431429126701"/>
    <n v="155.67333333333301"/>
    <n v="0.17924665273683399"/>
    <n v="155.66749999999999"/>
    <n v="0.17927690763432499"/>
    <n v="46073.25"/>
    <x v="4"/>
    <n v="1.2191666666666701"/>
    <n v="2.0547945205480799E-3"/>
    <n v="0.98750000000000004"/>
    <n v="1.6906170752328401E-3"/>
    <n v="0.98750000000000004"/>
    <n v="2.53807106598991E-3"/>
    <n v="157.69946053567099"/>
    <x v="4"/>
    <n v="37770.25"/>
    <n v="3.8900044009241901E-2"/>
    <n v="46657.5"/>
    <n v="3.9030690831351501E-2"/>
    <n v="46659.166666666701"/>
    <n v="3.9000321028479501E-2"/>
  </r>
  <r>
    <x v="2"/>
    <x v="1"/>
    <n v="7216154.4175000004"/>
    <x v="5"/>
    <n v="197.68166666666701"/>
    <n v="2.8877515614160399E-2"/>
    <n v="160.35583333333301"/>
    <n v="3.00790116054988E-2"/>
    <n v="160.34833333333299"/>
    <n v="3.0069432176485101E-2"/>
    <n v="44626.25"/>
    <x v="5"/>
    <n v="1.2224999999999999"/>
    <n v="2.7341079972630299E-3"/>
    <n v="0.99166666666666703"/>
    <n v="4.2194092827007399E-3"/>
    <n v="0.99166666666666703"/>
    <n v="4.2194092827007399E-3"/>
    <n v="161.700253314957"/>
    <x v="5"/>
    <n v="36488.583333333299"/>
    <n v="-3.3933232283786897E-2"/>
    <n v="44991.916666666701"/>
    <n v="-3.5698083552125601E-2"/>
    <n v="44994.083333333299"/>
    <n v="-3.5686092407709799E-2"/>
  </r>
  <r>
    <x v="3"/>
    <x v="1"/>
    <n v="7406012.9000000004"/>
    <x v="6"/>
    <n v="206.45428571428599"/>
    <n v="4.4377504477496402E-2"/>
    <n v="168.32428571428599"/>
    <n v="4.96923137456989E-2"/>
    <n v="168.314285714286"/>
    <n v="4.96790469558131E-2"/>
    <n v="43532.571428571398"/>
    <x v="6"/>
    <n v="1.21428571428571"/>
    <n v="-6.7192521180285897E-3"/>
    <n v="0.98857142857142899"/>
    <n v="-3.1212484993997001E-3"/>
    <n v="0.98857142857142899"/>
    <n v="-3.1212484993997001E-3"/>
    <n v="169.92002188942601"/>
    <x v="6"/>
    <n v="35802"/>
    <n v="-1.88163877742572E-2"/>
    <n v="43952"/>
    <n v="-2.3113411112737701E-2"/>
    <n v="43954.571428571398"/>
    <n v="-2.3103302206665701E-2"/>
  </r>
  <r>
    <x v="0"/>
    <x v="2"/>
    <n v="25171277.859999999"/>
    <x v="0"/>
    <n v="209.58416666666699"/>
    <s v="NA"/>
    <n v="87.220833333333303"/>
    <s v="NA"/>
    <n v="24.857500000000002"/>
    <s v="NA"/>
    <n v="1070143.16666667"/>
    <x v="0"/>
    <n v="8.9258333333333297"/>
    <s v="NA"/>
    <n v="3.72"/>
    <s v="NA"/>
    <n v="1.05833333333333"/>
    <s v="NA"/>
    <n v="23.4858490113672"/>
    <x v="0"/>
    <n v="119753.16666666701"/>
    <s v="NA"/>
    <n v="288005.66666666698"/>
    <s v="NA"/>
    <n v="1009983.08333333"/>
    <s v="NA"/>
  </r>
  <r>
    <x v="1"/>
    <x v="2"/>
    <n v="32111785.4883333"/>
    <x v="7"/>
    <n v="253.4675"/>
    <n v="0.209382865276876"/>
    <n v="102.98416666666699"/>
    <n v="0.180728992499885"/>
    <n v="28.490833333333299"/>
    <n v="0.146166482282341"/>
    <n v="1210608.08333333"/>
    <x v="7"/>
    <n v="9.5574999999999992"/>
    <n v="7.0768368966483405E-2"/>
    <n v="3.8833333333333302"/>
    <n v="4.3906810035841397E-2"/>
    <n v="1.0733333333333299"/>
    <n v="1.4173228346456601E-2"/>
    <n v="26.516412309309299"/>
    <x v="7"/>
    <n v="126458.41666666701"/>
    <n v="5.59922562938487E-2"/>
    <n v="311817.41666666698"/>
    <n v="8.26780607326012E-2"/>
    <n v="1126056"/>
    <n v="0.114925604777047"/>
  </r>
  <r>
    <x v="2"/>
    <x v="2"/>
    <n v="36659826.103333302"/>
    <x v="8"/>
    <n v="272.41916666666702"/>
    <n v="7.4769612146200301E-2"/>
    <n v="108.095"/>
    <n v="4.9627369903137097E-2"/>
    <n v="29.355"/>
    <n v="3.0331393138145101E-2"/>
    <n v="1345103.08333333"/>
    <x v="8"/>
    <n v="10.0025"/>
    <n v="4.6560292963641198E-2"/>
    <n v="3.9708333333333301"/>
    <n v="2.25321888412017E-2"/>
    <n v="1.0774999999999999"/>
    <n v="3.8819875776428502E-3"/>
    <n v="27.247312198244501"/>
    <x v="8"/>
    <n v="134372.75"/>
    <n v="6.2584472761464893E-2"/>
    <n v="339241.83333333302"/>
    <n v="8.7950240111131298E-2"/>
    <n v="1248548.16666667"/>
    <n v="0.10877981793682601"/>
  </r>
  <r>
    <x v="3"/>
    <x v="2"/>
    <n v="38641363.6585714"/>
    <x v="9"/>
    <n v="289.107142857143"/>
    <n v="6.1258451065212501E-2"/>
    <n v="113.98"/>
    <n v="5.4442851195707499E-2"/>
    <n v="30.105714285714299"/>
    <n v="2.5573642844976999E-2"/>
    <n v="1374366.57142857"/>
    <x v="9"/>
    <n v="10.2842857142857"/>
    <n v="2.81715285464334E-2"/>
    <n v="4.0542857142857098"/>
    <n v="2.1016339379403101E-2"/>
    <n v="1.0714285714285701"/>
    <n v="-5.6347364932063503E-3"/>
    <n v="28.117817132072201"/>
    <x v="9"/>
    <n v="133559"/>
    <n v="-6.05591535486176E-3"/>
    <n v="339211.71428571403"/>
    <n v="-8.8783412479086904E-5"/>
    <n v="1283600.42857143"/>
    <n v="2.8074417023366698E-2"/>
  </r>
  <r>
    <x v="0"/>
    <x v="3"/>
    <n v="50397743.061666697"/>
    <x v="0"/>
    <n v="5876.4566666666697"/>
    <s v="NA"/>
    <n v="1385.9974999999999"/>
    <s v="NA"/>
    <n v="185.17166666666699"/>
    <s v="NA"/>
    <n v="2676542"/>
    <x v="0"/>
    <n v="311.92500000000001"/>
    <s v="NA"/>
    <n v="73.5"/>
    <s v="NA"/>
    <n v="9.8149999999999995"/>
    <s v="NA"/>
    <n v="18.867054446668799"/>
    <x v="0"/>
    <n v="8573.3333333333303"/>
    <s v="NA"/>
    <n v="36386.833333333299"/>
    <s v="NA"/>
    <n v="272637.58333333302"/>
    <s v="NA"/>
  </r>
  <r>
    <x v="1"/>
    <x v="3"/>
    <n v="56495675.042499997"/>
    <x v="10"/>
    <n v="6284.7908333333298"/>
    <n v="6.9486459243862903E-2"/>
    <n v="1444.34916666667"/>
    <n v="4.2100845540248198E-2"/>
    <n v="189.01083333333301"/>
    <n v="2.07330135099827E-2"/>
    <n v="4338854"/>
    <x v="10"/>
    <n v="480.185"/>
    <n v="0.53942454115572602"/>
    <n v="110.4225"/>
    <n v="0.50234693877550995"/>
    <n v="14.435"/>
    <n v="0.47070809984717299"/>
    <n v="13.4677486489147"/>
    <x v="10"/>
    <n v="8989.8333333333303"/>
    <n v="4.8580870917573897E-2"/>
    <n v="39108.333333333299"/>
    <n v="7.4793537955579206E-2"/>
    <n v="299164.58333333302"/>
    <n v="9.7297664084586094E-2"/>
  </r>
  <r>
    <x v="2"/>
    <x v="3"/>
    <n v="56845402.576666698"/>
    <x v="11"/>
    <n v="5809.7766666666703"/>
    <n v="-7.5581539507611803E-2"/>
    <n v="1391.0008333333301"/>
    <n v="-3.6935897887115099E-2"/>
    <n v="174.81333333333299"/>
    <n v="-7.5114742100320805E-2"/>
    <n v="3871521.1666666698"/>
    <x v="11"/>
    <n v="397.22333333333302"/>
    <n v="-0.17277021703440801"/>
    <n v="95.082499999999996"/>
    <n v="-0.138920962666123"/>
    <n v="11.963333333333299"/>
    <n v="-0.17122734095370301"/>
    <n v="14.7968359136201"/>
    <x v="11"/>
    <n v="9777.25"/>
    <n v="8.7589684643764598E-2"/>
    <n v="40848.75"/>
    <n v="4.4502450458129998E-2"/>
    <n v="326204.5"/>
    <n v="9.0384751982953704E-2"/>
  </r>
  <r>
    <x v="3"/>
    <x v="3"/>
    <n v="61538150.488571398"/>
    <x v="12"/>
    <n v="6325.5528571428604"/>
    <n v="8.8777283546101302E-2"/>
    <n v="1457.26714285714"/>
    <n v="4.7639302533710501E-2"/>
    <n v="178.04"/>
    <n v="1.8457783540540399E-2"/>
    <n v="4366878.1428571399"/>
    <x v="12"/>
    <n v="448.28142857142899"/>
    <n v="0.12853750259240199"/>
    <n v="102.845714285714"/>
    <n v="8.1647141016632896E-2"/>
    <n v="12.544285714285699"/>
    <n v="4.8561079488916303E-2"/>
    <n v="14.273829533423299"/>
    <x v="12"/>
    <n v="9720.1428571428605"/>
    <n v="-5.8408185182070096E-3"/>
    <n v="42298.428571428602"/>
    <n v="3.54889334784688E-2"/>
    <n v="346914.71428571403"/>
    <n v="6.34884383437814E-2"/>
  </r>
  <r>
    <x v="0"/>
    <x v="4"/>
    <n v="588802.49166666705"/>
    <x v="0"/>
    <n v="89.839166666666699"/>
    <s v="NA"/>
    <n v="33.464166666666699"/>
    <s v="NA"/>
    <n v="15.9575"/>
    <s v="NA"/>
    <n v="128790.08333333299"/>
    <x v="0"/>
    <n v="19.696666666666701"/>
    <s v="NA"/>
    <n v="7.3416666666666703"/>
    <s v="NA"/>
    <n v="3.4808333333333299"/>
    <s v="NA"/>
    <n v="4.67556717082247"/>
    <x v="0"/>
    <n v="6543.3333333333303"/>
    <s v="NA"/>
    <n v="17568.666666666701"/>
    <s v="NA"/>
    <n v="36920.416666666701"/>
    <s v="NA"/>
  </r>
  <r>
    <x v="1"/>
    <x v="4"/>
    <n v="639997.46250000002"/>
    <x v="13"/>
    <n v="101.9725"/>
    <n v="0.13505616518407901"/>
    <n v="37.7841666666667"/>
    <n v="0.12909330876310501"/>
    <n v="18.976666666666699"/>
    <n v="0.18920048044284499"/>
    <n v="102424.08333333299"/>
    <x v="13"/>
    <n v="16.32"/>
    <n v="-0.171433406667796"/>
    <n v="6.05"/>
    <n v="-0.17593643586833199"/>
    <n v="3.0375000000000001"/>
    <n v="-0.12736413694038701"/>
    <n v="6.2585952304351302"/>
    <x v="13"/>
    <n v="6286.6666666666697"/>
    <n v="-3.9225674987263502E-2"/>
    <n v="16947.916666666701"/>
    <n v="-3.5332789435737803E-2"/>
    <n v="33743.166666666701"/>
    <n v="-8.6056721100565295E-2"/>
  </r>
  <r>
    <x v="2"/>
    <x v="4"/>
    <n v="767653.05083333305"/>
    <x v="14"/>
    <n v="121.87333333333299"/>
    <n v="0.195158825500336"/>
    <n v="43.581666666666699"/>
    <n v="0.15343728634128001"/>
    <n v="22.2708333333333"/>
    <n v="0.173590374143682"/>
    <n v="112641.33333333299"/>
    <x v="14"/>
    <n v="17.767499999999998"/>
    <n v="8.8694852941176294E-2"/>
    <n v="6.3816666666666704"/>
    <n v="5.4820936639119099E-2"/>
    <n v="3.26"/>
    <n v="7.3251028806584295E-2"/>
    <n v="6.8340459625169103"/>
    <x v="14"/>
    <n v="6362.1666666666697"/>
    <n v="1.20095440084836E-2"/>
    <n v="17642.166666666701"/>
    <n v="4.0963736939151701E-2"/>
    <n v="34524.583333333299"/>
    <n v="2.31577751544737E-2"/>
  </r>
  <r>
    <x v="3"/>
    <x v="4"/>
    <n v="862057.60714285704"/>
    <x v="15"/>
    <n v="165.56142857142899"/>
    <n v="0.35847132463839099"/>
    <n v="55.744285714285702"/>
    <n v="0.27907650115000199"/>
    <n v="28.215714285714299"/>
    <n v="0.26693572096752899"/>
    <n v="117589.285714286"/>
    <x v="15"/>
    <n v="22.554285714285701"/>
    <n v="0.26941245050151702"/>
    <n v="7.5928571428571399"/>
    <n v="0.18979218744170301"/>
    <n v="3.8428571428571399"/>
    <n v="0.17879053461875499"/>
    <n v="7.3554882550978302"/>
    <x v="15"/>
    <n v="5213.7142857142899"/>
    <n v="-0.18051277829131299"/>
    <n v="15487.714285714301"/>
    <n v="-0.122119489156796"/>
    <n v="30582.571428571398"/>
    <n v="-0.114179854589466"/>
  </r>
  <r>
    <x v="0"/>
    <x v="5"/>
    <n v="9089604.2608333305"/>
    <x v="0"/>
    <n v="836.89833333333297"/>
    <s v="NA"/>
    <n v="337.42333333333301"/>
    <s v="NA"/>
    <n v="194.70166666666699"/>
    <s v="NA"/>
    <n v="367311.91666666698"/>
    <x v="0"/>
    <n v="33.8616666666667"/>
    <s v="NA"/>
    <n v="13.654166666666701"/>
    <s v="NA"/>
    <n v="7.87916666666667"/>
    <s v="NA"/>
    <n v="24.722051740612699"/>
    <x v="0"/>
    <n v="10849"/>
    <s v="NA"/>
    <n v="26918.25"/>
    <s v="NA"/>
    <n v="46668"/>
    <s v="NA"/>
  </r>
  <r>
    <x v="1"/>
    <x v="5"/>
    <n v="9448224.8041666709"/>
    <x v="16"/>
    <n v="834.59166666666704"/>
    <n v="-2.7562089381616699E-3"/>
    <n v="338.12166666666701"/>
    <n v="2.0696059351773899E-3"/>
    <n v="201.925833333333"/>
    <n v="3.7103774150192198E-2"/>
    <n v="342351.16666666698"/>
    <x v="16"/>
    <n v="30.370833333333302"/>
    <n v="-0.103091007530641"/>
    <n v="12.3066666666667"/>
    <n v="-9.8687824229477902E-2"/>
    <n v="7.3458333333333297"/>
    <n v="-6.7689053410894595E-2"/>
    <n v="27.6489761348159"/>
    <x v="16"/>
    <n v="11377.083333333299"/>
    <n v="4.8675761206866897E-2"/>
    <n v="28084.083333333299"/>
    <n v="4.3310145842812897E-2"/>
    <n v="46953.416666666701"/>
    <n v="6.1158966886667703E-3"/>
  </r>
  <r>
    <x v="2"/>
    <x v="5"/>
    <n v="10998500.057499999"/>
    <x v="17"/>
    <n v="906.52"/>
    <n v="8.6183862367824104E-2"/>
    <n v="365.941666666667"/>
    <n v="8.2278075446215002E-2"/>
    <n v="222.61250000000001"/>
    <n v="0.10244685548737099"/>
    <n v="343706.25"/>
    <x v="17"/>
    <n v="28.2916666666667"/>
    <n v="-6.84593222664268E-2"/>
    <n v="11.429166666666699"/>
    <n v="-7.1302816901408397E-2"/>
    <n v="6.9516666666666698"/>
    <n v="-5.3658536585364999E-2"/>
    <n v="31.996737045832401"/>
    <x v="17"/>
    <n v="12176.666666666701"/>
    <n v="7.0280168467319895E-2"/>
    <n v="30122.5"/>
    <n v="7.2582631324387303E-2"/>
    <n v="49527.333333333299"/>
    <n v="5.4818516934335898E-2"/>
  </r>
  <r>
    <x v="3"/>
    <x v="5"/>
    <n v="12164130.015714301"/>
    <x v="18"/>
    <n v="1129.4242857142899"/>
    <n v="0.24589009146438001"/>
    <n v="446.30142857142903"/>
    <n v="0.21959719054884499"/>
    <n v="268.97142857142899"/>
    <n v="0.20824944049156699"/>
    <n v="338192.71428571403"/>
    <x v="18"/>
    <n v="31.374285714285701"/>
    <n v="0.10895855249316"/>
    <n v="12.4"/>
    <n v="8.4943492526427897E-2"/>
    <n v="7.47"/>
    <n v="7.4562455046750895E-2"/>
    <n v="35.993566497255401"/>
    <x v="18"/>
    <n v="10792.857142857099"/>
    <n v="-0.113644362754689"/>
    <n v="27319.571428571398"/>
    <n v="-9.3050994154821196E-2"/>
    <n v="45334.714285714297"/>
    <n v="-8.4652630485906905E-2"/>
  </r>
  <r>
    <x v="0"/>
    <x v="6"/>
    <n v="174359.2825"/>
    <x v="0"/>
    <n v="266.65833333333302"/>
    <s v="NA"/>
    <n v="190.76083333333301"/>
    <s v="NA"/>
    <n v="136.604166666667"/>
    <s v="NA"/>
    <n v="32170.75"/>
    <x v="0"/>
    <n v="49.334166666666697"/>
    <s v="NA"/>
    <n v="35.358333333333299"/>
    <s v="NA"/>
    <n v="25.267499999999998"/>
    <s v="NA"/>
    <n v="5.3694784764496504"/>
    <x v="0"/>
    <n v="662.08333333333303"/>
    <s v="NA"/>
    <n v="928.91666666666697"/>
    <s v="NA"/>
    <n v="1300.3333333333301"/>
    <s v="NA"/>
  </r>
  <r>
    <x v="1"/>
    <x v="6"/>
    <n v="336973.85333333298"/>
    <x v="19"/>
    <n v="404.27166666666699"/>
    <n v="0.51606612706647403"/>
    <n v="282.678333333333"/>
    <n v="0.48184681516558803"/>
    <n v="167.32"/>
    <n v="0.22485282903766701"/>
    <n v="49466.75"/>
    <x v="19"/>
    <n v="58.557499999999997"/>
    <n v="0.18695630141382699"/>
    <n v="41.775833333333303"/>
    <n v="0.18149893942964901"/>
    <n v="25.0491666666667"/>
    <n v="-8.6408759605540002E-3"/>
    <n v="7.0501939476158002"/>
    <x v="19"/>
    <n v="856.91666666666697"/>
    <n v="0.294273127753305"/>
    <n v="1201.3333333333301"/>
    <n v="0.29326276128105799"/>
    <n v="2041.25"/>
    <n v="0.56978979748782799"/>
  </r>
  <r>
    <x v="2"/>
    <x v="6"/>
    <n v="250218.92249999999"/>
    <x v="20"/>
    <n v="437.95666666666699"/>
    <n v="8.3322683179215207E-2"/>
    <n v="341.14499999999998"/>
    <n v="0.20683108598112199"/>
    <n v="213.18416666666701"/>
    <n v="0.27411048689138801"/>
    <n v="45497.416666666701"/>
    <x v="20"/>
    <n v="78.946666666666701"/>
    <n v="0.34819052498256797"/>
    <n v="61.511666666666699"/>
    <n v="0.47242225369531998"/>
    <n v="38.410833333333301"/>
    <n v="0.53341761202967197"/>
    <n v="5.5150870641847298"/>
    <x v="20"/>
    <n v="603.08333333333303"/>
    <n v="-0.29621705727900499"/>
    <n v="775.41666666666697"/>
    <n v="-0.354536625971141"/>
    <n v="1245.25"/>
    <n v="-0.38995713410900201"/>
  </r>
  <r>
    <x v="3"/>
    <x v="6"/>
    <n v="278869.33857142902"/>
    <x v="21"/>
    <n v="1124.7785714285701"/>
    <n v="1.56824169384011"/>
    <n v="844.49"/>
    <n v="1.47545764997289"/>
    <n v="478.01"/>
    <n v="1.2422396910339599"/>
    <n v="45305.428571428602"/>
    <x v="21"/>
    <n v="178.60571428571399"/>
    <n v="1.26235915747822"/>
    <n v="134.482857142857"/>
    <n v="1.18629837932409"/>
    <n v="76.568571428571403"/>
    <n v="0.99341083709642997"/>
    <n v="6.1796783625203098"/>
    <x v="21"/>
    <n v="267.857142857143"/>
    <n v="-0.55585384630569101"/>
    <n v="349.28571428571399"/>
    <n v="-0.54955093267828403"/>
    <n v="600.42857142857099"/>
    <n v="-0.517824877391229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8">
  <r>
    <x v="0"/>
    <x v="0"/>
    <n v="8065963.1025"/>
    <x v="0"/>
    <n v="77.831666666666706"/>
    <s v="NA"/>
    <n v="59.032499999999999"/>
    <s v="NA"/>
    <n v="59.032499999999999"/>
    <s v="NA"/>
    <n v="133476.41666666701"/>
    <x v="0"/>
    <n v="1.28666666666667"/>
    <s v="NA"/>
    <n v="0.975833333333333"/>
    <s v="NA"/>
    <n v="0.975833333333333"/>
    <s v="NA"/>
    <n v="60.489083881937397"/>
    <x v="0"/>
    <n v="103485.08333333299"/>
    <s v="NA"/>
    <n v="136608.16666666701"/>
    <s v="NA"/>
    <n v="136608.16666666701"/>
    <s v="NA"/>
  </r>
  <r>
    <x v="1"/>
    <x v="0"/>
    <n v="9444977.2916666698"/>
    <x v="1"/>
    <n v="85.867500000000007"/>
    <n v="0.10324632219105299"/>
    <n v="64.3541666666667"/>
    <n v="9.0148082271065993E-2"/>
    <n v="64.3541666666667"/>
    <n v="9.0148082271065993E-2"/>
    <n v="144937.08333333299"/>
    <x v="1"/>
    <n v="1.3174999999999999"/>
    <n v="2.39637305699455E-2"/>
    <n v="0.98666666666666702"/>
    <n v="1.1101622544834201E-2"/>
    <n v="0.98666666666666702"/>
    <n v="1.1101622544834201E-2"/>
    <n v="65.182510495744197"/>
    <x v="1"/>
    <n v="109865.25"/>
    <n v="6.1653007961698397E-2"/>
    <n v="146770.91666666701"/>
    <n v="7.4393429382576995E-2"/>
    <n v="146770.91666666701"/>
    <n v="7.4393429382576995E-2"/>
  </r>
  <r>
    <x v="2"/>
    <x v="0"/>
    <n v="10099792.4533333"/>
    <x v="2"/>
    <n v="87.572500000000005"/>
    <n v="1.9856173756077702E-2"/>
    <n v="64.535833333333301"/>
    <n v="2.8229200388464998E-3"/>
    <n v="64.535833333333301"/>
    <n v="2.8229200388464998E-3"/>
    <n v="155234.5"/>
    <x v="2"/>
    <n v="1.34666666666667"/>
    <n v="2.2137887413032301E-2"/>
    <n v="0.99166666666666703"/>
    <n v="5.0675675675675696E-3"/>
    <n v="0.99166666666666703"/>
    <n v="5.0675675675675696E-3"/>
    <n v="65.064500679304999"/>
    <x v="2"/>
    <n v="115215.66666666701"/>
    <n v="4.8699808780911201E-2"/>
    <n v="156496.41666666701"/>
    <n v="6.6263127742723596E-2"/>
    <n v="156496.41666666701"/>
    <n v="6.6263127742723596E-2"/>
  </r>
  <r>
    <x v="3"/>
    <x v="0"/>
    <n v="10380858.028571401"/>
    <x v="3"/>
    <n v="88.268571428571406"/>
    <n v="7.9485161274532607E-3"/>
    <n v="64.788571428571402"/>
    <n v="3.9162443898831598E-3"/>
    <n v="64.788571428571402"/>
    <n v="3.9162443898831598E-3"/>
    <n v="159363.57142857101"/>
    <x v="3"/>
    <n v="1.3557142857142901"/>
    <n v="6.7185289957574701E-3"/>
    <n v="0.994285714285714"/>
    <n v="2.6410564225683702E-3"/>
    <n v="0.994285714285714"/>
    <n v="2.6410564225683702E-3"/>
    <n v="65.135307691761398"/>
    <x v="3"/>
    <n v="117499.428571429"/>
    <n v="1.98216264405187E-2"/>
    <n v="160242.42857142899"/>
    <n v="2.3936726377198E-2"/>
    <n v="160242.42857142899"/>
    <n v="2.3936726377198E-2"/>
  </r>
  <r>
    <x v="0"/>
    <x v="1"/>
    <n v="364611.76916666701"/>
    <x v="0"/>
    <n v="40.339166666666699"/>
    <s v="NA"/>
    <n v="27.3475"/>
    <s v="NA"/>
    <n v="22.199166666666699"/>
    <s v="NA"/>
    <n v="15952"/>
    <x v="0"/>
    <n v="1.76583333333333"/>
    <s v="NA"/>
    <n v="1.1975"/>
    <s v="NA"/>
    <n v="0.97250000000000003"/>
    <s v="NA"/>
    <n v="22.8433258155336"/>
    <x v="0"/>
    <n v="9025"/>
    <s v="NA"/>
    <n v="13312.416666666701"/>
    <s v="NA"/>
    <n v="16403.916666666701"/>
    <s v="NA"/>
  </r>
  <r>
    <x v="1"/>
    <x v="1"/>
    <n v="402165.80916666699"/>
    <x v="4"/>
    <n v="43.112499999999997"/>
    <n v="6.8750387340672903E-2"/>
    <n v="28.614166666666701"/>
    <n v="4.6317457415365297E-2"/>
    <n v="23.205833333333299"/>
    <n v="4.53470475618424E-2"/>
    <n v="17064.083333333299"/>
    <x v="4"/>
    <n v="1.82833333333333"/>
    <n v="3.5394053798961801E-2"/>
    <n v="1.2141666666666699"/>
    <n v="1.3917884481561499E-2"/>
    <n v="0.98499999999999999"/>
    <n v="1.28534704370179E-2"/>
    <n v="23.575004579229301"/>
    <x v="4"/>
    <n v="9337.25"/>
    <n v="3.4598337950138502E-2"/>
    <n v="14057.666666666701"/>
    <n v="5.5981571089646701E-2"/>
    <n v="17338.916666666701"/>
    <n v="5.69985826555649E-2"/>
  </r>
  <r>
    <x v="2"/>
    <x v="1"/>
    <n v="427624.53"/>
    <x v="5"/>
    <n v="43.457500000000003"/>
    <n v="8.0023195129024297E-3"/>
    <n v="28.587499999999999"/>
    <n v="-9.3193930745386403E-4"/>
    <n v="23"/>
    <n v="-8.8698962186217201E-3"/>
    <n v="18286.5"/>
    <x v="5"/>
    <n v="1.8583333333333301"/>
    <n v="1.640838650866E-2"/>
    <n v="1.2233333333333301"/>
    <n v="7.5497597803652E-3"/>
    <n v="0.98333333333333295"/>
    <n v="-1.69204737732694E-3"/>
    <n v="23.378910961225401"/>
    <x v="5"/>
    <n v="9861"/>
    <n v="5.6092532597927701E-2"/>
    <n v="14964.083333333299"/>
    <n v="6.4478457781039805E-2"/>
    <n v="18592.416666666701"/>
    <n v="7.2294020676032106E-2"/>
  </r>
  <r>
    <x v="3"/>
    <x v="1"/>
    <n v="451137.11714285699"/>
    <x v="6"/>
    <n v="50.195714285714303"/>
    <n v="0.155052966362867"/>
    <n v="31.2914285714286"/>
    <n v="9.4584296333313597E-2"/>
    <n v="24.247142857142901"/>
    <n v="5.4223602484473901E-2"/>
    <n v="18488.285714285699"/>
    <x v="6"/>
    <n v="2.0585714285714301"/>
    <n v="0.10775144138373099"/>
    <n v="1.28142857142857"/>
    <n v="4.7489295445700401E-2"/>
    <n v="0.99285714285714299"/>
    <n v="9.6852300242136098E-3"/>
    <n v="24.3838253545815"/>
    <x v="6"/>
    <n v="8982.2857142857101"/>
    <n v="-8.9110058382951995E-2"/>
    <n v="14408.285714285699"/>
    <n v="-3.71421093204908E-2"/>
    <n v="18591.571428571398"/>
    <n v="-4.5461443257001298E-5"/>
  </r>
  <r>
    <x v="0"/>
    <x v="2"/>
    <n v="9901846.0250000004"/>
    <x v="0"/>
    <n v="2751.5333333333301"/>
    <s v="NA"/>
    <n v="1022.2175"/>
    <s v="NA"/>
    <n v="608.48333333333301"/>
    <s v="NA"/>
    <n v="94185.833333333299"/>
    <x v="0"/>
    <n v="26.204999999999998"/>
    <s v="NA"/>
    <n v="9.7475000000000005"/>
    <s v="NA"/>
    <n v="5.8008333333333297"/>
    <s v="NA"/>
    <n v="105.143155292054"/>
    <x v="0"/>
    <n v="3598.25"/>
    <s v="NA"/>
    <n v="9762.0833333333303"/>
    <s v="NA"/>
    <n v="16332.25"/>
    <s v="NA"/>
  </r>
  <r>
    <x v="1"/>
    <x v="2"/>
    <n v="10971335.5033333"/>
    <x v="7"/>
    <n v="2998.20166666667"/>
    <n v="8.9647590434426896E-2"/>
    <n v="981.05166666666696"/>
    <n v="-4.0271109948061899E-2"/>
    <n v="603.62166666666701"/>
    <n v="-7.9898107315993297E-3"/>
    <n v="98556.916666666701"/>
    <x v="7"/>
    <n v="26.9308333333333"/>
    <n v="2.76982764103531E-2"/>
    <n v="8.8116666666666692"/>
    <n v="-9.6007523296571598E-2"/>
    <n v="5.4208333333333298"/>
    <n v="-6.5507829334865694E-2"/>
    <n v="111.47983282315199"/>
    <x v="7"/>
    <n v="3659"/>
    <n v="1.6883207114569601E-2"/>
    <n v="11192.166666666701"/>
    <n v="0.146493661701314"/>
    <n v="18186"/>
    <n v="0.113502426181328"/>
  </r>
  <r>
    <x v="2"/>
    <x v="2"/>
    <n v="10414681.58"/>
    <x v="8"/>
    <n v="2738.1266666666702"/>
    <n v="-8.6743664674546403E-2"/>
    <n v="739.52833333333297"/>
    <n v="-0.246188189205122"/>
    <n v="396.35416666666703"/>
    <n v="-0.34337319457828103"/>
    <n v="91988.5"/>
    <x v="8"/>
    <n v="24.1875"/>
    <n v="-0.10186589101711099"/>
    <n v="6.5350000000000001"/>
    <n v="-0.25836958577643299"/>
    <n v="3.50166666666667"/>
    <n v="-0.35403535741737002"/>
    <n v="113.21941801696499"/>
    <x v="8"/>
    <n v="3794.3333333333298"/>
    <n v="3.6986426163796098E-2"/>
    <n v="14143.166666666701"/>
    <n v="0.26366655249951498"/>
    <n v="26773.833333333299"/>
    <n v="0.47222222222221999"/>
  </r>
  <r>
    <x v="3"/>
    <x v="2"/>
    <n v="11403958.9557143"/>
    <x v="9"/>
    <n v="2878.1714285714302"/>
    <n v="5.1146195539319997E-2"/>
    <n v="753.15"/>
    <n v="1.8419397949594501E-2"/>
    <n v="380.22142857142899"/>
    <n v="-4.0702834616106499E-2"/>
    <n v="99897.142857142899"/>
    <x v="9"/>
    <n v="25.1885714285714"/>
    <n v="4.1387966039127699E-2"/>
    <n v="6.5828571428571401"/>
    <n v="7.3232047218270702E-3"/>
    <n v="3.3214285714285698"/>
    <n v="-5.1472088121304098E-2"/>
    <n v="114.574819831648"/>
    <x v="9"/>
    <n v="3959.7142857142899"/>
    <n v="4.35863003727383E-2"/>
    <n v="15163"/>
    <n v="7.2107849491506906E-2"/>
    <n v="30077.571428571398"/>
    <n v="0.12339428777742301"/>
  </r>
  <r>
    <x v="0"/>
    <x v="3"/>
    <n v="3137198.8374999999"/>
    <x v="0"/>
    <n v="7343.2449999999999"/>
    <s v="NA"/>
    <n v="1368.2291666666699"/>
    <s v="NA"/>
    <n v="1049.55083333333"/>
    <s v="NA"/>
    <n v="6647"/>
    <x v="0"/>
    <n v="15.5741666666667"/>
    <s v="NA"/>
    <n v="2.9166666666666701"/>
    <s v="NA"/>
    <n v="2.2391666666666699"/>
    <s v="NA"/>
    <n v="473.61256016228202"/>
    <x v="0"/>
    <n v="426.58333333333297"/>
    <s v="NA"/>
    <n v="2282.8333333333298"/>
    <s v="NA"/>
    <n v="2980.25"/>
    <s v="NA"/>
  </r>
  <r>
    <x v="1"/>
    <x v="3"/>
    <n v="3921762.8391666701"/>
    <x v="10"/>
    <n v="8227.6891666666706"/>
    <n v="0.120443232748828"/>
    <n v="1820.61083333333"/>
    <n v="0.33063296535971998"/>
    <n v="1474.2433333333299"/>
    <n v="0.40464214453643399"/>
    <n v="9989.6666666666697"/>
    <x v="10"/>
    <n v="20.952500000000001"/>
    <n v="0.34533682915083502"/>
    <n v="4.7133333333333303"/>
    <n v="0.61599999999999699"/>
    <n v="3.8174999999999999"/>
    <n v="0.70487532564197697"/>
    <n v="395.32869992671101"/>
    <x v="10"/>
    <n v="476"/>
    <n v="0.11584293807384299"/>
    <n v="2160.3333333333298"/>
    <n v="-5.3661385704898999E-2"/>
    <n v="2667.75"/>
    <n v="-0.104856975085983"/>
  </r>
  <r>
    <x v="2"/>
    <x v="3"/>
    <n v="4345609.5583333299"/>
    <x v="11"/>
    <n v="8428.8208333333296"/>
    <n v="2.44457055428778E-2"/>
    <n v="1962.9591666666699"/>
    <n v="7.8187128587341406E-2"/>
    <n v="1567.9341666666701"/>
    <n v="6.3551810759422594E-2"/>
    <n v="11926.5"/>
    <x v="11"/>
    <n v="23.0683333333333"/>
    <n v="0.10098238078192601"/>
    <n v="5.3975"/>
    <n v="0.14515558698727099"/>
    <n v="4.3066666666666702"/>
    <n v="0.12813796114385601"/>
    <n v="367.55584810636799"/>
    <x v="11"/>
    <n v="516.08333333333303"/>
    <n v="8.4208683473388696E-2"/>
    <n v="2216.6666666666702"/>
    <n v="2.60762228051259E-2"/>
    <n v="2776.0833333333298"/>
    <n v="4.0608502795737897E-2"/>
  </r>
  <r>
    <x v="3"/>
    <x v="3"/>
    <n v="4463625.9057142902"/>
    <x v="12"/>
    <n v="8212.6785714285706"/>
    <n v="-2.5643238381575801E-2"/>
    <n v="2086.5957142857101"/>
    <n v="6.2984778144412001E-2"/>
    <n v="1606.31714285714"/>
    <n v="2.4479966701707701E-2"/>
    <n v="14717.142857142901"/>
    <x v="12"/>
    <n v="27.08"/>
    <n v="0.17390361968066101"/>
    <n v="6.89"/>
    <n v="0.27651690597498801"/>
    <n v="5.3"/>
    <n v="0.230650154798761"/>
    <n v="304.74620734649199"/>
    <x v="12"/>
    <n v="543.28571428571399"/>
    <n v="5.2709280062743703E-2"/>
    <n v="2140"/>
    <n v="-3.4586466165415101E-2"/>
    <n v="2778.8571428571399"/>
    <n v="9.9918092893828492E-4"/>
  </r>
  <r>
    <x v="0"/>
    <x v="4"/>
    <n v="5934703.82166667"/>
    <x v="0"/>
    <n v="162.88499999999999"/>
    <s v="NA"/>
    <n v="132.01083333333301"/>
    <s v="NA"/>
    <n v="132.0025"/>
    <s v="NA"/>
    <n v="44233.333333333299"/>
    <x v="0"/>
    <n v="1.2166666666666699"/>
    <s v="NA"/>
    <n v="0.98583333333333301"/>
    <s v="NA"/>
    <n v="0.98499999999999999"/>
    <s v="NA"/>
    <n v="134.07457353435501"/>
    <x v="0"/>
    <n v="36356"/>
    <s v="NA"/>
    <n v="44904.833333333299"/>
    <s v="NA"/>
    <n v="44907.75"/>
    <s v="NA"/>
  </r>
  <r>
    <x v="1"/>
    <x v="4"/>
    <n v="7263740.6891666697"/>
    <x v="13"/>
    <n v="192.13333333333301"/>
    <n v="0.17956431429126701"/>
    <n v="155.67333333333301"/>
    <n v="0.17924665273683399"/>
    <n v="155.66749999999999"/>
    <n v="0.17927690763432499"/>
    <n v="46073.25"/>
    <x v="13"/>
    <n v="1.2191666666666701"/>
    <n v="2.0547945205480799E-3"/>
    <n v="0.98750000000000004"/>
    <n v="1.6906170752328401E-3"/>
    <n v="0.98750000000000004"/>
    <n v="2.53807106598991E-3"/>
    <n v="157.69946053567099"/>
    <x v="13"/>
    <n v="37770.25"/>
    <n v="3.8900044009241901E-2"/>
    <n v="46657.5"/>
    <n v="3.9030690831351501E-2"/>
    <n v="46659.166666666701"/>
    <n v="3.9000321028479501E-2"/>
  </r>
  <r>
    <x v="2"/>
    <x v="4"/>
    <n v="7216154.4175000004"/>
    <x v="14"/>
    <n v="197.68166666666701"/>
    <n v="2.8877515614160399E-2"/>
    <n v="160.35583333333301"/>
    <n v="3.00790116054988E-2"/>
    <n v="160.34833333333299"/>
    <n v="3.0069432176485101E-2"/>
    <n v="44626.25"/>
    <x v="14"/>
    <n v="1.2224999999999999"/>
    <n v="2.7341079972630299E-3"/>
    <n v="0.99166666666666703"/>
    <n v="4.2194092827007399E-3"/>
    <n v="0.99166666666666703"/>
    <n v="4.2194092827007399E-3"/>
    <n v="161.700253314957"/>
    <x v="14"/>
    <n v="36488.583333333299"/>
    <n v="-3.3933232283786897E-2"/>
    <n v="44991.916666666701"/>
    <n v="-3.5698083552125601E-2"/>
    <n v="44994.083333333299"/>
    <n v="-3.5686092407709799E-2"/>
  </r>
  <r>
    <x v="3"/>
    <x v="4"/>
    <n v="7406012.9000000004"/>
    <x v="15"/>
    <n v="206.45428571428599"/>
    <n v="4.4377504477496402E-2"/>
    <n v="168.32428571428599"/>
    <n v="4.96923137456989E-2"/>
    <n v="168.314285714286"/>
    <n v="4.96790469558131E-2"/>
    <n v="43532.571428571398"/>
    <x v="15"/>
    <n v="1.21428571428571"/>
    <n v="-6.7192521180285897E-3"/>
    <n v="0.98857142857142899"/>
    <n v="-3.1212484993997001E-3"/>
    <n v="0.98857142857142899"/>
    <n v="-3.1212484993997001E-3"/>
    <n v="169.92002188942601"/>
    <x v="15"/>
    <n v="35802"/>
    <n v="-1.88163877742572E-2"/>
    <n v="43952"/>
    <n v="-2.3113411112737701E-2"/>
    <n v="43954.571428571398"/>
    <n v="-2.3103302206665701E-2"/>
  </r>
  <r>
    <x v="0"/>
    <x v="5"/>
    <n v="15440279.2833333"/>
    <x v="0"/>
    <n v="166.09583333333299"/>
    <s v="NA"/>
    <n v="78.139166666666696"/>
    <s v="NA"/>
    <n v="17.420833333333299"/>
    <s v="NA"/>
    <n v="924514"/>
    <x v="0"/>
    <n v="9.9683333333333302"/>
    <s v="NA"/>
    <n v="4.6983333333333297"/>
    <s v="NA"/>
    <n v="1.0458333333333301"/>
    <s v="NA"/>
    <n v="16.661674524033799"/>
    <x v="0"/>
    <n v="92642.083333333299"/>
    <s v="NA"/>
    <n v="196980.25"/>
    <s v="NA"/>
    <n v="883303.75"/>
    <s v="NA"/>
  </r>
  <r>
    <x v="1"/>
    <x v="5"/>
    <n v="19758598.5075"/>
    <x v="16"/>
    <n v="202.053333333333"/>
    <n v="0.21648646614655201"/>
    <n v="93.4166666666667"/>
    <n v="0.195516546332932"/>
    <n v="19.991666666666699"/>
    <n v="0.14757235111217801"/>
    <n v="1049515.33333333"/>
    <x v="16"/>
    <n v="10.734166666666701"/>
    <n v="7.6826617622474905E-2"/>
    <n v="4.9633333333333303"/>
    <n v="5.6402979780063998E-2"/>
    <n v="1.0625"/>
    <n v="1.5936254980082901E-2"/>
    <n v="18.823545898390201"/>
    <x v="16"/>
    <n v="97635.833333333299"/>
    <n v="5.3903688478508301E-2"/>
    <n v="211549.41666666701"/>
    <n v="7.3962575774307399E-2"/>
    <n v="987645.33333333302"/>
    <n v="0.11812650329327"/>
  </r>
  <r>
    <x v="2"/>
    <x v="5"/>
    <n v="22924238.0941667"/>
    <x v="17"/>
    <n v="221.77"/>
    <n v="9.7581496634553802E-2"/>
    <n v="100.509166666667"/>
    <n v="7.5923282783232404E-2"/>
    <n v="20.887499999999999"/>
    <n v="4.4810337640681902E-2"/>
    <n v="1169651.33333333"/>
    <x v="17"/>
    <n v="11.314166666666701"/>
    <n v="5.40330719664621E-2"/>
    <n v="5.1316666666666704"/>
    <n v="3.39153794492962E-2"/>
    <n v="1.0658333333333301"/>
    <n v="3.1372549019577198E-3"/>
    <n v="19.606221320605801"/>
    <x v="17"/>
    <n v="103287.16666666701"/>
    <n v="5.7881754478806897E-2"/>
    <n v="228351"/>
    <n v="7.9421553592874297E-2"/>
    <n v="1097837.08333333"/>
    <n v="0.111570162163473"/>
  </r>
  <r>
    <x v="3"/>
    <x v="5"/>
    <n v="24261500.927142899"/>
    <x v="18"/>
    <n v="236.56571428571399"/>
    <n v="6.6716482327248902E-2"/>
    <n v="107.34142857142901"/>
    <n v="6.7976505341257307E-2"/>
    <n v="21.4628571428571"/>
    <n v="2.7545524493457801E-2"/>
    <n v="1199724.8571428601"/>
    <x v="18"/>
    <n v="11.6971428571429"/>
    <n v="3.3849261881964902E-2"/>
    <n v="5.3042857142857098"/>
    <n v="3.36380086298875E-2"/>
    <n v="1.0628571428571401"/>
    <n v="-2.79236010275843E-3"/>
    <n v="20.227919305357499"/>
    <x v="18"/>
    <n v="102500.857142857"/>
    <n v="-7.61284822874095E-3"/>
    <n v="226171.57142857101"/>
    <n v="-9.5442041919193994E-3"/>
    <n v="1130719"/>
    <n v="2.9951544874792901E-2"/>
  </r>
  <r>
    <x v="0"/>
    <x v="6"/>
    <n v="1131631.74"/>
    <x v="0"/>
    <n v="448.29916666666702"/>
    <s v="NA"/>
    <n v="132.384166666667"/>
    <s v="NA"/>
    <n v="16.155833333333302"/>
    <s v="NA"/>
    <n v="126120.66666666701"/>
    <x v="0"/>
    <n v="49.970833333333303"/>
    <s v="NA"/>
    <n v="14.7608333333333"/>
    <s v="NA"/>
    <n v="1.8"/>
    <s v="NA"/>
    <n v="8.9752191390300098"/>
    <x v="0"/>
    <n v="2523.5"/>
    <s v="NA"/>
    <n v="8554.4166666666697"/>
    <s v="NA"/>
    <n v="70168.916666666701"/>
    <s v="NA"/>
  </r>
  <r>
    <x v="1"/>
    <x v="6"/>
    <n v="1362666.6808333299"/>
    <x v="19"/>
    <n v="528.83249999999998"/>
    <n v="0.17964194297334801"/>
    <n v="141.47833333333301"/>
    <n v="6.8695274485236699E-2"/>
    <n v="16.899166666666702"/>
    <n v="4.6010213029353798E-2"/>
    <n v="141998"/>
    <x v="19"/>
    <n v="55.116666666666703"/>
    <n v="0.10297673642958501"/>
    <n v="14.749166666666699"/>
    <n v="-7.9037994692718403E-4"/>
    <n v="1.7608333333333299"/>
    <n v="-2.1759259259261199E-2"/>
    <n v="9.6128738521538999"/>
    <x v="19"/>
    <n v="2574.0833333333298"/>
    <n v="2.00449111683495E-2"/>
    <n v="9630.5833333333303"/>
    <n v="0.12580246071717299"/>
    <n v="80633.5"/>
    <n v="0.14913417265717099"/>
  </r>
  <r>
    <x v="2"/>
    <x v="6"/>
    <n v="1380724.115"/>
    <x v="20"/>
    <n v="518.98749999999995"/>
    <n v="-1.8616480643682098E-2"/>
    <n v="123.37583333333301"/>
    <n v="-0.12795245443943201"/>
    <n v="14.35"/>
    <n v="-0.150845702450813"/>
    <n v="137155.08333333299"/>
    <x v="20"/>
    <n v="51.455833333333302"/>
    <n v="-6.64197157544614E-2"/>
    <n v="12.2258333333333"/>
    <n v="-0.17108311204023199"/>
    <n v="1.4225000000000001"/>
    <n v="-0.19214387127307"/>
    <n v="10.087066243811901"/>
    <x v="20"/>
    <n v="2662"/>
    <n v="3.4154553400888403E-2"/>
    <n v="11233"/>
    <n v="0.16638832884820101"/>
    <n v="97074.5"/>
    <n v="0.20389788363397299"/>
  </r>
  <r>
    <x v="3"/>
    <x v="6"/>
    <n v="1476467.56428571"/>
    <x v="21"/>
    <n v="544.79"/>
    <n v="4.9716997037500897E-2"/>
    <n v="126.438571428571"/>
    <n v="2.4824457209242701E-2"/>
    <n v="14.1128571428571"/>
    <n v="-1.65256346441045E-2"/>
    <n v="143992.714285714"/>
    <x v="21"/>
    <n v="53.04"/>
    <n v="3.0786920822064801E-2"/>
    <n v="12.3014285714286"/>
    <n v="6.1832380692768002E-3"/>
    <n v="1.3742857142857099"/>
    <n v="-3.3894049711276103E-2"/>
    <n v="10.294744348870401"/>
    <x v="21"/>
    <n v="2714.4285714285702"/>
    <n v="1.9695180852205198E-2"/>
    <n v="11720"/>
    <n v="4.3354402207780598E-2"/>
    <n v="104890"/>
    <n v="8.0510329695234098E-2"/>
  </r>
  <r>
    <x v="0"/>
    <x v="7"/>
    <n v="5208720.0033333302"/>
    <x v="0"/>
    <n v="117.9375"/>
    <s v="NA"/>
    <n v="78.774166666666702"/>
    <s v="NA"/>
    <n v="62.569166666666703"/>
    <s v="NA"/>
    <n v="102356.83333333299"/>
    <x v="0"/>
    <n v="2.3191666666666699"/>
    <s v="NA"/>
    <n v="1.55"/>
    <s v="NA"/>
    <n v="1.2308333333333299"/>
    <s v="NA"/>
    <n v="50.824608654692703"/>
    <x v="0"/>
    <n v="44070.916666666701"/>
    <s v="NA"/>
    <n v="66026.75"/>
    <s v="NA"/>
    <n v="83116"/>
    <s v="NA"/>
  </r>
  <r>
    <x v="1"/>
    <x v="7"/>
    <n v="6792367.6050000004"/>
    <x v="22"/>
    <n v="148.12583333333299"/>
    <n v="0.25596891008655398"/>
    <n v="97.772499999999994"/>
    <n v="0.24117466597552001"/>
    <n v="77.373333333333306"/>
    <n v="0.236604823994778"/>
    <n v="109883.83333333299"/>
    <x v="22"/>
    <n v="2.3958333333333299"/>
    <n v="3.3057851239666501E-2"/>
    <n v="1.58083333333333"/>
    <n v="1.9892473118277399E-2"/>
    <n v="1.2508333333333299"/>
    <n v="1.6249153689912001E-2"/>
    <n v="61.814037378549202"/>
    <x v="22"/>
    <n v="45792.75"/>
    <n v="3.9069605616704098E-2"/>
    <n v="69430.583333333299"/>
    <n v="5.1552338004419399E-2"/>
    <n v="87776.5"/>
    <n v="5.6072236392511701E-2"/>
  </r>
  <r>
    <x v="2"/>
    <x v="7"/>
    <n v="7291401.1174999997"/>
    <x v="23"/>
    <n v="151.023333333333"/>
    <n v="1.95610713863777E-2"/>
    <n v="99.941666666666706"/>
    <n v="2.2185856622943201E-2"/>
    <n v="79.682500000000005"/>
    <n v="2.9844476994658399E-2"/>
    <n v="115765.58333333299"/>
    <x v="23"/>
    <n v="2.3975"/>
    <n v="6.9565217391445104E-4"/>
    <n v="1.5874999999999999"/>
    <n v="4.2171850289952203E-3"/>
    <n v="1.26583333333333"/>
    <n v="1.19920053297803E-2"/>
    <n v="62.9825586420463"/>
    <x v="23"/>
    <n v="48205.833333333299"/>
    <n v="5.2695750600985899E-2"/>
    <n v="72897.666666666701"/>
    <n v="4.9935967219057902E-2"/>
    <n v="91483.666666666701"/>
    <n v="4.2234159104848103E-2"/>
  </r>
  <r>
    <x v="3"/>
    <x v="7"/>
    <n v="7259484.1085714297"/>
    <x v="24"/>
    <n v="155.888571428571"/>
    <n v="3.2215141778784803E-2"/>
    <n v="101.72571428571401"/>
    <n v="1.7850889209178301E-2"/>
    <n v="80.555714285714302"/>
    <n v="1.0958670796150901E-2"/>
    <n v="110874.571428571"/>
    <x v="24"/>
    <n v="2.3814285714285699"/>
    <n v="-6.7034112915245296E-3"/>
    <n v="1.5542857142857101"/>
    <n v="-2.09223847019149E-2"/>
    <n v="1.23"/>
    <n v="-2.83080974325189E-2"/>
    <n v="65.441169388697105"/>
    <x v="24"/>
    <n v="46556.285714285703"/>
    <n v="-3.4218838364256002E-2"/>
    <n v="71385.142857142899"/>
    <n v="-2.0748590163248998E-2"/>
    <n v="90100"/>
    <n v="-1.5124739935362201E-2"/>
  </r>
  <r>
    <x v="0"/>
    <x v="8"/>
    <n v="3412201.4241666701"/>
    <x v="0"/>
    <n v="839.17666666666696"/>
    <s v="NA"/>
    <n v="251.13"/>
    <s v="NA"/>
    <n v="144.925833333333"/>
    <s v="NA"/>
    <n v="47477.166666666701"/>
    <x v="0"/>
    <n v="11.678333333333301"/>
    <s v="NA"/>
    <n v="3.4966666666666701"/>
    <s v="NA"/>
    <n v="2.01833333333333"/>
    <s v="NA"/>
    <n v="71.894610969796702"/>
    <x v="0"/>
    <n v="4060.5833333333298"/>
    <s v="NA"/>
    <n v="13582.416666666701"/>
    <s v="NA"/>
    <n v="23557.833333333299"/>
    <s v="NA"/>
  </r>
  <r>
    <x v="1"/>
    <x v="8"/>
    <n v="4335579.2616666704"/>
    <x v="25"/>
    <n v="1032.00166666667"/>
    <n v="0.229778791116693"/>
    <n v="295.10083333333301"/>
    <n v="0.175091917864584"/>
    <n v="161.055833333333"/>
    <n v="0.111298307755116"/>
    <n v="53373.416666666701"/>
    <x v="25"/>
    <n v="12.7083333333333"/>
    <n v="8.8197516768945494E-2"/>
    <n v="3.6358333333333301"/>
    <n v="3.9799809342228799E-2"/>
    <n v="1.9824999999999999"/>
    <n v="-1.77539223781982E-2"/>
    <n v="81.341813414203202"/>
    <x v="25"/>
    <n v="4197.3333333333303"/>
    <n v="3.3677427299033502E-2"/>
    <n v="14689.083333333299"/>
    <n v="8.1477891146023093E-2"/>
    <n v="26942.416666666701"/>
    <n v="0.14367124877075901"/>
  </r>
  <r>
    <x v="2"/>
    <x v="8"/>
    <n v="4350856.2225000001"/>
    <x v="26"/>
    <n v="962.83666666666704"/>
    <n v="-6.7020240600389205E-2"/>
    <n v="255.6925"/>
    <n v="-0.13354192493526101"/>
    <n v="131.04249999999999"/>
    <n v="-0.18635359373302099"/>
    <n v="51918.583333333299"/>
    <x v="26"/>
    <n v="11.4933333333333"/>
    <n v="-9.56065573770494E-2"/>
    <n v="3.0525000000000002"/>
    <n v="-0.16044006417602499"/>
    <n v="1.56416666666667"/>
    <n v="-0.21101303068516"/>
    <n v="83.7846305995553"/>
    <x v="26"/>
    <n v="4508.1666666666697"/>
    <n v="7.4054955527320401E-2"/>
    <n v="17039.333333333299"/>
    <n v="0.15999977307410901"/>
    <n v="33397.916666666701"/>
    <n v="0.23960359903374101"/>
  </r>
  <r>
    <x v="3"/>
    <x v="8"/>
    <n v="4967743.4271428604"/>
    <x v="27"/>
    <n v="1073.2957142857099"/>
    <n v="0.11472251882705201"/>
    <n v="273.30142857142903"/>
    <n v="6.8867599055228601E-2"/>
    <n v="136.211428571429"/>
    <n v="3.9444673074987197E-2"/>
    <n v="55831.142857142899"/>
    <x v="27"/>
    <n v="12.0457142857143"/>
    <n v="4.8060987736166003E-2"/>
    <n v="3.0657142857142898"/>
    <n v="4.3290043290056101E-3"/>
    <n v="1.52857142857143"/>
    <n v="-2.2756678590457099E-2"/>
    <n v="89.229809952809802"/>
    <x v="27"/>
    <n v="4630.5714285714303"/>
    <n v="2.71517827434864E-2"/>
    <n v="18224.428571428602"/>
    <n v="6.9550563681793395E-2"/>
    <n v="36532.571428571398"/>
    <n v="9.3857793382462307E-2"/>
  </r>
  <r>
    <x v="0"/>
    <x v="9"/>
    <n v="588802.49166666705"/>
    <x v="0"/>
    <n v="89.839166666666699"/>
    <s v="NA"/>
    <n v="33.464166666666699"/>
    <s v="NA"/>
    <n v="15.9575"/>
    <s v="NA"/>
    <n v="128790.08333333299"/>
    <x v="0"/>
    <n v="19.696666666666701"/>
    <s v="NA"/>
    <n v="7.3416666666666703"/>
    <s v="NA"/>
    <n v="3.4808333333333299"/>
    <s v="NA"/>
    <n v="4.67556717082247"/>
    <x v="0"/>
    <n v="6543.3333333333303"/>
    <s v="NA"/>
    <n v="17568.666666666701"/>
    <s v="NA"/>
    <n v="36920.416666666701"/>
    <s v="NA"/>
  </r>
  <r>
    <x v="1"/>
    <x v="9"/>
    <n v="639997.46250000002"/>
    <x v="28"/>
    <n v="101.9725"/>
    <n v="0.13505616518407901"/>
    <n v="37.7841666666667"/>
    <n v="0.12909330876310501"/>
    <n v="18.976666666666699"/>
    <n v="0.18920048044284499"/>
    <n v="102424.08333333299"/>
    <x v="28"/>
    <n v="16.32"/>
    <n v="-0.171433406667796"/>
    <n v="6.05"/>
    <n v="-0.17593643586833199"/>
    <n v="3.0375000000000001"/>
    <n v="-0.12736413694038701"/>
    <n v="6.2585952304351302"/>
    <x v="28"/>
    <n v="6286.6666666666697"/>
    <n v="-3.9225674987263502E-2"/>
    <n v="16947.916666666701"/>
    <n v="-3.5332789435737803E-2"/>
    <n v="33743.166666666701"/>
    <n v="-8.6056721100565295E-2"/>
  </r>
  <r>
    <x v="2"/>
    <x v="9"/>
    <n v="767653.05083333305"/>
    <x v="29"/>
    <n v="121.87333333333299"/>
    <n v="0.195158825500336"/>
    <n v="43.581666666666699"/>
    <n v="0.15343728634128001"/>
    <n v="22.2708333333333"/>
    <n v="0.173590374143682"/>
    <n v="112641.33333333299"/>
    <x v="29"/>
    <n v="17.767499999999998"/>
    <n v="8.8694852941176294E-2"/>
    <n v="6.3816666666666704"/>
    <n v="5.4820936639119099E-2"/>
    <n v="3.26"/>
    <n v="7.3251028806584295E-2"/>
    <n v="6.8340459625169103"/>
    <x v="29"/>
    <n v="6362.1666666666697"/>
    <n v="1.20095440084836E-2"/>
    <n v="17642.166666666701"/>
    <n v="4.0963736939151701E-2"/>
    <n v="34524.583333333299"/>
    <n v="2.31577751544737E-2"/>
  </r>
  <r>
    <x v="3"/>
    <x v="9"/>
    <n v="862057.60714285704"/>
    <x v="30"/>
    <n v="165.56142857142899"/>
    <n v="0.35847132463839099"/>
    <n v="55.744285714285702"/>
    <n v="0.27907650115000199"/>
    <n v="28.215714285714299"/>
    <n v="0.26693572096752899"/>
    <n v="117589.285714286"/>
    <x v="30"/>
    <n v="22.554285714285701"/>
    <n v="0.26941245050151702"/>
    <n v="7.5928571428571399"/>
    <n v="0.18979218744170301"/>
    <n v="3.8428571428571399"/>
    <n v="0.17879053461875499"/>
    <n v="7.3554882550978302"/>
    <x v="30"/>
    <n v="5213.7142857142899"/>
    <n v="-0.18051277829131299"/>
    <n v="15487.714285714301"/>
    <n v="-0.122119489156796"/>
    <n v="30582.571428571398"/>
    <n v="-0.114179854589466"/>
  </r>
  <r>
    <x v="0"/>
    <x v="10"/>
    <n v="7250629.5016666697"/>
    <x v="0"/>
    <n v="2037.1575"/>
    <s v="NA"/>
    <n v="570.89166666666699"/>
    <s v="NA"/>
    <n v="124.145833333333"/>
    <s v="NA"/>
    <n v="818907.5"/>
    <x v="0"/>
    <n v="229.525833333333"/>
    <s v="NA"/>
    <n v="64.287499999999994"/>
    <s v="NA"/>
    <n v="13.984999999999999"/>
    <s v="NA"/>
    <n v="8.9187351384762401"/>
    <x v="0"/>
    <n v="3557.9166666666702"/>
    <s v="NA"/>
    <n v="12710.333333333299"/>
    <s v="NA"/>
    <n v="58458.5"/>
    <s v="NA"/>
  </r>
  <r>
    <x v="1"/>
    <x v="10"/>
    <n v="7678365.0324999997"/>
    <x v="31"/>
    <n v="2072.38"/>
    <n v="1.7290022985458901E-2"/>
    <n v="576.09833333333302"/>
    <n v="9.1202358883022503E-3"/>
    <n v="122.913333333333"/>
    <n v="-9.9278402416513208E-3"/>
    <n v="972112.58333333302"/>
    <x v="31"/>
    <n v="261.20499999999998"/>
    <n v="0.13802004857841099"/>
    <n v="72.441666666666706"/>
    <n v="0.12683906928511299"/>
    <n v="15.422499999999999"/>
    <n v="0.10278870218090801"/>
    <n v="8.0072123542550404"/>
    <x v="31"/>
    <n v="3709.8333333333298"/>
    <n v="4.2698208221101201E-2"/>
    <n v="13364.166666666701"/>
    <n v="5.14410846817605E-2"/>
    <n v="62787.666666666701"/>
    <n v="7.4055384018862996E-2"/>
  </r>
  <r>
    <x v="2"/>
    <x v="10"/>
    <n v="7094713.0558333304"/>
    <x v="32"/>
    <n v="1882.3074999999999"/>
    <n v="-9.1717011358920797E-2"/>
    <n v="539.03"/>
    <n v="-6.4343760758434898E-2"/>
    <n v="117.629166666667"/>
    <n v="-4.2990996365997798E-2"/>
    <n v="825536.91666666698"/>
    <x v="32"/>
    <n v="219.51083333333301"/>
    <n v="-0.15962239109767001"/>
    <n v="62.897500000000001"/>
    <n v="-0.131749683653515"/>
    <n v="13.7325"/>
    <n v="-0.10958015885881001"/>
    <n v="8.5865430773934506"/>
    <x v="32"/>
    <n v="3766.3333333333298"/>
    <n v="1.52297946897884E-2"/>
    <n v="13155"/>
    <n v="-1.5651306354058699E-2"/>
    <n v="60380.833333333299"/>
    <n v="-3.8332899773311099E-2"/>
  </r>
  <r>
    <x v="3"/>
    <x v="10"/>
    <n v="8110797.6457142904"/>
    <x v="33"/>
    <n v="2091.43285714286"/>
    <n v="0.111100528018329"/>
    <n v="595.87714285714299"/>
    <n v="0.105461927642512"/>
    <n v="128.46428571428601"/>
    <n v="9.2112520683948595E-2"/>
    <n v="933188.14285714296"/>
    <x v="33"/>
    <n v="239.28285714285701"/>
    <n v="9.0073111696950606E-2"/>
    <n v="67.961428571428598"/>
    <n v="8.0510808401424494E-2"/>
    <n v="14.6357142857143"/>
    <n v="6.5772021533901395E-2"/>
    <n v="8.8029785078664506"/>
    <x v="33"/>
    <n v="3884.4285714285702"/>
    <n v="3.1355492900762998E-2"/>
    <n v="13691.4285714286"/>
    <n v="4.0777542487920898E-2"/>
    <n v="63608.714285714297"/>
    <n v="5.3458701614160102E-2"/>
  </r>
  <r>
    <x v="0"/>
    <x v="11"/>
    <n v="9089604.2608333305"/>
    <x v="0"/>
    <n v="836.89833333333297"/>
    <s v="NA"/>
    <n v="337.42333333333301"/>
    <s v="NA"/>
    <n v="194.70166666666699"/>
    <s v="NA"/>
    <n v="367311.91666666698"/>
    <x v="0"/>
    <n v="33.8616666666667"/>
    <s v="NA"/>
    <n v="13.654166666666701"/>
    <s v="NA"/>
    <n v="7.87916666666667"/>
    <s v="NA"/>
    <n v="24.722051740612699"/>
    <x v="0"/>
    <n v="10849"/>
    <s v="NA"/>
    <n v="26918.25"/>
    <s v="NA"/>
    <n v="46668"/>
    <s v="NA"/>
  </r>
  <r>
    <x v="1"/>
    <x v="11"/>
    <n v="9448224.8041666709"/>
    <x v="34"/>
    <n v="834.59166666666704"/>
    <n v="-2.7562089381616699E-3"/>
    <n v="338.12166666666701"/>
    <n v="2.0696059351773899E-3"/>
    <n v="201.925833333333"/>
    <n v="3.7103774150192198E-2"/>
    <n v="342351.16666666698"/>
    <x v="34"/>
    <n v="30.370833333333302"/>
    <n v="-0.103091007530641"/>
    <n v="12.3066666666667"/>
    <n v="-9.8687824229477902E-2"/>
    <n v="7.3458333333333297"/>
    <n v="-6.7689053410894595E-2"/>
    <n v="27.6489761348159"/>
    <x v="34"/>
    <n v="11377.083333333299"/>
    <n v="4.8675761206866897E-2"/>
    <n v="28084.083333333299"/>
    <n v="4.3310145842812897E-2"/>
    <n v="46953.416666666701"/>
    <n v="6.1158966886667703E-3"/>
  </r>
  <r>
    <x v="2"/>
    <x v="11"/>
    <n v="10998500.057499999"/>
    <x v="35"/>
    <n v="906.52"/>
    <n v="8.6183862367824104E-2"/>
    <n v="365.941666666667"/>
    <n v="8.2278075446215002E-2"/>
    <n v="222.61250000000001"/>
    <n v="0.10244685548737099"/>
    <n v="343706.25"/>
    <x v="35"/>
    <n v="28.2916666666667"/>
    <n v="-6.84593222664268E-2"/>
    <n v="11.429166666666699"/>
    <n v="-7.1302816901408397E-2"/>
    <n v="6.9516666666666698"/>
    <n v="-5.3658536585364999E-2"/>
    <n v="31.996737045832401"/>
    <x v="35"/>
    <n v="12176.666666666701"/>
    <n v="7.0280168467319895E-2"/>
    <n v="30122.5"/>
    <n v="7.2582631324387303E-2"/>
    <n v="49527.333333333299"/>
    <n v="5.4818516934335898E-2"/>
  </r>
  <r>
    <x v="3"/>
    <x v="11"/>
    <n v="12164130.015714301"/>
    <x v="36"/>
    <n v="1129.4242857142899"/>
    <n v="0.24589009146438001"/>
    <n v="446.30142857142903"/>
    <n v="0.21959719054884499"/>
    <n v="268.97142857142899"/>
    <n v="0.20824944049156699"/>
    <n v="338192.71428571403"/>
    <x v="36"/>
    <n v="31.374285714285701"/>
    <n v="0.10895855249316"/>
    <n v="12.4"/>
    <n v="8.4943492526427897E-2"/>
    <n v="7.47"/>
    <n v="7.4562455046750895E-2"/>
    <n v="35.993566497255401"/>
    <x v="36"/>
    <n v="10792.857142857099"/>
    <n v="-0.113644362754689"/>
    <n v="27319.571428571398"/>
    <n v="-9.3050994154821196E-2"/>
    <n v="45334.714285714297"/>
    <n v="-8.4652630485906905E-2"/>
  </r>
  <r>
    <x v="0"/>
    <x v="12"/>
    <n v="9038617.3483333308"/>
    <x v="0"/>
    <n v="2547.4283333333301"/>
    <s v="NA"/>
    <n v="701.63916666666705"/>
    <s v="NA"/>
    <n v="101.074166666667"/>
    <s v="NA"/>
    <n v="1570570.75"/>
    <x v="0"/>
    <n v="442.005"/>
    <s v="NA"/>
    <n v="121.661666666667"/>
    <s v="NA"/>
    <n v="17.52"/>
    <s v="NA"/>
    <n v="5.76908447359527"/>
    <x v="0"/>
    <n v="3553.0833333333298"/>
    <s v="NA"/>
    <n v="12916.083333333299"/>
    <s v="NA"/>
    <n v="89688"/>
    <s v="NA"/>
  </r>
  <r>
    <x v="1"/>
    <x v="12"/>
    <n v="10039177.385"/>
    <x v="37"/>
    <n v="2465.4133333333298"/>
    <n v="-3.2195213866010097E-2"/>
    <n v="700.38583333333304"/>
    <n v="-1.7862932870300299E-3"/>
    <n v="105.13"/>
    <n v="4.0127299260440598E-2"/>
    <n v="3047367.1666666698"/>
    <x v="37"/>
    <n v="744.60500000000002"/>
    <n v="0.68460764018506604"/>
    <n v="211.354166666667"/>
    <n v="0.73722892721618505"/>
    <n v="31.682500000000001"/>
    <n v="0.80836187214611899"/>
    <n v="3.4984292876535501"/>
    <x v="37"/>
    <n v="4065.5833333333298"/>
    <n v="0.14424091751295801"/>
    <n v="14320.666666666701"/>
    <n v="0.108746846631789"/>
    <n v="95490.583333333299"/>
    <n v="6.4697432581095601E-2"/>
  </r>
  <r>
    <x v="2"/>
    <x v="12"/>
    <n v="8928751.9966666698"/>
    <x v="38"/>
    <n v="2128.4650000000001"/>
    <n v="-0.136670118871209"/>
    <n v="641.48749999999995"/>
    <n v="-8.4094124310052601E-2"/>
    <n v="97.662499999999994"/>
    <n v="-7.1031104346998997E-2"/>
    <n v="2735255.5833333302"/>
    <x v="38"/>
    <n v="652.94833333333304"/>
    <n v="-0.123094347562355"/>
    <n v="196.59166666666701"/>
    <n v="-6.9847215377032895E-2"/>
    <n v="29.911666666666701"/>
    <n v="-5.5893106078538597E-2"/>
    <n v="3.3209141076004198"/>
    <x v="38"/>
    <n v="4195.1666666666697"/>
    <n v="3.18732449218046E-2"/>
    <n v="13923.333333333299"/>
    <n v="-2.7745449466975498E-2"/>
    <n v="91673.75"/>
    <n v="-3.9970782459352101E-2"/>
  </r>
  <r>
    <x v="3"/>
    <x v="12"/>
    <n v="9882516.6814285703"/>
    <x v="39"/>
    <n v="2282.17"/>
    <n v="7.2214013385233006E-2"/>
    <n v="696.37428571428597"/>
    <n v="8.5561738481710101E-2"/>
    <n v="104.528571428571"/>
    <n v="7.0304071967961096E-2"/>
    <n v="3100947.7142857099"/>
    <x v="39"/>
    <n v="713.87428571428597"/>
    <n v="9.3308994403773104E-2"/>
    <n v="217.391428571429"/>
    <n v="0.105801849373551"/>
    <n v="32.592857142857099"/>
    <n v="8.9636946883280597E-2"/>
    <n v="3.2248372139794701"/>
    <x v="39"/>
    <n v="4324.4285714285697"/>
    <n v="3.0812102362695201E-2"/>
    <n v="14203.5714285714"/>
    <n v="2.01272273333566E-2"/>
    <n v="94787.142857142899"/>
    <n v="3.3961661404086803E-2"/>
  </r>
  <r>
    <x v="0"/>
    <x v="13"/>
    <n v="4157666.80416667"/>
    <x v="0"/>
    <n v="220.881666666667"/>
    <s v="NA"/>
    <n v="157.15916666666701"/>
    <s v="NA"/>
    <n v="153.58250000000001"/>
    <s v="NA"/>
    <n v="27320.333333333299"/>
    <x v="0"/>
    <n v="1.4441666666666699"/>
    <s v="NA"/>
    <n v="1.0291666666666699"/>
    <s v="NA"/>
    <n v="1.0033333333333301"/>
    <s v="NA"/>
    <n v="152.88522922568299"/>
    <x v="0"/>
    <n v="18857.75"/>
    <s v="NA"/>
    <n v="26540.166666666701"/>
    <s v="NA"/>
    <n v="27159.416666666701"/>
    <s v="NA"/>
  </r>
  <r>
    <x v="1"/>
    <x v="13"/>
    <n v="5158653.5666666701"/>
    <x v="40"/>
    <n v="230.6575"/>
    <n v="4.4258237819645399E-2"/>
    <n v="158.22833333333301"/>
    <n v="6.8030818013542797E-3"/>
    <n v="155.414166666667"/>
    <n v="1.19262719819445E-2"/>
    <n v="34144.833333333299"/>
    <x v="40"/>
    <n v="1.5216666666666701"/>
    <n v="5.3664166185804899E-2"/>
    <n v="1.04416666666667"/>
    <n v="1.45748987854252E-2"/>
    <n v="1.0249999999999999"/>
    <n v="2.1594684385385299E-2"/>
    <n v="151.92314177588901"/>
    <x v="40"/>
    <n v="22414.916666666701"/>
    <n v="0.18863155289823499"/>
    <n v="32709.166666666701"/>
    <n v="0.232440137904183"/>
    <n v="33295.25"/>
    <n v="0.22591918702230199"/>
  </r>
  <r>
    <x v="2"/>
    <x v="13"/>
    <n v="6016562.3616666701"/>
    <x v="41"/>
    <n v="222.583333333333"/>
    <n v="-3.5005003811569103E-2"/>
    <n v="149.72"/>
    <n v="-5.3772501764325999E-2"/>
    <n v="148.39916666666701"/>
    <n v="-4.5137455294186897E-2"/>
    <n v="41399.666666666701"/>
    <x v="41"/>
    <n v="1.52833333333333"/>
    <n v="4.3811610076626003E-3"/>
    <n v="1.02833333333333"/>
    <n v="-1.51636073423847E-2"/>
    <n v="1.0191666666666701"/>
    <n v="-5.6910569105656601E-3"/>
    <n v="145.625632856842"/>
    <x v="41"/>
    <n v="27032.416666666701"/>
    <n v="0.20600121199052701"/>
    <n v="40276.916666666701"/>
    <n v="0.23136480599220399"/>
    <n v="40635"/>
    <n v="0.22044435767864801"/>
  </r>
  <r>
    <x v="3"/>
    <x v="13"/>
    <n v="6669241.5057142898"/>
    <x v="42"/>
    <n v="227.19714285714301"/>
    <n v="2.07284591110895E-2"/>
    <n v="152.59714285714301"/>
    <n v="1.92168237853527E-2"/>
    <n v="151.30428571428601"/>
    <n v="1.95763838360659E-2"/>
    <n v="45278.857142857101"/>
    <x v="42"/>
    <n v="1.54142857142857"/>
    <n v="8.5683128213130295E-3"/>
    <n v="1.03285714285714"/>
    <n v="4.39916647372129E-3"/>
    <n v="1.02428571428571"/>
    <n v="5.0227777128764401E-3"/>
    <n v="147.567109676"/>
    <x v="42"/>
    <n v="29358.571428571398"/>
    <n v="8.60505662733827E-2"/>
    <n v="43816.857142857101"/>
    <n v="8.7890056368690905E-2"/>
    <n v="44189.857142857101"/>
    <n v="8.74826416354645E-2"/>
  </r>
  <r>
    <x v="0"/>
    <x v="14"/>
    <n v="16525618.185000001"/>
    <x v="0"/>
    <n v="3162.8"/>
    <s v="NA"/>
    <n v="2110.6983333333301"/>
    <s v="NA"/>
    <n v="1443.38083333333"/>
    <s v="NA"/>
    <n v="12633.083333333299"/>
    <x v="0"/>
    <n v="2.4158333333333299"/>
    <s v="NA"/>
    <n v="1.6125"/>
    <s v="NA"/>
    <n v="1.1041666666666701"/>
    <s v="NA"/>
    <n v="1309.0390294219901"/>
    <x v="0"/>
    <n v="5218.9166666666697"/>
    <s v="NA"/>
    <n v="7825.8333333333303"/>
    <s v="NA"/>
    <n v="11451.833333333299"/>
    <s v="NA"/>
  </r>
  <r>
    <x v="1"/>
    <x v="14"/>
    <n v="18186788.34"/>
    <x v="43"/>
    <n v="3263.0316666666699"/>
    <n v="3.1690801399604701E-2"/>
    <n v="2163.4591666666702"/>
    <n v="2.4996861228396099E-2"/>
    <n v="1459.115"/>
    <n v="1.0900911459613701E-2"/>
    <n v="15456.25"/>
    <x v="43"/>
    <n v="2.77416666666667"/>
    <n v="0.14832700931355899"/>
    <n v="1.84"/>
    <n v="0.141085271317829"/>
    <n v="1.2408333333333299"/>
    <n v="0.123773584905654"/>
    <n v="1182.0643363939801"/>
    <x v="43"/>
    <n v="5572.0833333333303"/>
    <n v="6.7670493557090802E-2"/>
    <n v="8405.8333333333303"/>
    <n v="7.4113512937919304E-2"/>
    <n v="12456.666666666701"/>
    <n v="8.7744320414495897E-2"/>
  </r>
  <r>
    <x v="2"/>
    <x v="14"/>
    <n v="20330066.048333298"/>
    <x v="44"/>
    <n v="3151.29833333333"/>
    <n v="-3.4242184798494599E-2"/>
    <n v="2157.9025000000001"/>
    <n v="-2.5684176305630999E-3"/>
    <n v="1439.08833333333"/>
    <n v="-1.37252147134873E-2"/>
    <n v="17740"/>
    <x v="44"/>
    <n v="2.7533333333333299"/>
    <n v="-7.5097626915013897E-3"/>
    <n v="1.885"/>
    <n v="2.4456521739130401E-2"/>
    <n v="1.2566666666666699"/>
    <n v="1.27602417730074E-2"/>
    <n v="1145.7163782581899"/>
    <x v="44"/>
    <n v="6437.6666666666697"/>
    <n v="0.155342855006357"/>
    <n v="9421.9166666666697"/>
    <n v="0.120878358282939"/>
    <n v="14127.583333333299"/>
    <n v="0.13413834626705301"/>
  </r>
  <r>
    <x v="3"/>
    <x v="14"/>
    <n v="21233040.308571398"/>
    <x v="45"/>
    <n v="3386.4028571428598"/>
    <n v="7.4605606623364296E-2"/>
    <n v="2228.64857142857"/>
    <n v="3.2784646863595501E-2"/>
    <n v="1491.4814285714299"/>
    <n v="3.64071433452198E-2"/>
    <n v="18304.142857142899"/>
    <x v="45"/>
    <n v="2.9214285714285699"/>
    <n v="6.1051539259772497E-2"/>
    <n v="1.9228571428571399"/>
    <n v="2.00833649109496E-2"/>
    <n v="1.28714285714286"/>
    <n v="2.4251610458506601E-2"/>
    <n v="1160.4560665711999"/>
    <x v="45"/>
    <n v="6266"/>
    <n v="-2.6665976285404101E-2"/>
    <n v="9529"/>
    <n v="1.13653449846542E-2"/>
    <n v="14239.857142857099"/>
    <n v="7.9471348265839504E-3"/>
  </r>
  <r>
    <x v="0"/>
    <x v="15"/>
    <n v="163620.10333333301"/>
    <x v="0"/>
    <n v="1616.2191666666699"/>
    <s v="NA"/>
    <n v="1070.5816666666699"/>
    <s v="NA"/>
    <n v="571.08333333333303"/>
    <s v="NA"/>
    <n v="28038.833333333299"/>
    <x v="0"/>
    <n v="278.19333333333299"/>
    <s v="NA"/>
    <n v="184.90166666666701"/>
    <s v="NA"/>
    <n v="98.701666666666696"/>
    <s v="NA"/>
    <n v="5.8154426925742504"/>
    <x v="0"/>
    <n v="102.333333333333"/>
    <s v="NA"/>
    <n v="153.083333333333"/>
    <s v="NA"/>
    <n v="288.66666666666703"/>
    <s v="NA"/>
  </r>
  <r>
    <x v="1"/>
    <x v="15"/>
    <n v="242087.55"/>
    <x v="46"/>
    <n v="2203.8566666666702"/>
    <n v="0.36358775599225102"/>
    <n v="1380.7550000000001"/>
    <n v="0.289724121933711"/>
    <n v="628.35666666666702"/>
    <n v="0.100288924558589"/>
    <n v="41342.166666666701"/>
    <x v="46"/>
    <n v="375.40249999999997"/>
    <n v="0.34943025234249703"/>
    <n v="235.28333333333299"/>
    <n v="0.27247816406918601"/>
    <n v="106.966666666667"/>
    <n v="8.3737187821890505E-2"/>
    <n v="5.8896756993026402"/>
    <x v="46"/>
    <n v="110.833333333333"/>
    <n v="8.3061889250814605E-2"/>
    <n v="179.333333333333"/>
    <n v="0.17147523135547099"/>
    <n v="391.41666666666703"/>
    <n v="0.35594688221708998"/>
  </r>
  <r>
    <x v="2"/>
    <x v="15"/>
    <n v="244282.92583333299"/>
    <x v="47"/>
    <n v="2032.39333333333"/>
    <n v="-7.7801490417558905E-2"/>
    <n v="1365.4525000000001"/>
    <n v="-1.10827047521103E-2"/>
    <n v="601.55666666666696"/>
    <n v="-4.2650936039510597E-2"/>
    <n v="41422.5"/>
    <x v="47"/>
    <n v="344.36083333333301"/>
    <n v="-8.2689024891062196E-2"/>
    <n v="230.91833333333301"/>
    <n v="-1.85521003045972E-2"/>
    <n v="101.693333333333"/>
    <n v="-4.92988469928387E-2"/>
    <n v="5.90900829884459"/>
    <x v="47"/>
    <n v="120.5"/>
    <n v="8.7218045112785206E-2"/>
    <n v="180.5"/>
    <n v="6.5055762081803001E-3"/>
    <n v="408.25"/>
    <n v="4.3006174153714202E-2"/>
  </r>
  <r>
    <x v="3"/>
    <x v="15"/>
    <n v="258127.13"/>
    <x v="48"/>
    <n v="2092.89857142857"/>
    <n v="2.9770437199774399E-2"/>
    <n v="1411.92"/>
    <n v="3.4030843255257799E-2"/>
    <n v="623.86142857142897"/>
    <n v="3.7078405311932898E-2"/>
    <n v="44943.142857142899"/>
    <x v="48"/>
    <n v="365.62714285714299"/>
    <n v="6.17558893616241E-2"/>
    <n v="246.818571428571"/>
    <n v="6.8856542768675894E-2"/>
    <n v="108.84857142857101"/>
    <n v="7.0360935773286004E-2"/>
    <n v="5.7638955086218502"/>
    <x v="48"/>
    <n v="124.428571428571"/>
    <n v="3.2602252519261403E-2"/>
    <n v="185"/>
    <n v="2.4930747922437699E-2"/>
    <n v="416.142857142857"/>
    <n v="1.9333391654273099E-2"/>
  </r>
  <r>
    <x v="0"/>
    <x v="16"/>
    <n v="4452.8"/>
    <x v="0"/>
    <n v="136.79"/>
    <s v="NA"/>
    <n v="108.44499999999999"/>
    <s v="NA"/>
    <n v="102.460833333333"/>
    <s v="NA"/>
    <n v="162.916666666667"/>
    <x v="0"/>
    <n v="5.8141666666666696"/>
    <s v="NA"/>
    <n v="4.6966666666666699"/>
    <s v="NA"/>
    <n v="4.4633333333333303"/>
    <s v="NA"/>
    <n v="123.77539306930601"/>
    <x v="0"/>
    <n v="32.5833333333333"/>
    <s v="NA"/>
    <n v="40.8333333333333"/>
    <s v="NA"/>
    <n v="42.9166666666667"/>
    <s v="NA"/>
  </r>
  <r>
    <x v="1"/>
    <x v="16"/>
    <n v="6383.4366666666701"/>
    <x v="49"/>
    <n v="214.07583333333301"/>
    <n v="0.564996222920777"/>
    <n v="189.33666666666701"/>
    <n v="0.74592343276930295"/>
    <n v="178.47"/>
    <n v="0.74183631143608297"/>
    <n v="477.25"/>
    <x v="49"/>
    <n v="15.2775"/>
    <n v="1.62763365343271"/>
    <n v="13.8191666666667"/>
    <n v="1.9423349893541599"/>
    <n v="12.8533333333333"/>
    <n v="1.87976101568334"/>
    <n v="79.3656032975735"/>
    <x v="49"/>
    <n v="28.5833333333333"/>
    <n v="-0.12276214833759599"/>
    <n v="32.5833333333333"/>
    <n v="-0.20204081632653101"/>
    <n v="34.3333333333333"/>
    <n v="-0.20000000000000101"/>
  </r>
  <r>
    <x v="2"/>
    <x v="16"/>
    <n v="3805.4908333333301"/>
    <x v="50"/>
    <n v="111.120833333333"/>
    <n v="-0.48092770863907303"/>
    <n v="88.659166666666707"/>
    <n v="-0.53173799757046603"/>
    <n v="82.148333333333298"/>
    <n v="-0.53970788741338405"/>
    <n v="50.4166666666667"/>
    <x v="50"/>
    <n v="1.47"/>
    <n v="-0.90378006872852201"/>
    <n v="1.15083333333333"/>
    <n v="-0.916721944159682"/>
    <n v="1.0458333333333301"/>
    <n v="-0.91863329875518696"/>
    <n v="86.958838081118202"/>
    <x v="50"/>
    <n v="34"/>
    <n v="0.18950437317784399"/>
    <n v="42.5"/>
    <n v="0.30434782608695798"/>
    <n v="46.0833333333333"/>
    <n v="0.34223300970873799"/>
  </r>
  <r>
    <x v="3"/>
    <x v="16"/>
    <n v="3771.4857142857099"/>
    <x v="51"/>
    <n v="107.234285714286"/>
    <n v="-3.4975868182956997E-2"/>
    <n v="91.874285714285705"/>
    <n v="3.6263808565976399E-2"/>
    <n v="88.365714285714304"/>
    <n v="7.5684809418503196E-2"/>
    <n v="57.142857142857103"/>
    <x v="51"/>
    <n v="1.6871428571428599"/>
    <n v="0.14771622934888401"/>
    <n v="1.45"/>
    <n v="0.25995655322230599"/>
    <n v="1.3828571428571399"/>
    <n v="0.322253841775755"/>
    <n v="74.386680949697293"/>
    <x v="51"/>
    <n v="35"/>
    <n v="2.9411764705882401E-2"/>
    <n v="41.142857142857103"/>
    <n v="-3.1932773109244597E-2"/>
    <n v="42.857142857142897"/>
    <n v="-7.0007749935415697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8">
  <r>
    <x v="0"/>
    <x v="0"/>
    <n v="3295297.0691666701"/>
    <x v="0"/>
    <n v="82.816666666666706"/>
    <s v="NA"/>
    <n v="59.094999999999999"/>
    <s v="NA"/>
    <n v="59.094999999999999"/>
    <s v="NA"/>
    <n v="54559.583333333299"/>
    <x v="0"/>
    <n v="1.37083333333333"/>
    <s v="NA"/>
    <n v="0.97666666666666702"/>
    <s v="NA"/>
    <n v="0.97666666666666702"/>
    <s v="NA"/>
    <n v="60.453257013348697"/>
    <x v="0"/>
    <n v="39729.583333333299"/>
    <s v="NA"/>
    <n v="55751.833333333299"/>
    <s v="NA"/>
    <n v="55751.833333333299"/>
    <s v="NA"/>
  </r>
  <r>
    <x v="1"/>
    <x v="0"/>
    <n v="3727341.4516666699"/>
    <x v="1"/>
    <n v="91.371666666666698"/>
    <n v="0.103300462869793"/>
    <n v="64.367500000000007"/>
    <n v="8.9220746256028605E-2"/>
    <n v="64.367500000000007"/>
    <n v="8.9220746256028605E-2"/>
    <n v="57220.25"/>
    <x v="1"/>
    <n v="1.4016666666666699"/>
    <n v="2.2492401215810299E-2"/>
    <n v="0.98666666666666702"/>
    <n v="1.02389078498294E-2"/>
    <n v="0.98666666666666702"/>
    <n v="1.02389078498294E-2"/>
    <n v="65.156482149512001"/>
    <x v="1"/>
    <n v="40733"/>
    <n v="2.5256158823715399E-2"/>
    <n v="57908.333333333299"/>
    <n v="3.8680342350475801E-2"/>
    <n v="57908.333333333299"/>
    <n v="3.8680342350475801E-2"/>
  </r>
  <r>
    <x v="2"/>
    <x v="0"/>
    <n v="3880672.7025000001"/>
    <x v="2"/>
    <n v="93.117500000000007"/>
    <n v="1.91069441657696E-2"/>
    <n v="64.538333333333298"/>
    <n v="2.6540308903296199E-3"/>
    <n v="64.538333333333298"/>
    <n v="2.6540308903296199E-3"/>
    <n v="59684"/>
    <x v="2"/>
    <n v="1.4325000000000001"/>
    <n v="2.19976218787135E-2"/>
    <n v="0.99250000000000005"/>
    <n v="5.9121621621618502E-3"/>
    <n v="0.99250000000000005"/>
    <n v="5.9121621621618502E-3"/>
    <n v="65.022430549626407"/>
    <x v="2"/>
    <n v="41615.5"/>
    <n v="2.1665480077578399E-2"/>
    <n v="60128.416666666701"/>
    <n v="3.8337890343935602E-2"/>
    <n v="60128.416666666701"/>
    <n v="3.8337890343935602E-2"/>
  </r>
  <r>
    <x v="3"/>
    <x v="0"/>
    <n v="3861902.9942857102"/>
    <x v="3"/>
    <n v="93.691428571428602"/>
    <n v="6.16348775932124E-3"/>
    <n v="64.751428571428605"/>
    <n v="3.3018398072769098E-3"/>
    <n v="64.751428571428605"/>
    <n v="3.3018398072769098E-3"/>
    <n v="59347.285714285703"/>
    <x v="3"/>
    <n v="1.44"/>
    <n v="5.2356020942407296E-3"/>
    <n v="0.994285714285714"/>
    <n v="1.7992083483263899E-3"/>
    <n v="0.994285714285714"/>
    <n v="1.7992083483263899E-3"/>
    <n v="65.069759712035903"/>
    <x v="3"/>
    <n v="41165.571428571398"/>
    <n v="-1.08115623128066E-2"/>
    <n v="59649.714285714297"/>
    <n v="-7.9613335505935804E-3"/>
    <n v="59649.714285714297"/>
    <n v="-7.9613335505935804E-3"/>
  </r>
  <r>
    <x v="0"/>
    <x v="1"/>
    <n v="1546445.83333333"/>
    <x v="0"/>
    <n v="162.02000000000001"/>
    <s v="NA"/>
    <n v="132.53"/>
    <s v="NA"/>
    <n v="132.52250000000001"/>
    <s v="NA"/>
    <n v="11492.25"/>
    <x v="0"/>
    <n v="1.2050000000000001"/>
    <s v="NA"/>
    <n v="0.98416666666666697"/>
    <s v="NA"/>
    <n v="0.98416666666666697"/>
    <s v="NA"/>
    <n v="134.663431780796"/>
    <x v="0"/>
    <n v="9541.25"/>
    <s v="NA"/>
    <n v="11674.333333333299"/>
    <s v="NA"/>
    <n v="11675"/>
    <s v="NA"/>
  </r>
  <r>
    <x v="1"/>
    <x v="1"/>
    <n v="1889518.9641666701"/>
    <x v="4"/>
    <n v="195.080833333333"/>
    <n v="0.204054026251901"/>
    <n v="158.07666666666699"/>
    <n v="0.19276138735883899"/>
    <n v="158.07499999999999"/>
    <n v="0.19281631421079401"/>
    <n v="11784.333333333299"/>
    <x v="4"/>
    <n v="1.2183333333333299"/>
    <n v="1.10650069156264E-2"/>
    <n v="0.98583333333333301"/>
    <n v="1.69348010160817E-3"/>
    <n v="0.98583333333333301"/>
    <n v="1.69348010160817E-3"/>
    <n v="160.24917018471899"/>
    <x v="4"/>
    <n v="9665.0833333333303"/>
    <n v="1.2978732695750599E-2"/>
    <n v="11943.166666666701"/>
    <n v="2.3027724638100801E-2"/>
    <n v="11943.333333333299"/>
    <n v="2.2983583154886501E-2"/>
  </r>
  <r>
    <x v="2"/>
    <x v="1"/>
    <n v="1839085.1583333299"/>
    <x v="5"/>
    <n v="198.5575"/>
    <n v="1.7821672212802401E-2"/>
    <n v="159.38833333333301"/>
    <n v="8.2976614722772308E-3"/>
    <n v="159.37333333333299"/>
    <n v="8.2134008118488408E-3"/>
    <n v="11409.083333333299"/>
    <x v="5"/>
    <n v="1.2308333333333299"/>
    <n v="1.02599179206566E-2"/>
    <n v="0.99083333333333301"/>
    <n v="5.0718512256973901E-3"/>
    <n v="0.99083333333333301"/>
    <n v="5.0718512256973901E-3"/>
    <n v="161.203948750347"/>
    <x v="5"/>
    <n v="9258.4166666666697"/>
    <n v="-4.2075857252480399E-2"/>
    <n v="11536.25"/>
    <n v="-3.4071086674391203E-2"/>
    <n v="11537.333333333299"/>
    <n v="-3.3993859893943698E-2"/>
  </r>
  <r>
    <x v="3"/>
    <x v="1"/>
    <n v="1833280.6814285701"/>
    <x v="6"/>
    <n v="205.57571428571401"/>
    <n v="3.5346004485924801E-2"/>
    <n v="166.05285714285699"/>
    <n v="4.1813121890084001E-2"/>
    <n v="166.04428571428599"/>
    <n v="4.1857393840163598E-2"/>
    <n v="10878.285714285699"/>
    <x v="6"/>
    <n v="1.22285714285714"/>
    <n v="-6.4803172453811297E-3"/>
    <n v="0.98714285714285699"/>
    <n v="-3.72461852697328E-3"/>
    <n v="0.98714285714285699"/>
    <n v="-3.72461852697328E-3"/>
    <n v="168.37342146231001"/>
    <x v="6"/>
    <n v="8904.2857142857101"/>
    <n v="-3.8249623572888802E-2"/>
    <n v="11033.142857142901"/>
    <n v="-4.3610977818363802E-2"/>
    <n v="11033.714285714301"/>
    <n v="-4.36512522494222E-2"/>
  </r>
  <r>
    <x v="0"/>
    <x v="2"/>
    <n v="12083156.525"/>
    <x v="0"/>
    <n v="254.065"/>
    <s v="NA"/>
    <n v="87.488333333333301"/>
    <s v="NA"/>
    <n v="27.399166666666702"/>
    <s v="NA"/>
    <n v="467102.5"/>
    <x v="0"/>
    <n v="9.8324999999999996"/>
    <s v="NA"/>
    <n v="3.39"/>
    <s v="NA"/>
    <n v="1.06"/>
    <s v="NA"/>
    <n v="25.842790628152901"/>
    <x v="0"/>
    <n v="47445.333333333299"/>
    <s v="NA"/>
    <n v="137906.41666666701"/>
    <s v="NA"/>
    <n v="440162"/>
    <s v="NA"/>
  </r>
  <r>
    <x v="1"/>
    <x v="2"/>
    <n v="14744464.829166699"/>
    <x v="7"/>
    <n v="306.09750000000003"/>
    <n v="0.20479995276799301"/>
    <n v="102.3575"/>
    <n v="0.169955994132551"/>
    <n v="31.614999999999998"/>
    <n v="0.15386721007329801"/>
    <n v="500957.08333333302"/>
    <x v="7"/>
    <n v="10.4"/>
    <n v="5.77167556572592E-2"/>
    <n v="3.4783333333333299"/>
    <n v="2.6057030481808199E-2"/>
    <n v="1.07416666666667"/>
    <n v="1.3364779874216999E-2"/>
    <n v="29.4416069249543"/>
    <x v="7"/>
    <n v="48096.083333333299"/>
    <n v="1.37157851843525E-2"/>
    <n v="144111.33333333299"/>
    <n v="4.4993676267173703E-2"/>
    <n v="466212.5"/>
    <n v="5.9183891385444401E-2"/>
  </r>
  <r>
    <x v="2"/>
    <x v="2"/>
    <n v="16054234.612500001"/>
    <x v="8"/>
    <n v="324.25833333333298"/>
    <n v="5.9330224302168298E-2"/>
    <n v="105.934166666667"/>
    <n v="3.4942888080179701E-2"/>
    <n v="32.365833333333299"/>
    <n v="2.3749275133110901E-2"/>
    <n v="534595.66666666698"/>
    <x v="8"/>
    <n v="10.8025"/>
    <n v="3.8701923076923099E-2"/>
    <n v="3.5325000000000002"/>
    <n v="1.5572592237662801E-2"/>
    <n v="1.07833333333333"/>
    <n v="3.8789759503428801E-3"/>
    <n v="30.030347122404301"/>
    <x v="8"/>
    <n v="49414.416666666701"/>
    <n v="2.7410409371519898E-2"/>
    <n v="151612.83333333299"/>
    <n v="5.2053504929059601E-2"/>
    <n v="496007.33333333302"/>
    <n v="6.3908267867835003E-2"/>
  </r>
  <r>
    <x v="3"/>
    <x v="2"/>
    <n v="16393257.7014286"/>
    <x v="9"/>
    <n v="341.27"/>
    <n v="5.24633137159169E-2"/>
    <n v="111.35"/>
    <n v="5.1124519158908303E-2"/>
    <n v="33.471428571428604"/>
    <n v="3.4159331746810302E-2"/>
    <n v="525063.42857142899"/>
    <x v="9"/>
    <n v="10.93"/>
    <n v="1.18028234205045E-2"/>
    <n v="3.5657142857142898"/>
    <n v="9.4024871094945898E-3"/>
    <n v="1.0714285714285701"/>
    <n v="-6.4031795098237901E-3"/>
    <n v="31.227710289348"/>
    <x v="9"/>
    <n v="47988.428571428602"/>
    <n v="-2.8857734066908901E-2"/>
    <n v="147302.85714285701"/>
    <n v="-2.8427515637809798E-2"/>
    <n v="489984.28571428597"/>
    <n v="-1.2143061632920201E-2"/>
  </r>
  <r>
    <x v="0"/>
    <x v="3"/>
    <n v="34874732.373333298"/>
    <x v="0"/>
    <n v="7390.2550000000001"/>
    <s v="NA"/>
    <n v="1442.6175000000001"/>
    <s v="NA"/>
    <n v="175.77416666666701"/>
    <s v="NA"/>
    <n v="2040143.16666667"/>
    <x v="0"/>
    <n v="432.09249999999997"/>
    <s v="NA"/>
    <n v="84.246666666666698"/>
    <s v="NA"/>
    <n v="10.259166666666699"/>
    <s v="NA"/>
    <n v="17.137846263891799"/>
    <x v="0"/>
    <n v="4719.25"/>
    <s v="NA"/>
    <n v="24186.583333333299"/>
    <s v="NA"/>
    <n v="198835.58333333299"/>
    <s v="NA"/>
  </r>
  <r>
    <x v="1"/>
    <x v="3"/>
    <n v="38320806.770833299"/>
    <x v="10"/>
    <n v="7875.9808333333303"/>
    <n v="6.5725179081551302E-2"/>
    <n v="1510.09"/>
    <n v="4.6770886946817102E-2"/>
    <n v="177.89666666666699"/>
    <n v="1.20751532506197E-2"/>
    <n v="3312333.3333333302"/>
    <x v="10"/>
    <n v="677.29416666666702"/>
    <n v="0.56747494267238396"/>
    <n v="130.09333333333299"/>
    <n v="0.54419561604810796"/>
    <n v="15.313333333333301"/>
    <n v="0.49264885062138802"/>
    <n v="12.0128246371348"/>
    <x v="10"/>
    <n v="4867.0833333333303"/>
    <n v="3.1325599053521301E-2"/>
    <n v="25365.666666666701"/>
    <n v="4.8749478877755298E-2"/>
    <n v="215555.75"/>
    <n v="8.4090414735459598E-2"/>
  </r>
  <r>
    <x v="2"/>
    <x v="3"/>
    <n v="37022451.717500001"/>
    <x v="11"/>
    <n v="7298.3508333333302"/>
    <n v="-7.3340706665423805E-2"/>
    <n v="1444.32083333333"/>
    <n v="-4.3553143631617899E-2"/>
    <n v="160.319166666667"/>
    <n v="-9.8807360077947604E-2"/>
    <n v="2931852"/>
    <x v="11"/>
    <n v="580.055833333333"/>
    <n v="-0.14356883333559001"/>
    <n v="114.849166666667"/>
    <n v="-0.117178692220965"/>
    <n v="12.7716666666667"/>
    <n v="-0.16597736177622599"/>
    <n v="12.7498582991697"/>
    <x v="11"/>
    <n v="5066.1666666666697"/>
    <n v="4.0904032189026197E-2"/>
    <n v="25622.083333333299"/>
    <n v="1.01088084944189E-2"/>
    <n v="232081.91666666701"/>
    <n v="7.6667714346135493E-2"/>
  </r>
  <r>
    <x v="3"/>
    <x v="3"/>
    <n v="40041406.115714297"/>
    <x v="12"/>
    <n v="8010.0357142857101"/>
    <n v="9.7513109085129696E-2"/>
    <n v="1519.6871428571401"/>
    <n v="5.2181141325693597E-2"/>
    <n v="163.081428571429"/>
    <n v="1.7229767108914999E-2"/>
    <n v="3295668.57142857"/>
    <x v="12"/>
    <n v="658.92571428571398"/>
    <n v="0.135969464351646"/>
    <n v="124.287142857143"/>
    <n v="8.2177141240113202E-2"/>
    <n v="13.317142857142899"/>
    <n v="4.2709867452136098E-2"/>
    <n v="12.3588851660655"/>
    <x v="12"/>
    <n v="4994.2857142857101"/>
    <n v="-1.4188430249227099E-2"/>
    <n v="26381"/>
    <n v="2.9619631502774E-2"/>
    <n v="246277.85714285701"/>
    <n v="6.1167800921686E-2"/>
  </r>
  <r>
    <x v="0"/>
    <x v="4"/>
    <n v="407641.27"/>
    <x v="0"/>
    <n v="124.521666666667"/>
    <s v="NA"/>
    <n v="42.690833333333302"/>
    <s v="NA"/>
    <n v="20.357500000000002"/>
    <s v="NA"/>
    <n v="68640.25"/>
    <x v="0"/>
    <n v="21.026666666666699"/>
    <s v="NA"/>
    <n v="7.2125000000000004"/>
    <s v="NA"/>
    <n v="3.4108333333333301"/>
    <s v="NA"/>
    <n v="6.16431148865464"/>
    <x v="0"/>
    <n v="3265.75"/>
    <s v="NA"/>
    <n v="9527.25"/>
    <s v="NA"/>
    <n v="20025.416666666701"/>
    <s v="NA"/>
  </r>
  <r>
    <x v="1"/>
    <x v="4"/>
    <n v="443879.500833333"/>
    <x v="13"/>
    <n v="143.17333333333301"/>
    <n v="0.149786516402762"/>
    <n v="48.7916666666667"/>
    <n v="0.142907337640791"/>
    <n v="24.821666666666701"/>
    <n v="0.21928855049326801"/>
    <n v="48846.25"/>
    <x v="13"/>
    <n v="15.7566666666667"/>
    <n v="-0.25063411540900399"/>
    <n v="5.3733333333333304"/>
    <n v="-0.25499711149624499"/>
    <n v="2.73166666666667"/>
    <n v="-0.19912044954800701"/>
    <n v="9.1066705023503491"/>
    <x v="13"/>
    <n v="3106.8333333333298"/>
    <n v="-4.8661614228483599E-2"/>
    <n v="9096.25"/>
    <n v="-4.5238657534965497E-2"/>
    <n v="17885.666666666701"/>
    <n v="-0.106851709286115"/>
  </r>
  <r>
    <x v="2"/>
    <x v="4"/>
    <n v="503686.75916666701"/>
    <x v="14"/>
    <n v="161.71250000000001"/>
    <n v="0.12948756751723101"/>
    <n v="53.930833333333297"/>
    <n v="0.105328778821519"/>
    <n v="27.720833333333299"/>
    <n v="0.11679983885046399"/>
    <n v="51987.833333333299"/>
    <x v="14"/>
    <n v="16.579999999999998"/>
    <n v="5.2253014596993698E-2"/>
    <n v="5.5616666666666701"/>
    <n v="3.5049627791564501E-2"/>
    <n v="2.8574999999999999"/>
    <n v="4.6064673581450798E-2"/>
    <n v="9.7213412288365699"/>
    <x v="14"/>
    <n v="3144.0833333333298"/>
    <n v="1.1989700123384E-2"/>
    <n v="9340.5"/>
    <n v="2.6851724611790601E-2"/>
    <n v="18170.416666666701"/>
    <n v="1.59205695435824E-2"/>
  </r>
  <r>
    <x v="3"/>
    <x v="4"/>
    <n v="574879.70142857102"/>
    <x v="15"/>
    <n v="217.14571428571401"/>
    <n v="0.342788679203611"/>
    <n v="67.355714285714299"/>
    <n v="0.24892774916725499"/>
    <n v="34.369999999999997"/>
    <n v="0.23986171651886501"/>
    <n v="56127.571428571398"/>
    <x v="15"/>
    <n v="21.1885714285714"/>
    <n v="0.277959676029638"/>
    <n v="6.5685714285714303"/>
    <n v="0.181043709062888"/>
    <n v="3.35"/>
    <n v="0.172353455818023"/>
    <n v="10.2878936793942"/>
    <x v="15"/>
    <n v="2647.7142857142899"/>
    <n v="-0.15787401127590101"/>
    <n v="8546.7142857142899"/>
    <n v="-8.4983214419539696E-2"/>
    <n v="16739.571428571398"/>
    <n v="-7.8745868316831794E-2"/>
  </r>
  <r>
    <x v="0"/>
    <x v="5"/>
    <n v="6476175.5183333298"/>
    <x v="0"/>
    <n v="1124.0191666666699"/>
    <s v="NA"/>
    <n v="428.428333333333"/>
    <s v="NA"/>
    <n v="235.17166666666699"/>
    <s v="NA"/>
    <n v="233038.33333333299"/>
    <x v="0"/>
    <n v="40.483333333333299"/>
    <s v="NA"/>
    <n v="15.435833333333299"/>
    <s v="NA"/>
    <n v="8.4716666666666693"/>
    <s v="NA"/>
    <n v="27.771211523329701"/>
    <x v="0"/>
    <n v="5756.3333333333303"/>
    <s v="NA"/>
    <n v="15109.833333333299"/>
    <s v="NA"/>
    <n v="27534.916666666701"/>
    <s v="NA"/>
  </r>
  <r>
    <x v="1"/>
    <x v="5"/>
    <n v="6561295.88416667"/>
    <x v="16"/>
    <n v="1129.8575000000001"/>
    <n v="5.1941581660426899E-3"/>
    <n v="432.368333333333"/>
    <n v="9.1964039104167599E-3"/>
    <n v="246.715"/>
    <n v="4.9084711168435803E-2"/>
    <n v="212718.41666666701"/>
    <x v="16"/>
    <n v="36.805833333333297"/>
    <n v="-9.0839851790860598E-2"/>
    <n v="14.0858333333333"/>
    <n v="-8.7458834961939402E-2"/>
    <n v="8.0299999999999994"/>
    <n v="-5.2134566201062701E-2"/>
    <n v="30.944830642821699"/>
    <x v="16"/>
    <n v="5820.6666666666697"/>
    <n v="1.1176095894378299E-2"/>
    <n v="15215.916666666701"/>
    <n v="7.0208142600338497E-3"/>
    <n v="26639.5"/>
    <n v="-3.2519316383138999E-2"/>
  </r>
  <r>
    <x v="2"/>
    <x v="5"/>
    <n v="7052723.6916666701"/>
    <x v="17"/>
    <n v="1182.33"/>
    <n v="4.6441697293685101E-2"/>
    <n v="451.78916666666697"/>
    <n v="4.4917335142491903E-2"/>
    <n v="263.96833333333302"/>
    <n v="6.9932243006436606E-2"/>
    <n v="196606.91666666701"/>
    <x v="17"/>
    <n v="32.918333333333301"/>
    <n v="-0.10562184436343899"/>
    <n v="12.5858333333333"/>
    <n v="-0.10648997219428501"/>
    <n v="7.3541666666666696"/>
    <n v="-8.4163553341635097E-2"/>
    <n v="35.886905068044697"/>
    <x v="17"/>
    <n v="5985.25"/>
    <n v="2.8275684343144598E-2"/>
    <n v="15640.833333333299"/>
    <n v="2.7925801381224601E-2"/>
    <n v="26778.5"/>
    <n v="5.2178156496931203E-3"/>
  </r>
  <r>
    <x v="3"/>
    <x v="5"/>
    <n v="7786402.2985714301"/>
    <x v="18"/>
    <n v="1450.3"/>
    <n v="0.226645691135301"/>
    <n v="541.56571428571397"/>
    <n v="0.198713369515752"/>
    <n v="310.60000000000002"/>
    <n v="0.17665629084296899"/>
    <n v="196987.14285714299"/>
    <x v="18"/>
    <n v="36.695714285714303"/>
    <n v="0.11475006690439001"/>
    <n v="13.705714285714301"/>
    <n v="8.8979483735496606E-2"/>
    <n v="7.8585714285714303"/>
    <n v="6.8587616349655794E-2"/>
    <n v="39.529989405056199"/>
    <x v="18"/>
    <n v="5373.1428571428596"/>
    <n v="-0.102269269096051"/>
    <n v="14401.4285714286"/>
    <n v="-7.9241606600545703E-2"/>
    <n v="25119.857142857101"/>
    <n v="-6.19393489979983E-2"/>
  </r>
  <r>
    <x v="0"/>
    <x v="6"/>
    <n v="124668.379166667"/>
    <x v="0"/>
    <n v="300.40916666666698"/>
    <s v="NA"/>
    <n v="203.77916666666701"/>
    <s v="NA"/>
    <n v="144.03749999999999"/>
    <s v="NA"/>
    <n v="23472.833333333299"/>
    <x v="0"/>
    <n v="56.796666666666702"/>
    <s v="NA"/>
    <n v="38.625833333333297"/>
    <s v="NA"/>
    <n v="27.2925"/>
    <s v="NA"/>
    <n v="5.2722906846603204"/>
    <x v="0"/>
    <n v="420.33333333333297"/>
    <s v="NA"/>
    <n v="626.91666666666697"/>
    <s v="NA"/>
    <n v="886.16666666666697"/>
    <s v="NA"/>
  </r>
  <r>
    <x v="1"/>
    <x v="6"/>
    <n v="224725.29"/>
    <x v="19"/>
    <n v="463.07749999999999"/>
    <n v="0.54148924661087094"/>
    <n v="303.053333333333"/>
    <n v="0.48716543644058702"/>
    <n v="188.64250000000001"/>
    <n v="0.309676299574764"/>
    <n v="32257.75"/>
    <x v="19"/>
    <n v="66.861666666666693"/>
    <n v="0.177211103938024"/>
    <n v="44.884166666666701"/>
    <n v="0.16202455178960701"/>
    <n v="28.046666666666699"/>
    <n v="2.7632744038351101E-2"/>
    <n v="7.2992860956109098"/>
    <x v="19"/>
    <n v="488.33333333333297"/>
    <n v="0.16177636796193501"/>
    <n v="737.66666666666697"/>
    <n v="0.17665824803934599"/>
    <n v="1191.5"/>
    <n v="0.34455520030092102"/>
  </r>
  <r>
    <x v="2"/>
    <x v="6"/>
    <n v="160715.965"/>
    <x v="20"/>
    <n v="503.65666666666698"/>
    <n v="8.76293205061075E-2"/>
    <n v="376.59500000000003"/>
    <n v="0.24266905715165801"/>
    <n v="236.13749999999999"/>
    <n v="0.25177253270074301"/>
    <n v="29603.333333333299"/>
    <x v="20"/>
    <n v="91.881666666666703"/>
    <n v="0.374205449061495"/>
    <n v="68.694999999999993"/>
    <n v="0.53049516347635495"/>
    <n v="43.1458333333333"/>
    <n v="0.53835868790111396"/>
    <n v="5.4567982363080301"/>
    <x v="20"/>
    <n v="340.91666666666703"/>
    <n v="-0.301877133105801"/>
    <n v="459.5"/>
    <n v="-0.37708992318120199"/>
    <n v="726.41666666666697"/>
    <n v="-0.390334312491257"/>
  </r>
  <r>
    <x v="3"/>
    <x v="6"/>
    <n v="159929.84"/>
    <x v="21"/>
    <n v="1064.52"/>
    <n v="1.11358266544008"/>
    <n v="769.88428571428597"/>
    <n v="1.04432954689862"/>
    <n v="439.37571428571403"/>
    <n v="0.86067742008666204"/>
    <n v="27136.571428571398"/>
    <x v="21"/>
    <n v="180.63142857142901"/>
    <n v="0.96591371406804705"/>
    <n v="130.54571428571401"/>
    <n v="0.90036704688425695"/>
    <n v="74.534285714285701"/>
    <n v="0.72749672346002703"/>
    <n v="5.9022092874237702"/>
    <x v="21"/>
    <n v="154.142857142857"/>
    <n v="-0.547857666655028"/>
    <n v="211.28571428571399"/>
    <n v="-0.54018342919322304"/>
    <n v="366.71428571428601"/>
    <n v="-0.4951736344417310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58">
  <r>
    <x v="0"/>
    <x v="0"/>
    <n v="579140.938333333"/>
    <x v="0"/>
    <n v="112.244166666667"/>
    <s v="NA"/>
    <n v="109.213333333333"/>
    <s v="NA"/>
    <n v="80.930833333333297"/>
    <s v="NA"/>
    <n v="13929.25"/>
    <x v="0"/>
    <n v="2.7266666666666701"/>
    <s v="NA"/>
    <n v="2.6524999999999999"/>
    <s v="NA"/>
    <n v="1.9591666666666701"/>
    <s v="NA"/>
    <n v="41.178463709999903"/>
    <x v="0"/>
    <n v="5099.25"/>
    <s v="NA"/>
    <n v="5238.3333333333303"/>
    <s v="NA"/>
    <n v="7100"/>
    <s v="NA"/>
  </r>
  <r>
    <x v="1"/>
    <x v="0"/>
    <n v="1019385.48833333"/>
    <x v="1"/>
    <n v="188.52250000000001"/>
    <n v="0.679575033594911"/>
    <n v="183.09666666666701"/>
    <n v="0.67650470028080401"/>
    <n v="136.56"/>
    <n v="0.68736678439408205"/>
    <n v="15113"/>
    <x v="1"/>
    <n v="2.7916666666666701"/>
    <n v="2.3838630806845899E-2"/>
    <n v="2.7124999999999999"/>
    <n v="2.26201696512724E-2"/>
    <n v="2.0225"/>
    <n v="3.2326669502337597E-2"/>
    <n v="67.490344760264193"/>
    <x v="1"/>
    <n v="5409.9166666666697"/>
    <n v="6.0923992090340703E-2"/>
    <n v="5571.0833333333303"/>
    <n v="6.3522112631244104E-2"/>
    <n v="7469.75"/>
    <n v="5.2077464788732403E-2"/>
  </r>
  <r>
    <x v="2"/>
    <x v="0"/>
    <n v="1146488.7849999999"/>
    <x v="2"/>
    <n v="189.64416666666699"/>
    <n v="5.94977610983825E-3"/>
    <n v="183.55416666666699"/>
    <n v="2.4986801143293E-3"/>
    <n v="138.708333333333"/>
    <n v="1.5731790665883101E-2"/>
    <n v="17089.666666666701"/>
    <x v="2"/>
    <n v="2.8208333333333302"/>
    <n v="1.0447761194027501E-2"/>
    <n v="2.7291666666666701"/>
    <n v="6.1443932411687201E-3"/>
    <n v="2.0625"/>
    <n v="1.9777503090234901E-2"/>
    <n v="67.206794768040197"/>
    <x v="2"/>
    <n v="6062.4166666666697"/>
    <n v="0.12061183936906"/>
    <n v="6265.1666666666697"/>
    <n v="0.124586779950041"/>
    <n v="8297.1666666666697"/>
    <n v="0.11076899048384101"/>
  </r>
  <r>
    <x v="3"/>
    <x v="0"/>
    <n v="959089.01875000005"/>
    <x v="3"/>
    <n v="155.56"/>
    <n v="-0.17972694476058401"/>
    <n v="149.9675"/>
    <n v="-0.182979592763264"/>
    <n v="107.68875"/>
    <n v="-0.223631721237607"/>
    <n v="14926.75"/>
    <x v="3"/>
    <n v="2.44625"/>
    <n v="-0.13279172821270199"/>
    <n v="2.36"/>
    <n v="-0.13526717557251999"/>
    <n v="1.69"/>
    <n v="-0.18060606060606099"/>
    <n v="63.780991644414399"/>
    <x v="3"/>
    <n v="6125.75"/>
    <n v="1.0446878994899799E-2"/>
    <n v="6354.125"/>
    <n v="1.41988773908643E-2"/>
    <n v="8916.625"/>
    <n v="7.4659020147439498E-2"/>
  </r>
  <r>
    <x v="0"/>
    <x v="1"/>
    <n v="24227.4083333333"/>
    <x v="0"/>
    <n v="202.52666666666701"/>
    <s v="NA"/>
    <n v="82.581666666666706"/>
    <s v="NA"/>
    <n v="82.561666666666696"/>
    <s v="NA"/>
    <n v="288.41666666666703"/>
    <x v="0"/>
    <n v="2.4141666666666701"/>
    <s v="NA"/>
    <n v="0.97833333333333306"/>
    <s v="NA"/>
    <n v="0.97833333333333306"/>
    <s v="NA"/>
    <n v="84.482201947949605"/>
    <x v="0"/>
    <n v="120.416666666667"/>
    <s v="NA"/>
    <n v="294.33333333333297"/>
    <s v="NA"/>
    <n v="294.41666666666703"/>
    <s v="NA"/>
  </r>
  <r>
    <x v="1"/>
    <x v="1"/>
    <n v="47519.9983333333"/>
    <x v="4"/>
    <n v="289.631666666667"/>
    <n v="0.43009151058296802"/>
    <n v="102.041666666667"/>
    <n v="0.235645522613982"/>
    <n v="101.738333333333"/>
    <n v="0.23227082786603501"/>
    <n v="467.5"/>
    <x v="4"/>
    <n v="2.8641666666666699"/>
    <n v="0.186399723852261"/>
    <n v="1.0008333333333299"/>
    <n v="2.2998296422484001E-2"/>
    <n v="0.99833333333333296"/>
    <n v="2.0442930153321898E-2"/>
    <n v="102.099029505918"/>
    <x v="4"/>
    <n v="163.666666666667"/>
    <n v="0.359169550173009"/>
    <n v="468"/>
    <n v="0.59003397508494004"/>
    <n v="469.16666666666703"/>
    <n v="0.59354656099631997"/>
  </r>
  <r>
    <x v="2"/>
    <x v="1"/>
    <n v="21807.7366666667"/>
    <x v="5"/>
    <n v="280.3075"/>
    <n v="-3.2193187899574698E-2"/>
    <n v="176.101666666667"/>
    <n v="0.72578195181706595"/>
    <n v="173.47833333333301"/>
    <n v="0.70514227675573204"/>
    <n v="141.666666666667"/>
    <x v="5"/>
    <n v="1.6566666666666701"/>
    <n v="-0.42158859470468402"/>
    <n v="0.98916666666666697"/>
    <n v="-1.1656952539546701E-2"/>
    <n v="0.97499999999999998"/>
    <n v="-2.3372287145241699E-2"/>
    <n v="178.06710115190899"/>
    <x v="5"/>
    <n v="69.8333333333333"/>
    <n v="-0.57331975560081605"/>
    <n v="142.25"/>
    <n v="-0.69604700854700896"/>
    <n v="144.416666666667"/>
    <n v="-0.69218472468916503"/>
  </r>
  <r>
    <x v="3"/>
    <x v="1"/>
    <n v="10282.31875"/>
    <x v="6"/>
    <n v="209.3125"/>
    <n v="-0.25327542074329101"/>
    <n v="204.45750000000001"/>
    <n v="0.16101967613404899"/>
    <n v="204.45750000000001"/>
    <n v="0.17857657536484101"/>
    <n v="49.625"/>
    <x v="6"/>
    <n v="1.0175000000000001"/>
    <n v="-0.38581488933601699"/>
    <n v="0.99250000000000005"/>
    <n v="3.3698399326029401E-3"/>
    <n v="0.99250000000000005"/>
    <n v="1.7948717948717999E-2"/>
    <n v="206.163812422463"/>
    <x v="6"/>
    <n v="48.875"/>
    <n v="-0.30011933174224298"/>
    <n v="50.125"/>
    <n v="-0.64762741652021105"/>
    <n v="50.125"/>
    <n v="-0.65291402192729497"/>
  </r>
  <r>
    <x v="0"/>
    <x v="2"/>
    <n v="18158.583333333299"/>
    <x v="0"/>
    <n v="43.434166666666698"/>
    <s v="NA"/>
    <n v="25.655000000000001"/>
    <s v="NA"/>
    <n v="25.531666666666698"/>
    <s v="NA"/>
    <n v="1086.75"/>
    <x v="0"/>
    <n v="2.5916666666666699"/>
    <s v="NA"/>
    <n v="1.53416666666667"/>
    <s v="NA"/>
    <n v="1.5275000000000001"/>
    <s v="NA"/>
    <n v="16.750130351137202"/>
    <x v="0"/>
    <n v="419.5"/>
    <s v="NA"/>
    <n v="708.33333333333303"/>
    <s v="NA"/>
    <n v="711.75"/>
    <s v="NA"/>
  </r>
  <r>
    <x v="1"/>
    <x v="2"/>
    <n v="17045.4241666667"/>
    <x v="7"/>
    <n v="46.716666666666697"/>
    <n v="7.5574144778496097E-2"/>
    <n v="27.309166666666702"/>
    <n v="6.4477359838889095E-2"/>
    <n v="27.246666666666702"/>
    <n v="6.7171486389451099E-2"/>
    <n v="926.33333333333303"/>
    <x v="7"/>
    <n v="2.5291666666666699"/>
    <n v="-2.41157556270096E-2"/>
    <n v="1.48416666666667"/>
    <n v="-3.2590983161325297E-2"/>
    <n v="1.4808333333333299"/>
    <n v="-3.05510092744158E-2"/>
    <n v="18.455288687106499"/>
    <x v="7"/>
    <n v="371.58333333333297"/>
    <n v="-0.114223281684546"/>
    <n v="625"/>
    <n v="-0.11764705882352899"/>
    <n v="626.41666666666697"/>
    <n v="-0.119892284275845"/>
  </r>
  <r>
    <x v="2"/>
    <x v="2"/>
    <n v="14534.5741666667"/>
    <x v="8"/>
    <n v="52.7425"/>
    <n v="0.128986799857295"/>
    <n v="28.977499999999999"/>
    <n v="6.1090598394920897E-2"/>
    <n v="28.905833333333302"/>
    <n v="6.0894298996816698E-2"/>
    <n v="738.41666666666697"/>
    <x v="8"/>
    <n v="2.6575000000000002"/>
    <n v="5.0741350906094301E-2"/>
    <n v="1.4683333333333299"/>
    <n v="-1.0668163952839999E-2"/>
    <n v="1.4650000000000001"/>
    <n v="-1.06921778277973E-2"/>
    <n v="19.7698891423342"/>
    <x v="8"/>
    <n v="285"/>
    <n v="-0.23301188607310999"/>
    <n v="504.08333333333297"/>
    <n v="-0.19346666666666701"/>
    <n v="505.08333333333297"/>
    <n v="-0.19369429293601301"/>
  </r>
  <r>
    <x v="3"/>
    <x v="2"/>
    <n v="14454.54"/>
    <x v="9"/>
    <n v="58.432499999999997"/>
    <n v="0.10788263734180201"/>
    <n v="28.213750000000001"/>
    <n v="-2.63566560262272E-2"/>
    <n v="28.18375"/>
    <n v="-2.4980540260038701E-2"/>
    <n v="722.5"/>
    <x v="9"/>
    <n v="2.9187500000000002"/>
    <n v="9.8306679209783601E-2"/>
    <n v="1.4112499999999999"/>
    <n v="-3.8876276958000097E-2"/>
    <n v="1.4087499999999999"/>
    <n v="-3.8395904436860202E-2"/>
    <n v="20.000360604770801"/>
    <x v="9"/>
    <n v="249.75"/>
    <n v="-0.12368421052631599"/>
    <n v="512"/>
    <n v="1.5705075219045201E-2"/>
    <n v="512.5"/>
    <n v="1.46840455370408E-2"/>
  </r>
  <r>
    <x v="0"/>
    <x v="3"/>
    <n v="1439893.5974999999"/>
    <x v="0"/>
    <n v="86.033333333333303"/>
    <s v="NA"/>
    <n v="59.282499999999999"/>
    <s v="NA"/>
    <n v="57.286666666666697"/>
    <s v="NA"/>
    <n v="24809.5"/>
    <x v="0"/>
    <n v="1.48"/>
    <s v="NA"/>
    <n v="1.0216666666666701"/>
    <s v="NA"/>
    <n v="0.98583333333333301"/>
    <s v="NA"/>
    <n v="58.102379815242998"/>
    <x v="0"/>
    <n v="16723.666666666701"/>
    <s v="NA"/>
    <n v="24290.333333333299"/>
    <s v="NA"/>
    <n v="25135.583333333299"/>
    <s v="NA"/>
  </r>
  <r>
    <x v="1"/>
    <x v="3"/>
    <n v="1814803.7766666701"/>
    <x v="10"/>
    <n v="102.146666666667"/>
    <n v="0.187291747384739"/>
    <n v="70.210833333333298"/>
    <n v="0.18434332785110799"/>
    <n v="67.7291666666667"/>
    <n v="0.18228499941813101"/>
    <n v="26597.416666666701"/>
    <x v="10"/>
    <n v="1.4975000000000001"/>
    <n v="1.18243243243244E-2"/>
    <n v="1.02833333333333"/>
    <n v="6.5252854812331996E-3"/>
    <n v="0.99583333333333302"/>
    <n v="1.0143702451394799E-2"/>
    <n v="68.213053489106997"/>
    <x v="10"/>
    <n v="17737.666666666701"/>
    <n v="6.0632636383568098E-2"/>
    <n v="25829"/>
    <n v="6.3344814809733793E-2"/>
    <n v="26775"/>
    <n v="6.5222940917094394E-2"/>
  </r>
  <r>
    <x v="2"/>
    <x v="3"/>
    <n v="1950887.3291666701"/>
    <x v="11"/>
    <n v="103.445833333333"/>
    <n v="1.27186398642409E-2"/>
    <n v="70.390833333333305"/>
    <n v="2.56370693031712E-3"/>
    <n v="68.13"/>
    <n v="5.9181790218388701E-3"/>
    <n v="28437.916666666701"/>
    <x v="11"/>
    <n v="1.5108333333333299"/>
    <n v="8.9037284362803795E-3"/>
    <n v="1.0275000000000001"/>
    <n v="-8.1037277147155305E-4"/>
    <n v="0.99583333333333302"/>
    <n v="0"/>
    <n v="68.534354610825801"/>
    <x v="11"/>
    <n v="18833.916666666701"/>
    <n v="6.1803506661905802E-2"/>
    <n v="27688.583333333299"/>
    <n v="7.1995947707356095E-2"/>
    <n v="28607.083333333299"/>
    <n v="6.8425147836911296E-2"/>
  </r>
  <r>
    <x v="3"/>
    <x v="3"/>
    <n v="2051098.0925"/>
    <x v="12"/>
    <n v="108.72125"/>
    <n v="5.0996898537885499E-2"/>
    <n v="72.954999999999998"/>
    <n v="3.6427565142241901E-2"/>
    <n v="70.097499999999997"/>
    <n v="2.8878614413620999E-2"/>
    <n v="29229.25"/>
    <x v="12"/>
    <n v="1.5462499999999999"/>
    <n v="2.3441809156097101E-2"/>
    <n v="1.0387500000000001"/>
    <n v="1.0948905109489E-2"/>
    <n v="0.99875000000000003"/>
    <n v="2.9288702928873798E-3"/>
    <n v="70.256452177858307"/>
    <x v="12"/>
    <n v="18884.25"/>
    <n v="2.6724835956390401E-3"/>
    <n v="28152.125"/>
    <n v="1.6741256173574599E-2"/>
    <n v="29297.875"/>
    <n v="2.4147574173064401E-2"/>
  </r>
  <r>
    <x v="0"/>
    <x v="4"/>
    <n v="21931.35"/>
    <x v="0"/>
    <n v="109.03166666666699"/>
    <s v="NA"/>
    <n v="106.970833333333"/>
    <s v="NA"/>
    <n v="106.855833333333"/>
    <s v="NA"/>
    <n v="208.416666666667"/>
    <x v="0"/>
    <n v="1.0333333333333301"/>
    <s v="NA"/>
    <n v="1.0133333333333301"/>
    <s v="NA"/>
    <n v="1.01166666666667"/>
    <s v="NA"/>
    <n v="105.45715180625299"/>
    <x v="0"/>
    <n v="201.75"/>
    <s v="NA"/>
    <n v="205.75"/>
    <s v="NA"/>
    <n v="206"/>
    <s v="NA"/>
  </r>
  <r>
    <x v="1"/>
    <x v="4"/>
    <n v="24671.6875"/>
    <x v="13"/>
    <n v="126.845833333333"/>
    <n v="0.16338525504822099"/>
    <n v="123.729166666667"/>
    <n v="0.156662641685824"/>
    <n v="123.729166666667"/>
    <n v="0.15790746098716199"/>
    <n v="205.5"/>
    <x v="13"/>
    <n v="1.04833333333333"/>
    <n v="1.4516129032257999E-2"/>
    <n v="1.0208333333333299"/>
    <n v="7.4013157894735502E-3"/>
    <n v="1.0208333333333299"/>
    <n v="9.0609555189388995E-3"/>
    <n v="121.184940227989"/>
    <x v="13"/>
    <n v="195.333333333333"/>
    <n v="-3.1805039239985101E-2"/>
    <n v="201.166666666667"/>
    <n v="-2.2276225192384001E-2"/>
    <n v="201.166666666667"/>
    <n v="-2.34627831715194E-2"/>
  </r>
  <r>
    <x v="2"/>
    <x v="4"/>
    <n v="25378.864166666699"/>
    <x v="14"/>
    <n v="125.276666666667"/>
    <n v="-1.2370659921815901E-2"/>
    <n v="123.135833333333"/>
    <n v="-4.7954201044000701E-3"/>
    <n v="120.238333333333"/>
    <n v="-2.82135039569004E-2"/>
    <n v="234.666666666667"/>
    <x v="14"/>
    <n v="1.155"/>
    <n v="0.10174880763116401"/>
    <n v="1.13333333333333"/>
    <n v="0.11020408163265299"/>
    <n v="1.1083333333333301"/>
    <n v="8.5714285714286104E-2"/>
    <n v="109.340221952642"/>
    <x v="14"/>
    <n v="202.833333333333"/>
    <n v="3.8395904436860098E-2"/>
    <n v="206.333333333333"/>
    <n v="2.56835128417531E-2"/>
    <n v="211.5"/>
    <n v="5.1367025683511099E-2"/>
  </r>
  <r>
    <x v="3"/>
    <x v="4"/>
    <n v="23321.185000000001"/>
    <x v="15"/>
    <n v="120.03125"/>
    <n v="-4.1870659606739601E-2"/>
    <n v="118.07125000000001"/>
    <n v="-4.1130052854906902E-2"/>
    <n v="117.08499999999999"/>
    <n v="-2.6225690642194099E-2"/>
    <n v="214.375"/>
    <x v="15"/>
    <n v="1.10375"/>
    <n v="-4.4372294372294403E-2"/>
    <n v="1.0862499999999999"/>
    <n v="-4.1544117647055998E-2"/>
    <n v="1.0762499999999999"/>
    <n v="-2.89473684210498E-2"/>
    <n v="109.183120074518"/>
    <x v="15"/>
    <n v="193.25"/>
    <n v="-4.7247329498765901E-2"/>
    <n v="196.5"/>
    <n v="-4.7657512116315102E-2"/>
    <n v="198.25"/>
    <n v="-6.2647754137115805E-2"/>
  </r>
  <r>
    <x v="0"/>
    <x v="5"/>
    <n v="159.92500000000001"/>
    <x v="0"/>
    <n v="27.6675"/>
    <s v="NA"/>
    <n v="25.810833333333299"/>
    <s v="NA"/>
    <n v="21.2716666666667"/>
    <s v="NA"/>
    <n v="4.5833333333333304"/>
    <x v="0"/>
    <n v="0.79416666666666702"/>
    <s v="NA"/>
    <n v="0.74083333333333301"/>
    <s v="NA"/>
    <n v="0.63833333333333298"/>
    <s v="NA"/>
    <n v="30.299652777777801"/>
    <x v="0"/>
    <n v="5.6666666666666696"/>
    <s v="NA"/>
    <n v="6.0833333333333304"/>
    <s v="NA"/>
    <n v="7.0833333333333304"/>
    <s v="NA"/>
  </r>
  <r>
    <x v="1"/>
    <x v="5"/>
    <n v="179.64"/>
    <x v="16"/>
    <n v="39.580833333333302"/>
    <n v="0.43058944007710498"/>
    <n v="38.5283333333333"/>
    <n v="0.49271946534078098"/>
    <n v="32.835833333333298"/>
    <n v="0.54364177701167005"/>
    <n v="4.1666666666666696"/>
    <x v="16"/>
    <n v="0.85833333333333295"/>
    <n v="8.0797481636934995E-2"/>
    <n v="0.84250000000000003"/>
    <n v="0.13723284589426399"/>
    <n v="0.74"/>
    <n v="0.15926892950391699"/>
    <n v="49.0295138888889"/>
    <x v="16"/>
    <n v="4.75"/>
    <n v="-0.161764705882353"/>
    <n v="4.8333333333333304"/>
    <n v="-0.20547945205479501"/>
    <n v="5.5833333333333304"/>
    <n v="-0.21176470588235299"/>
  </r>
  <r>
    <x v="2"/>
    <x v="5"/>
    <n v="116.96909090909099"/>
    <x v="17"/>
    <n v="63.484545454545497"/>
    <n v="0.60392139599247696"/>
    <n v="57.575454545454498"/>
    <n v="0.49436660151718298"/>
    <n v="52.552727272727303"/>
    <n v="0.60046881524941798"/>
    <n v="2.4545454545454501"/>
    <x v="17"/>
    <n v="1.01727272727273"/>
    <n v="0.18517210944395801"/>
    <n v="0.92636363636363594"/>
    <n v="9.9541408146748903E-2"/>
    <n v="0.83545454545454501"/>
    <n v="0.12899262899262801"/>
    <n v="61.753939393939397"/>
    <x v="17"/>
    <n v="2.7272727272727302"/>
    <n v="-0.42583732057416201"/>
    <n v="2.8181818181818201"/>
    <n v="-0.41692789968652"/>
    <n v="3"/>
    <n v="-0.462686567164179"/>
  </r>
  <r>
    <x v="3"/>
    <x v="5"/>
    <n v="156.125"/>
    <x v="18"/>
    <n v="62.653750000000002"/>
    <n v="-1.3086577978893101E-2"/>
    <n v="62.653750000000002"/>
    <n v="8.8202437907568904E-2"/>
    <n v="56.283749999999998"/>
    <n v="7.0995796429559305E-2"/>
    <n v="2.5"/>
    <x v="18"/>
    <n v="0.97499999999999998"/>
    <n v="-4.1554959785525397E-2"/>
    <n v="0.97499999999999998"/>
    <n v="5.25024533856727E-2"/>
    <n v="0.875"/>
    <n v="4.7334058759521798E-2"/>
    <n v="62.674999999999997"/>
    <x v="18"/>
    <n v="2.75"/>
    <n v="8.3333333333322594E-3"/>
    <n v="2.75"/>
    <n v="-2.4193548387097401E-2"/>
    <n v="3"/>
    <n v="0"/>
  </r>
  <r>
    <x v="0"/>
    <x v="6"/>
    <n v="260.13636363636402"/>
    <x v="0"/>
    <n v="67.002727272727299"/>
    <s v="NA"/>
    <n v="67.002727272727299"/>
    <s v="NA"/>
    <n v="43.921818181818203"/>
    <s v="NA"/>
    <n v="4.8181818181818201"/>
    <x v="0"/>
    <n v="1.3354545454545499"/>
    <s v="NA"/>
    <n v="1.3354545454545499"/>
    <s v="NA"/>
    <n v="0.85090909090909095"/>
    <s v="NA"/>
    <n v="52.240558835104302"/>
    <x v="0"/>
    <n v="4.3636363636363598"/>
    <s v="NA"/>
    <n v="4.3636363636363598"/>
    <s v="NA"/>
    <n v="5.8181818181818201"/>
    <s v="NA"/>
  </r>
  <r>
    <x v="1"/>
    <x v="6"/>
    <n v="188.754545454545"/>
    <x v="19"/>
    <n v="62.575454545454498"/>
    <n v="-6.6076007760879199E-2"/>
    <n v="62.575454545454498"/>
    <n v="-6.6076007760879199E-2"/>
    <n v="60.4018181818182"/>
    <n v="0.37521215382704798"/>
    <n v="3.1818181818181799"/>
    <x v="19"/>
    <n v="1.1045454545454501"/>
    <n v="-0.17290673927842701"/>
    <n v="1.1045454545454501"/>
    <n v="-0.17290673927842701"/>
    <n v="1.0681818181818199"/>
    <n v="0.25534188034188199"/>
    <n v="53.861327561327599"/>
    <x v="19"/>
    <n v="2.6363636363636398"/>
    <n v="-0.39583333333333198"/>
    <n v="2.6363636363636398"/>
    <n v="-0.39583333333333198"/>
    <n v="2.8181818181818201"/>
    <n v="-0.515625"/>
  </r>
  <r>
    <x v="2"/>
    <x v="6"/>
    <n v="288.97272727272701"/>
    <x v="20"/>
    <n v="82.556363636363599"/>
    <n v="0.31930905234408002"/>
    <n v="82.556363636363599"/>
    <n v="0.31930905234408002"/>
    <n v="71.398181818181797"/>
    <n v="0.18205352036362499"/>
    <n v="4.8181818181818201"/>
    <x v="20"/>
    <n v="1.36363636363636"/>
    <n v="0.23456790123457"/>
    <n v="1.36363636363636"/>
    <n v="0.23456790123457"/>
    <n v="1.1772727272727299"/>
    <n v="0.102127659574469"/>
    <n v="60.562603305785103"/>
    <x v="20"/>
    <n v="3.5454545454545499"/>
    <n v="0.34482758620689602"/>
    <n v="3.5454545454545499"/>
    <n v="0.34482758620689602"/>
    <n v="4.0909090909090899"/>
    <n v="0.451612903225805"/>
  </r>
  <r>
    <x v="3"/>
    <x v="6"/>
    <n v="1186.0385714285701"/>
    <x v="21"/>
    <n v="394.72285714285698"/>
    <n v="3.7812529495787199"/>
    <n v="392.88857142857103"/>
    <n v="3.7590343629853802"/>
    <n v="387.45714285714303"/>
    <n v="4.4267088179334504"/>
    <n v="3.28571428571429"/>
    <x v="21"/>
    <n v="1.1242857142857099"/>
    <n v="-0.175523809523811"/>
    <n v="1.0957142857142901"/>
    <n v="-0.196476190476185"/>
    <n v="0.95285714285714296"/>
    <n v="-0.19062327633756401"/>
    <n v="390.55285714285702"/>
    <x v="21"/>
    <n v="3"/>
    <n v="-0.15384615384615499"/>
    <n v="3.1428571428571401"/>
    <n v="-0.113553113553115"/>
    <n v="3.4285714285714302"/>
    <n v="-0.161904761904761"/>
  </r>
  <r>
    <x v="0"/>
    <x v="7"/>
    <n v="66"/>
    <x v="0"/>
    <n v="44"/>
    <s v="NA"/>
    <n v="44"/>
    <s v="NA"/>
    <n v="44"/>
    <s v="NA"/>
    <n v="1.5"/>
    <x v="0"/>
    <n v="1"/>
    <s v="NA"/>
    <n v="1"/>
    <s v="NA"/>
    <n v="1"/>
    <s v="NA"/>
    <n v="44"/>
    <x v="0"/>
    <n v="1.5"/>
    <s v="NA"/>
    <n v="1.5"/>
    <s v="NA"/>
    <n v="1.5"/>
    <s v="NA"/>
  </r>
  <r>
    <x v="1"/>
    <x v="7"/>
    <n v="61.475000000000001"/>
    <x v="22"/>
    <n v="61.475000000000001"/>
    <n v="0.39715909090909102"/>
    <n v="61.475000000000001"/>
    <n v="0.39715909090909102"/>
    <n v="61.475000000000001"/>
    <n v="0.39715909090909102"/>
    <n v="1"/>
    <x v="22"/>
    <n v="1"/>
    <n v="0"/>
    <n v="1"/>
    <n v="0"/>
    <n v="1"/>
    <n v="0"/>
    <n v="61.475000000000001"/>
    <x v="22"/>
    <n v="1"/>
    <n v="-0.33333333333333298"/>
    <n v="1"/>
    <n v="-0.33333333333333298"/>
    <n v="1"/>
    <n v="-0.33333333333333298"/>
  </r>
  <r>
    <x v="0"/>
    <x v="8"/>
    <n v="194.15"/>
    <x v="0"/>
    <n v="98.15"/>
    <s v="NA"/>
    <n v="98.15"/>
    <s v="NA"/>
    <n v="81.492500000000007"/>
    <s v="NA"/>
    <n v="1.75"/>
    <x v="0"/>
    <n v="1.0449999999999999"/>
    <s v="NA"/>
    <n v="1.0449999999999999"/>
    <s v="NA"/>
    <n v="0.79249999999999998"/>
    <s v="NA"/>
    <n v="105.325"/>
    <x v="0"/>
    <n v="3.75"/>
    <s v="NA"/>
    <n v="3.75"/>
    <s v="NA"/>
    <n v="4.25"/>
    <s v="NA"/>
  </r>
  <r>
    <x v="1"/>
    <x v="8"/>
    <n v="180.09800000000001"/>
    <x v="23"/>
    <n v="180.09800000000001"/>
    <n v="0.83492613346917999"/>
    <n v="180.09800000000001"/>
    <n v="0.83492613346917999"/>
    <n v="180.09800000000001"/>
    <n v="1.2099947847961501"/>
    <n v="1.2"/>
    <x v="23"/>
    <n v="1.2"/>
    <n v="0.148325358851675"/>
    <n v="1.2"/>
    <n v="0.148325358851675"/>
    <n v="1.2"/>
    <n v="0.51419558359621498"/>
    <n v="138.49799999999999"/>
    <x v="23"/>
    <n v="1"/>
    <n v="-0.73333333333333295"/>
    <n v="1"/>
    <n v="-0.73333333333333295"/>
    <n v="1"/>
    <n v="-0.76470588235294101"/>
  </r>
  <r>
    <x v="2"/>
    <x v="8"/>
    <n v="221.38399999999999"/>
    <x v="24"/>
    <n v="145.53200000000001"/>
    <n v="-0.19192883874335101"/>
    <n v="130.648"/>
    <n v="-0.27457273262335002"/>
    <n v="103.608"/>
    <n v="-0.42471321169585502"/>
    <n v="2"/>
    <x v="24"/>
    <n v="1.3"/>
    <n v="8.3333333333333398E-2"/>
    <n v="1.2"/>
    <n v="0"/>
    <n v="1"/>
    <n v="-0.16666666666666699"/>
    <n v="103.608"/>
    <x v="24"/>
    <n v="1.6"/>
    <n v="0.6"/>
    <n v="1.8"/>
    <n v="0.8"/>
    <n v="2"/>
    <n v="1"/>
  </r>
  <r>
    <x v="3"/>
    <x v="8"/>
    <n v="177.76"/>
    <x v="25"/>
    <n v="177.76"/>
    <n v="0.22144957809966201"/>
    <n v="177.76"/>
    <n v="0.36060253505602802"/>
    <n v="177.76"/>
    <n v="0.71569762952667704"/>
    <n v="1"/>
    <x v="25"/>
    <n v="1"/>
    <n v="-0.230769230769231"/>
    <n v="1"/>
    <n v="-0.16666666666666699"/>
    <n v="1"/>
    <n v="0"/>
    <n v="177.76"/>
    <x v="25"/>
    <n v="1"/>
    <n v="-0.375"/>
    <n v="1"/>
    <n v="-0.44444444444444398"/>
    <n v="1"/>
    <n v="-0.5"/>
  </r>
  <r>
    <x v="0"/>
    <x v="9"/>
    <n v="4092.0916666666699"/>
    <x v="0"/>
    <n v="98.495000000000005"/>
    <s v="NA"/>
    <n v="96.735833333333304"/>
    <s v="NA"/>
    <n v="71.3333333333333"/>
    <s v="NA"/>
    <n v="53.25"/>
    <x v="0"/>
    <n v="1.2949999999999999"/>
    <s v="NA"/>
    <n v="1.27"/>
    <s v="NA"/>
    <n v="0.93583333333333296"/>
    <s v="NA"/>
    <n v="76.716102549972106"/>
    <x v="0"/>
    <n v="41.5833333333333"/>
    <s v="NA"/>
    <n v="42.3333333333333"/>
    <s v="NA"/>
    <n v="57.3333333333333"/>
    <s v="NA"/>
  </r>
  <r>
    <x v="1"/>
    <x v="9"/>
    <n v="5886.0275000000001"/>
    <x v="26"/>
    <n v="115.323333333333"/>
    <n v="0.17085469651589399"/>
    <n v="114.16500000000001"/>
    <n v="0.18017280738781799"/>
    <n v="80.290833333333296"/>
    <n v="0.12557242990654199"/>
    <n v="73.75"/>
    <x v="26"/>
    <n v="1.43916666666667"/>
    <n v="0.111325611325614"/>
    <n v="1.42583333333333"/>
    <n v="0.12270341207348801"/>
    <n v="1.00583333333333"/>
    <n v="7.4799643811216801E-2"/>
    <n v="79.925344457181097"/>
    <x v="26"/>
    <n v="51.75"/>
    <n v="0.24448897795591301"/>
    <n v="52.25"/>
    <n v="0.23425196850393801"/>
    <n v="73.5833333333333"/>
    <n v="0.28343023255813998"/>
  </r>
  <r>
    <x v="2"/>
    <x v="9"/>
    <n v="4649.6625000000004"/>
    <x v="27"/>
    <n v="91.545833333333306"/>
    <n v="-0.20618117177789799"/>
    <n v="89.985833333333304"/>
    <n v="-0.21179141301332899"/>
    <n v="69.319166666666703"/>
    <n v="-0.13664905707376199"/>
    <n v="66.3333333333333"/>
    <x v="27"/>
    <n v="1.32666666666667"/>
    <n v="-7.8170237405906007E-2"/>
    <n v="1.3025"/>
    <n v="-8.6499123319693894E-2"/>
    <n v="1.0008333333333299"/>
    <n v="-4.9710024855013704E-3"/>
    <n v="69.306813633378596"/>
    <x v="27"/>
    <n v="49.6666666666667"/>
    <n v="-4.0257648953300501E-2"/>
    <n v="50.5833333333333"/>
    <n v="-3.1897926634769397E-2"/>
    <n v="65.75"/>
    <n v="-0.106455266138165"/>
  </r>
  <r>
    <x v="3"/>
    <x v="9"/>
    <n v="4251.63375"/>
    <x v="28"/>
    <n v="100.405"/>
    <n v="9.6773018979564293E-2"/>
    <n v="97.852500000000006"/>
    <n v="8.7421168146838396E-2"/>
    <n v="80.0625"/>
    <n v="0.15498359039707599"/>
    <n v="53.125"/>
    <x v="28"/>
    <n v="1.2662500000000001"/>
    <n v="-4.5540201005027398E-2"/>
    <n v="1.2337499999999999"/>
    <n v="-5.2783109404990501E-2"/>
    <n v="1.0075000000000001"/>
    <n v="6.6611157368894301E-3"/>
    <n v="79.469458855328099"/>
    <x v="28"/>
    <n v="41.75"/>
    <n v="-0.15939597315436299"/>
    <n v="42.75"/>
    <n v="-0.15485996705107"/>
    <n v="52.625"/>
    <n v="-0.199619771863118"/>
  </r>
  <r>
    <x v="0"/>
    <x v="10"/>
    <n v="33"/>
    <x v="0"/>
    <n v="33"/>
    <s v="NA"/>
    <n v="33"/>
    <s v="NA"/>
    <n v="33"/>
    <s v="NA"/>
    <n v="1"/>
    <x v="0"/>
    <n v="1"/>
    <s v="NA"/>
    <n v="1"/>
    <s v="NA"/>
    <n v="1"/>
    <s v="NA"/>
    <n v="33"/>
    <x v="0"/>
    <n v="1"/>
    <s v="NA"/>
    <n v="1"/>
    <s v="NA"/>
    <n v="1"/>
    <s v="NA"/>
  </r>
  <r>
    <x v="1"/>
    <x v="10"/>
    <n v="43.5"/>
    <x v="29"/>
    <n v="26.625"/>
    <n v="-0.19318181818181801"/>
    <n v="26.625"/>
    <n v="-0.19318181818181801"/>
    <n v="25"/>
    <n v="-0.24242424242424199"/>
    <n v="1"/>
    <x v="29"/>
    <n v="0.625"/>
    <n v="-0.375"/>
    <n v="0.625"/>
    <n v="-0.375"/>
    <n v="0.58250000000000002"/>
    <n v="-0.41749999999999998"/>
    <n v="43.5"/>
    <x v="29"/>
    <n v="1.75"/>
    <n v="0.75"/>
    <n v="1.75"/>
    <n v="0.75"/>
    <n v="2"/>
    <n v="1"/>
  </r>
  <r>
    <x v="2"/>
    <x v="10"/>
    <n v="118.3"/>
    <x v="30"/>
    <n v="52.435000000000002"/>
    <n v="0.969389671361502"/>
    <n v="52.435000000000002"/>
    <n v="0.969389671361502"/>
    <n v="44.2"/>
    <n v="0.76800000000000002"/>
    <n v="2"/>
    <x v="30"/>
    <n v="1"/>
    <n v="0.6"/>
    <n v="1"/>
    <n v="0.6"/>
    <n v="0.875"/>
    <n v="0.50214592274678105"/>
    <n v="52.433333333333302"/>
    <x v="30"/>
    <n v="2"/>
    <n v="0.14285714285714299"/>
    <n v="2"/>
    <n v="0.14285714285714299"/>
    <n v="2.5"/>
    <n v="0.25"/>
  </r>
  <r>
    <x v="3"/>
    <x v="10"/>
    <n v="52"/>
    <x v="31"/>
    <n v="52"/>
    <n v="-8.2959855058644498E-3"/>
    <n v="52"/>
    <n v="-8.2959855058644498E-3"/>
    <n v="52"/>
    <n v="0.17647058823529399"/>
    <n v="1"/>
    <x v="25"/>
    <n v="1"/>
    <n v="0"/>
    <n v="1"/>
    <n v="0"/>
    <n v="1"/>
    <n v="0.14285714285714299"/>
    <n v="52"/>
    <x v="31"/>
    <n v="1"/>
    <n v="-0.5"/>
    <n v="1"/>
    <n v="-0.5"/>
    <n v="1"/>
    <n v="-0.6"/>
  </r>
  <r>
    <x v="0"/>
    <x v="11"/>
    <n v="1510.36666666667"/>
    <x v="0"/>
    <n v="8.5933333333333302"/>
    <s v="NA"/>
    <n v="7.4033333333333298"/>
    <s v="NA"/>
    <n v="7.4033333333333298"/>
    <s v="NA"/>
    <n v="191.75"/>
    <x v="0"/>
    <n v="1.0874999999999999"/>
    <s v="NA"/>
    <n v="0.9375"/>
    <s v="NA"/>
    <n v="0.9375"/>
    <s v="NA"/>
    <n v="7.9001944654644998"/>
    <x v="0"/>
    <n v="176.416666666667"/>
    <s v="NA"/>
    <n v="204.916666666667"/>
    <s v="NA"/>
    <n v="204.916666666667"/>
    <s v="NA"/>
  </r>
  <r>
    <x v="1"/>
    <x v="11"/>
    <n v="1664.0025000000001"/>
    <x v="32"/>
    <n v="9.9075000000000006"/>
    <n v="0.15292862684251399"/>
    <n v="9.0024999999999995"/>
    <n v="0.216006303466907"/>
    <n v="9.0024999999999995"/>
    <n v="0.216006303466907"/>
    <n v="181.416666666667"/>
    <x v="31"/>
    <n v="1.08"/>
    <n v="-6.89655172413778E-3"/>
    <n v="0.980833333333333"/>
    <n v="4.6222222222221901E-2"/>
    <n v="0.980833333333333"/>
    <n v="4.6222222222221901E-2"/>
    <n v="9.1672798214700606"/>
    <x v="32"/>
    <n v="167.666666666667"/>
    <n v="-4.9598488427019298E-2"/>
    <n v="184.833333333333"/>
    <n v="-9.8007320048803401E-2"/>
    <n v="184.833333333333"/>
    <n v="-9.8007320048803401E-2"/>
  </r>
  <r>
    <x v="2"/>
    <x v="11"/>
    <n v="1773.03416666667"/>
    <x v="33"/>
    <n v="10.125"/>
    <n v="2.1953065859197499E-2"/>
    <n v="8.8816666666666695"/>
    <n v="-1.3422197537720599E-2"/>
    <n v="8.8783333333333303"/>
    <n v="-1.3792465056003201E-2"/>
    <n v="190.333333333333"/>
    <x v="32"/>
    <n v="1.08666666666667"/>
    <n v="6.1728395061758602E-3"/>
    <n v="0.95416666666666705"/>
    <n v="-2.7187765505521801E-2"/>
    <n v="0.95416666666666705"/>
    <n v="-2.7187765505521801E-2"/>
    <n v="9.3096086994759997"/>
    <x v="33"/>
    <n v="172.583333333333"/>
    <n v="2.9324055666E-2"/>
    <n v="199.25"/>
    <n v="7.7998196573491593E-2"/>
    <n v="199.333333333333"/>
    <n v="7.8449053201082197E-2"/>
  </r>
  <r>
    <x v="3"/>
    <x v="11"/>
    <n v="1612.05"/>
    <x v="34"/>
    <n v="10.032500000000001"/>
    <n v="-9.1358024691357408E-3"/>
    <n v="8.68"/>
    <n v="-2.2705948583224202E-2"/>
    <n v="8.6724999999999994"/>
    <n v="-2.3183780739627999E-2"/>
    <n v="166.125"/>
    <x v="33"/>
    <n v="1.0349999999999999"/>
    <n v="-4.7546012269941602E-2"/>
    <n v="0.89500000000000002"/>
    <n v="-6.2008733624454498E-2"/>
    <n v="0.89375000000000004"/>
    <n v="-6.3318777292576706E-2"/>
    <n v="9.6940906996076492"/>
    <x v="34"/>
    <n v="160.5"/>
    <n v="-7.0014485755671804E-2"/>
    <n v="191.125"/>
    <n v="-4.07779171894605E-2"/>
    <n v="191.25"/>
    <n v="-4.0551839464881299E-2"/>
  </r>
  <r>
    <x v="0"/>
    <x v="12"/>
    <n v="17119.883333333299"/>
    <x v="0"/>
    <n v="158.875"/>
    <s v="NA"/>
    <n v="28.320833333333301"/>
    <s v="NA"/>
    <n v="28.3066666666667"/>
    <s v="NA"/>
    <n v="615.58333333333303"/>
    <x v="0"/>
    <n v="5.7091666666666701"/>
    <s v="NA"/>
    <n v="1.0133333333333301"/>
    <s v="NA"/>
    <n v="1.0125"/>
    <s v="NA"/>
    <n v="27.894926109202199"/>
    <x v="0"/>
    <n v="107.25"/>
    <s v="NA"/>
    <n v="608.83333333333303"/>
    <s v="NA"/>
    <n v="609.08333333333303"/>
    <s v="NA"/>
  </r>
  <r>
    <x v="1"/>
    <x v="12"/>
    <n v="28527.344166666699"/>
    <x v="35"/>
    <n v="222.615833333333"/>
    <n v="0.40120115394702099"/>
    <n v="39.670833333333299"/>
    <n v="0.40076504340150099"/>
    <n v="39.6666666666667"/>
    <n v="0.40131888836551999"/>
    <n v="837.41666666666697"/>
    <x v="34"/>
    <n v="6.54"/>
    <n v="0.145526200554663"/>
    <n v="1.1641666666666699"/>
    <n v="0.14884868421053299"/>
    <n v="1.1641666666666699"/>
    <n v="0.14979423868313099"/>
    <n v="34.051700719708101"/>
    <x v="35"/>
    <n v="128.333333333333"/>
    <n v="0.196581196581193"/>
    <n v="717.91666666666697"/>
    <n v="0.17916780728168699"/>
    <n v="718"/>
    <n v="0.178820632097415"/>
  </r>
  <r>
    <x v="2"/>
    <x v="12"/>
    <n v="21876.1033333333"/>
    <x v="36"/>
    <n v="168.07833333333301"/>
    <n v="-0.244984820636448"/>
    <n v="42.377499999999998"/>
    <n v="6.8228127297553606E-2"/>
    <n v="42.377499999999998"/>
    <n v="6.8340336134452798E-2"/>
    <n v="614.91666666666697"/>
    <x v="35"/>
    <n v="4.68333333333333"/>
    <n v="-0.283893985728849"/>
    <n v="1.1608333333333301"/>
    <n v="-2.8632784538352202E-3"/>
    <n v="1.1608333333333301"/>
    <n v="-2.8632784538352202E-3"/>
    <n v="36.499454280373499"/>
    <x v="36"/>
    <n v="126.25"/>
    <n v="-1.62337662337637E-2"/>
    <n v="533"/>
    <n v="-0.25757399883923399"/>
    <n v="533"/>
    <n v="-0.25766016713091899"/>
  </r>
  <r>
    <x v="3"/>
    <x v="12"/>
    <n v="28892.07"/>
    <x v="37"/>
    <n v="161.27000000000001"/>
    <n v="-4.0506906501926697E-2"/>
    <n v="39.5"/>
    <n v="-6.7901598725738796E-2"/>
    <n v="39.5"/>
    <n v="-6.7901598725738796E-2"/>
    <n v="786.5"/>
    <x v="36"/>
    <n v="4.4237500000000001"/>
    <n v="-5.54270462633445E-2"/>
    <n v="1.08125"/>
    <n v="-6.8557071069631201E-2"/>
    <n v="1.08125"/>
    <n v="-6.8557071069631201E-2"/>
    <n v="36.535970678541297"/>
    <x v="37"/>
    <n v="174.25"/>
    <n v="0.38019801980197998"/>
    <n v="733.625"/>
    <n v="0.37640712945590998"/>
    <n v="733.625"/>
    <n v="0.37640712945590998"/>
  </r>
  <r>
    <x v="0"/>
    <x v="13"/>
    <n v="206519.16666666701"/>
    <x v="0"/>
    <n v="95.998333333333306"/>
    <s v="NA"/>
    <n v="80.845833333333303"/>
    <s v="NA"/>
    <n v="53.03"/>
    <s v="NA"/>
    <n v="7570.6666666666697"/>
    <x v="0"/>
    <n v="3.5133333333333301"/>
    <s v="NA"/>
    <n v="2.9591666666666701"/>
    <s v="NA"/>
    <n v="1.9408333333333301"/>
    <s v="NA"/>
    <n v="27.363536485789201"/>
    <x v="0"/>
    <n v="2145.4166666666702"/>
    <s v="NA"/>
    <n v="2548.75"/>
    <s v="NA"/>
    <n v="3889.4166666666702"/>
    <s v="NA"/>
  </r>
  <r>
    <x v="1"/>
    <x v="13"/>
    <n v="249218.35666666701"/>
    <x v="38"/>
    <n v="108.75083333333301"/>
    <n v="0.13284084793138501"/>
    <n v="91.074166666666699"/>
    <n v="0.12651651806421799"/>
    <n v="59.1325"/>
    <n v="0.115076371864982"/>
    <n v="8154.3333333333303"/>
    <x v="37"/>
    <n v="3.5491666666666699"/>
    <n v="1.0199240986719101E-2"/>
    <n v="2.9708333333333301"/>
    <n v="3.9425513939712904E-3"/>
    <n v="1.93"/>
    <n v="-5.5817947616986696E-3"/>
    <n v="30.6975390076989"/>
    <x v="38"/>
    <n v="2284.9166666666702"/>
    <n v="6.5022334433870593E-2"/>
    <n v="2734"/>
    <n v="7.2682687591956799E-2"/>
    <n v="4206.9166666666697"/>
    <n v="8.16317785443402E-2"/>
  </r>
  <r>
    <x v="2"/>
    <x v="13"/>
    <n v="251115.61916666699"/>
    <x v="39"/>
    <n v="117.53416666666701"/>
    <n v="8.0765664630928699E-2"/>
    <n v="97.844999999999999"/>
    <n v="7.4344170044560398E-2"/>
    <n v="67.372500000000002"/>
    <n v="0.13934807424005399"/>
    <n v="7707.75"/>
    <x v="38"/>
    <n v="3.5133333333333301"/>
    <n v="-1.0096266729281E-2"/>
    <n v="2.9283333333333301"/>
    <n v="-1.43057503506311E-2"/>
    <n v="2.0008333333333299"/>
    <n v="3.6701208981000003E-2"/>
    <n v="33.556039129517899"/>
    <x v="39"/>
    <n v="2151.75"/>
    <n v="-5.8280754221526697E-2"/>
    <n v="2547.25"/>
    <n v="-6.8306510607168996E-2"/>
    <n v="3892.4166666666702"/>
    <n v="-7.4757839272626303E-2"/>
  </r>
  <r>
    <x v="3"/>
    <x v="13"/>
    <n v="19102.349999999999"/>
    <x v="40"/>
    <n v="106.7925"/>
    <n v="-9.13918647769114E-2"/>
    <n v="76.575000000000003"/>
    <n v="-0.21738463896979901"/>
    <n v="73.965000000000003"/>
    <n v="9.7851497272626098E-2"/>
    <n v="434.375"/>
    <x v="39"/>
    <n v="2.5625"/>
    <n v="-0.27063567362428798"/>
    <n v="1.79"/>
    <n v="-0.38873079112122899"/>
    <n v="1.73125"/>
    <n v="-0.13473552686380499"/>
    <n v="41.422427440700297"/>
    <x v="40"/>
    <n v="166.375"/>
    <n v="-0.92267921459277302"/>
    <n v="232.875"/>
    <n v="-0.90857787810383694"/>
    <n v="240.75"/>
    <n v="-0.93814896486758403"/>
  </r>
  <r>
    <x v="0"/>
    <x v="14"/>
    <n v="187239.73749999999"/>
    <x v="0"/>
    <n v="133.43"/>
    <s v="NA"/>
    <n v="127.240833333333"/>
    <s v="NA"/>
    <n v="106.878333333333"/>
    <s v="NA"/>
    <n v="2250.8333333333298"/>
    <x v="0"/>
    <n v="1.6025"/>
    <s v="NA"/>
    <n v="1.5275000000000001"/>
    <s v="NA"/>
    <n v="1.2833333333333301"/>
    <s v="NA"/>
    <n v="83.301448607981897"/>
    <x v="0"/>
    <n v="1401.9166666666699"/>
    <s v="NA"/>
    <n v="1470.3333333333301"/>
    <s v="NA"/>
    <n v="1754"/>
    <s v="NA"/>
  </r>
  <r>
    <x v="1"/>
    <x v="14"/>
    <n v="241044.08333333299"/>
    <x v="41"/>
    <n v="165.428333333333"/>
    <n v="0.23981363511453899"/>
    <n v="158.79"/>
    <n v="0.24794844422322801"/>
    <n v="132.194166666667"/>
    <n v="0.23686590671636701"/>
    <n v="2407.3333333333298"/>
    <x v="40"/>
    <n v="1.65333333333333"/>
    <n v="3.1721268850751903E-2"/>
    <n v="1.5858333333333301"/>
    <n v="3.8188761593014701E-2"/>
    <n v="1.32083333333333"/>
    <n v="2.9220779220779199E-2"/>
    <n v="100.20660729982301"/>
    <x v="41"/>
    <n v="1457.4166666666699"/>
    <n v="3.95886583843547E-2"/>
    <n v="1518.3333333333301"/>
    <n v="3.2645658580820698E-2"/>
    <n v="1823.25"/>
    <n v="3.9481185860889403E-2"/>
  </r>
  <r>
    <x v="2"/>
    <x v="14"/>
    <n v="242700.04416666701"/>
    <x v="42"/>
    <n v="169.620833333333"/>
    <n v="2.5343300724382199E-2"/>
    <n v="161.53083333333299"/>
    <n v="1.7260742700000001E-2"/>
    <n v="136.224166666667"/>
    <n v="3.0485460150157798E-2"/>
    <n v="2373.0833333333298"/>
    <x v="41"/>
    <n v="1.66166666666667"/>
    <n v="5.0403225806491796E-3"/>
    <n v="1.5833333333333299"/>
    <n v="-1.57645822385718E-3"/>
    <n v="1.335"/>
    <n v="1.0725552050475699E-2"/>
    <n v="102.107167361462"/>
    <x v="42"/>
    <n v="1429.9166666666699"/>
    <n v="-1.8869003373549E-2"/>
    <n v="1501.5"/>
    <n v="-1.1086717892423799E-2"/>
    <n v="1779.3333333333301"/>
    <n v="-2.4087024087025899E-2"/>
  </r>
  <r>
    <x v="3"/>
    <x v="14"/>
    <n v="250321.55"/>
    <x v="43"/>
    <n v="170.00624999999999"/>
    <n v="2.2722248151533998E-3"/>
    <n v="163.04499999999999"/>
    <n v="9.37385535269529E-3"/>
    <n v="137.72624999999999"/>
    <n v="1.1026555493699601E-2"/>
    <n v="2495.875"/>
    <x v="42"/>
    <n v="1.69625"/>
    <n v="2.0812437311933801E-2"/>
    <n v="1.6287499999999999"/>
    <n v="2.8684210526318001E-2"/>
    <n v="1.37375"/>
    <n v="2.9026217228464501E-2"/>
    <n v="100.280987601422"/>
    <x v="43"/>
    <n v="1472.5"/>
    <n v="2.9780290226700801E-2"/>
    <n v="1535.375"/>
    <n v="2.2560772560772598E-2"/>
    <n v="1817.75"/>
    <n v="2.1590483327090699E-2"/>
  </r>
  <r>
    <x v="0"/>
    <x v="15"/>
    <n v="25117.321666666699"/>
    <x v="0"/>
    <n v="60.218333333333298"/>
    <s v="NA"/>
    <n v="59.274999999999999"/>
    <s v="NA"/>
    <n v="58.29"/>
    <s v="NA"/>
    <n v="410.33333333333297"/>
    <x v="0"/>
    <n v="0.98583333333333301"/>
    <s v="NA"/>
    <n v="0.97"/>
    <s v="NA"/>
    <n v="0.95499999999999996"/>
    <s v="NA"/>
    <n v="61.113252721298601"/>
    <x v="0"/>
    <n v="416.66666666666703"/>
    <s v="NA"/>
    <n v="423.33333333333297"/>
    <s v="NA"/>
    <n v="430.5"/>
    <s v="NA"/>
  </r>
  <r>
    <x v="1"/>
    <x v="15"/>
    <n v="39806.265833333302"/>
    <x v="44"/>
    <n v="88.54"/>
    <n v="0.47031634884171603"/>
    <n v="85.096666666666707"/>
    <n v="0.43562491213271498"/>
    <n v="83.774166666666702"/>
    <n v="0.43719620289357902"/>
    <n v="457.75"/>
    <x v="43"/>
    <n v="1.01583333333333"/>
    <n v="3.0431107354181301E-2"/>
    <n v="0.97833333333333306"/>
    <n v="8.5910652920959604E-3"/>
    <n v="0.96083333333333298"/>
    <n v="6.1082024432806501E-3"/>
    <n v="86.904892761726899"/>
    <x v="44"/>
    <n v="450.83333333333297"/>
    <n v="8.1999999999998199E-2"/>
    <n v="468.83333333333297"/>
    <n v="0.10748031496063"/>
    <n v="476.08333333333297"/>
    <n v="0.10588463027487301"/>
  </r>
  <r>
    <x v="2"/>
    <x v="15"/>
    <n v="61170.391666666699"/>
    <x v="45"/>
    <n v="115.21"/>
    <n v="0.30121978766659102"/>
    <n v="109.90583333333301"/>
    <n v="0.29154099259665001"/>
    <n v="108.413333333333"/>
    <n v="0.29411413621939497"/>
    <n v="552"/>
    <x v="44"/>
    <n v="1.04666666666667"/>
    <n v="3.0352748154231401E-2"/>
    <n v="1.0008333333333299"/>
    <n v="2.2998296422484001E-2"/>
    <n v="0.98666666666666702"/>
    <n v="2.6886383347789099E-2"/>
    <n v="109.79307175743401"/>
    <x v="45"/>
    <n v="525.83333333333303"/>
    <n v="0.166358595194085"/>
    <n v="551.5"/>
    <n v="0.17632420902950699"/>
    <n v="558.83333333333303"/>
    <n v="0.17381410817433901"/>
  </r>
  <r>
    <x v="3"/>
    <x v="15"/>
    <n v="73754.078750000001"/>
    <x v="46"/>
    <n v="138.49250000000001"/>
    <n v="0.20208749240517301"/>
    <n v="128.67750000000001"/>
    <n v="0.17079772835837101"/>
    <n v="126.82250000000001"/>
    <n v="0.16980537449268601"/>
    <n v="573.25"/>
    <x v="45"/>
    <n v="1.0825"/>
    <n v="3.4235668789805697E-2"/>
    <n v="1.0075000000000001"/>
    <n v="6.6611157368894301E-3"/>
    <n v="0.99250000000000005"/>
    <n v="5.9121621621618502E-3"/>
    <n v="127.61387205845701"/>
    <x v="46"/>
    <n v="530"/>
    <n v="7.9239302694142106E-3"/>
    <n v="568.375"/>
    <n v="3.0598368087035401E-2"/>
    <n v="576.625"/>
    <n v="3.1837160751566299E-2"/>
  </r>
  <r>
    <x v="0"/>
    <x v="16"/>
    <n v="13765.266666666699"/>
    <x v="0"/>
    <n v="79.4791666666667"/>
    <s v="NA"/>
    <n v="79.069166666666703"/>
    <s v="NA"/>
    <n v="79.069166666666703"/>
    <s v="NA"/>
    <n v="160.166666666667"/>
    <x v="0"/>
    <n v="0.92749999999999999"/>
    <s v="NA"/>
    <n v="0.92249999999999999"/>
    <s v="NA"/>
    <n v="0.92249999999999999"/>
    <s v="NA"/>
    <n v="85.766852877306405"/>
    <x v="0"/>
    <n v="172.583333333333"/>
    <s v="NA"/>
    <n v="173.5"/>
    <s v="NA"/>
    <n v="173.5"/>
    <s v="NA"/>
  </r>
  <r>
    <x v="1"/>
    <x v="16"/>
    <n v="18721.333333333299"/>
    <x v="47"/>
    <n v="97.669166666666698"/>
    <n v="0.22886500655308001"/>
    <n v="97.218333333333305"/>
    <n v="0.229535322449753"/>
    <n v="97.218333333333305"/>
    <n v="0.229535322449753"/>
    <n v="189.333333333333"/>
    <x v="46"/>
    <n v="0.98833333333333295"/>
    <n v="6.5588499550763305E-2"/>
    <n v="0.98499999999999999"/>
    <n v="6.7750677506775103E-2"/>
    <n v="0.98499999999999999"/>
    <n v="6.7750677506775103E-2"/>
    <n v="98.684905011815104"/>
    <x v="47"/>
    <n v="191.583333333333"/>
    <n v="0.11009174311926601"/>
    <n v="192.583333333333"/>
    <n v="0.109990393852063"/>
    <n v="192.583333333333"/>
    <n v="0.109990393852063"/>
  </r>
  <r>
    <x v="2"/>
    <x v="16"/>
    <n v="19981.083333333299"/>
    <x v="48"/>
    <n v="102.96833333333301"/>
    <n v="5.4256290367990297E-2"/>
    <n v="101.789166666667"/>
    <n v="4.7016166360943898E-2"/>
    <n v="101.789166666667"/>
    <n v="4.7016166360943898E-2"/>
    <n v="194.166666666667"/>
    <x v="47"/>
    <n v="1.0024999999999999"/>
    <n v="1.43338954468806E-2"/>
    <n v="0.98833333333333295"/>
    <n v="3.3840947546527598E-3"/>
    <n v="0.98833333333333295"/>
    <n v="3.3840947546527598E-3"/>
    <n v="102.873472574145"/>
    <x v="48"/>
    <n v="194"/>
    <n v="1.26141800782967E-2"/>
    <n v="196.25"/>
    <n v="1.9039376893121601E-2"/>
    <n v="196.25"/>
    <n v="1.9039376893121601E-2"/>
  </r>
  <r>
    <x v="3"/>
    <x v="16"/>
    <n v="20870.900000000001"/>
    <x v="49"/>
    <n v="103.8925"/>
    <n v="8.9752512908531194E-3"/>
    <n v="102.61624999999999"/>
    <n v="8.1254553939072507E-3"/>
    <n v="102.61624999999999"/>
    <n v="8.1254553939072507E-3"/>
    <n v="201.875"/>
    <x v="48"/>
    <n v="1.0049999999999999"/>
    <n v="2.4937655860348602E-3"/>
    <n v="0.99250000000000005"/>
    <n v="4.2158516020240396E-3"/>
    <n v="0.99250000000000005"/>
    <n v="4.2158516020240396E-3"/>
    <n v="103.43240446316599"/>
    <x v="49"/>
    <n v="200.5"/>
    <n v="3.3505154639175298E-2"/>
    <n v="203.375"/>
    <n v="3.6305732484076397E-2"/>
    <n v="203.375"/>
    <n v="3.6305732484076397E-2"/>
  </r>
  <r>
    <x v="2"/>
    <x v="17"/>
    <n v="4500"/>
    <x v="0"/>
    <n v="4500"/>
    <s v="NA"/>
    <n v="4500"/>
    <s v="NA"/>
    <n v="4500"/>
    <s v="NA"/>
    <n v="0"/>
    <x v="0"/>
    <n v="0"/>
    <s v="NA"/>
    <n v="0"/>
    <s v="NA"/>
    <n v="0"/>
    <s v="NA"/>
    <n v="4500"/>
    <x v="0"/>
    <n v="1"/>
    <s v="NA"/>
    <n v="1"/>
    <s v="NA"/>
    <n v="1"/>
    <s v="NA"/>
  </r>
  <r>
    <x v="3"/>
    <x v="17"/>
    <n v="4000"/>
    <x v="50"/>
    <n v="2666.665"/>
    <n v="-0.40740777777777798"/>
    <n v="2666.665"/>
    <n v="-0.40740777777777798"/>
    <n v="2666.665"/>
    <n v="-0.40740777777777798"/>
    <n v="0"/>
    <x v="0"/>
    <n v="0"/>
    <s v="NA"/>
    <n v="0"/>
    <s v="NA"/>
    <n v="0"/>
    <s v="NA"/>
    <n v="4000"/>
    <x v="50"/>
    <n v="2"/>
    <n v="1"/>
    <n v="2"/>
    <n v="1"/>
    <n v="2"/>
    <n v="1"/>
  </r>
  <r>
    <x v="0"/>
    <x v="18"/>
    <n v="246787.23833333299"/>
    <x v="0"/>
    <n v="39.185000000000002"/>
    <s v="NA"/>
    <n v="38.341666666666697"/>
    <s v="NA"/>
    <n v="29.289166666666699"/>
    <s v="NA"/>
    <n v="8290.0833333333303"/>
    <x v="0"/>
    <n v="1.31416666666667"/>
    <s v="NA"/>
    <n v="1.28666666666667"/>
    <s v="NA"/>
    <n v="0.98333333333333295"/>
    <s v="NA"/>
    <n v="29.8088252827438"/>
    <x v="0"/>
    <n v="6297.4166666666697"/>
    <s v="NA"/>
    <n v="6436.3333333333303"/>
    <s v="NA"/>
    <n v="8426.5833333333303"/>
    <s v="NA"/>
  </r>
  <r>
    <x v="1"/>
    <x v="18"/>
    <n v="288742.73583333299"/>
    <x v="51"/>
    <n v="44.281666666666702"/>
    <n v="0.13006677725320101"/>
    <n v="42.942500000000003"/>
    <n v="0.11999565311888601"/>
    <n v="33.487499999999997"/>
    <n v="0.14334082567502099"/>
    <n v="8059.9166666666697"/>
    <x v="49"/>
    <n v="1.2366666666666699"/>
    <n v="-5.8972733037412801E-2"/>
    <n v="1.1983333333333299"/>
    <n v="-6.8652849740937702E-2"/>
    <n v="0.93500000000000005"/>
    <n v="-4.91525423728809E-2"/>
    <n v="35.98923001432"/>
    <x v="51"/>
    <n v="6526.4166666666697"/>
    <n v="3.6364117561433901E-2"/>
    <n v="6729.4166666666697"/>
    <n v="4.5535760526180503E-2"/>
    <n v="8666.5"/>
    <n v="2.8471404978293299E-2"/>
  </r>
  <r>
    <x v="2"/>
    <x v="18"/>
    <n v="294174.57083333301"/>
    <x v="52"/>
    <n v="44.116666666666703"/>
    <n v="-3.7261470134366901E-3"/>
    <n v="42.8825"/>
    <n v="-1.3972172090586799E-3"/>
    <n v="36.683333333333302"/>
    <n v="9.5433619509766504E-2"/>
    <n v="7902.0833333333303"/>
    <x v="50"/>
    <n v="1.1850000000000001"/>
    <n v="-4.1778975741242397E-2"/>
    <n v="1.1525000000000001"/>
    <n v="-3.8247566063974898E-2"/>
    <n v="0.98416666666666697"/>
    <n v="5.2584670231729302E-2"/>
    <n v="37.254493539966603"/>
    <x v="52"/>
    <n v="6662.4166666666697"/>
    <n v="2.0838387578686599E-2"/>
    <n v="6853.8333333333303"/>
    <n v="1.8488477208276202E-2"/>
    <n v="8031.25"/>
    <n v="-7.3299486528587102E-2"/>
  </r>
  <r>
    <x v="3"/>
    <x v="18"/>
    <n v="298039.69124999997"/>
    <x v="53"/>
    <n v="46.16375"/>
    <n v="4.6401586701925901E-2"/>
    <n v="45.506250000000001"/>
    <n v="6.1184632425814803E-2"/>
    <n v="38.991250000000001"/>
    <n v="6.2914584279873703E-2"/>
    <n v="7612.375"/>
    <x v="51"/>
    <n v="1.18"/>
    <n v="-4.2194092827005196E-3"/>
    <n v="1.1625000000000001"/>
    <n v="8.6767895878525E-3"/>
    <n v="0.99750000000000005"/>
    <n v="1.35478408128702E-2"/>
    <n v="39.113538165475802"/>
    <x v="53"/>
    <n v="6449.125"/>
    <n v="-3.2014159026379801E-2"/>
    <n v="6542.125"/>
    <n v="-4.5479415412299301E-2"/>
    <n v="7634.75"/>
    <n v="-4.9369649805447502E-2"/>
  </r>
  <r>
    <x v="0"/>
    <x v="19"/>
    <n v="27.72"/>
    <x v="0"/>
    <n v="13.464"/>
    <s v="NA"/>
    <n v="13.464"/>
    <s v="NA"/>
    <n v="13.464"/>
    <s v="NA"/>
    <n v="2.1"/>
    <x v="0"/>
    <n v="0.97499999999999998"/>
    <s v="NA"/>
    <n v="0.97499999999999998"/>
    <s v="NA"/>
    <n v="0.97499999999999998"/>
    <s v="NA"/>
    <n v="13.795"/>
    <x v="0"/>
    <n v="2.2000000000000002"/>
    <s v="NA"/>
    <n v="2.2000000000000002"/>
    <s v="NA"/>
    <n v="2.2000000000000002"/>
    <s v="NA"/>
  </r>
  <r>
    <x v="1"/>
    <x v="19"/>
    <n v="41.88"/>
    <x v="54"/>
    <n v="19.901"/>
    <n v="0.47808972073678002"/>
    <n v="19.901"/>
    <n v="0.47808972073678002"/>
    <n v="19.901"/>
    <n v="0.47808972073678002"/>
    <n v="2.2000000000000002"/>
    <x v="52"/>
    <n v="1.0229999999999999"/>
    <n v="4.9230769230769203E-2"/>
    <n v="1.0229999999999999"/>
    <n v="4.9230769230769203E-2"/>
    <n v="1.0229999999999999"/>
    <n v="4.9230769230769203E-2"/>
    <n v="17.940999999999999"/>
    <x v="54"/>
    <n v="2.8"/>
    <n v="0.27272727272727298"/>
    <n v="2.8"/>
    <n v="0.27272727272727298"/>
    <n v="2.8"/>
    <n v="0.27272727272727298"/>
  </r>
  <r>
    <x v="2"/>
    <x v="19"/>
    <n v="286.20400000000001"/>
    <x v="55"/>
    <n v="134.41"/>
    <n v="5.75393196321793"/>
    <n v="128.98099999999999"/>
    <n v="5.4811316014270597"/>
    <n v="128.98099999999999"/>
    <n v="5.4811316014270597"/>
    <n v="12.6"/>
    <x v="53"/>
    <n v="5.9749999999999996"/>
    <n v="4.8406647116324502"/>
    <n v="5.8840000000000003"/>
    <n v="4.7517106549364598"/>
    <n v="5.8840000000000003"/>
    <n v="4.7517106549364598"/>
    <n v="29.127014705882399"/>
    <x v="55"/>
    <n v="2.7"/>
    <n v="-3.5714285714285601E-2"/>
    <n v="3.1"/>
    <n v="0.107142857142857"/>
    <n v="3.1"/>
    <n v="0.107142857142857"/>
  </r>
  <r>
    <x v="3"/>
    <x v="19"/>
    <n v="51.72"/>
    <x v="56"/>
    <n v="18.515999999999998"/>
    <n v="-0.86224239267911595"/>
    <n v="17.39"/>
    <n v="-0.86517394034780304"/>
    <n v="17.39"/>
    <n v="-0.86517394034780304"/>
    <n v="2.4"/>
    <x v="54"/>
    <n v="0.93400000000000005"/>
    <n v="-0.84368200836820095"/>
    <n v="0.9"/>
    <n v="-0.847042828008158"/>
    <n v="0.9"/>
    <n v="-0.847042828008158"/>
    <n v="20.77"/>
    <x v="56"/>
    <n v="2.6"/>
    <n v="-3.7037037037037097E-2"/>
    <n v="2.8"/>
    <n v="-9.6774193548387205E-2"/>
    <n v="2.8"/>
    <n v="-9.6774193548387205E-2"/>
  </r>
  <r>
    <x v="0"/>
    <x v="20"/>
    <n v="84788.683333333305"/>
    <x v="0"/>
    <n v="2057.11"/>
    <s v="NA"/>
    <n v="190.89666666666699"/>
    <s v="NA"/>
    <n v="190.89666666666699"/>
    <s v="NA"/>
    <n v="403.08333333333297"/>
    <x v="0"/>
    <n v="9.8666666666666707"/>
    <s v="NA"/>
    <n v="0.92583333333333295"/>
    <s v="NA"/>
    <n v="0.92583333333333295"/>
    <s v="NA"/>
    <n v="208.72296340385901"/>
    <x v="0"/>
    <n v="41.4166666666667"/>
    <s v="NA"/>
    <n v="445.25"/>
    <s v="NA"/>
    <n v="445.25"/>
    <s v="NA"/>
  </r>
  <r>
    <x v="1"/>
    <x v="20"/>
    <n v="110493.433333333"/>
    <x v="57"/>
    <n v="2146.5875000000001"/>
    <n v="4.3496701683429603E-2"/>
    <n v="207.15"/>
    <n v="8.5142048926991898E-2"/>
    <n v="207.15"/>
    <n v="8.5142048926991898E-2"/>
    <n v="532.66666666666697"/>
    <x v="55"/>
    <n v="10.3533333333333"/>
    <n v="4.9324324324320497E-2"/>
    <n v="1"/>
    <n v="8.0108010801080598E-2"/>
    <n v="1"/>
    <n v="8.0108010801080598E-2"/>
    <n v="207.388474813453"/>
    <x v="57"/>
    <n v="51.3333333333333"/>
    <n v="0.23943661971830801"/>
    <n v="534"/>
    <n v="0.19932622122403101"/>
    <n v="534"/>
    <n v="0.19932622122403101"/>
  </r>
  <r>
    <x v="2"/>
    <x v="20"/>
    <n v="132225.48333333299"/>
    <x v="58"/>
    <n v="2429.1691666666702"/>
    <n v="0.13164227718025501"/>
    <n v="226.95249999999999"/>
    <n v="9.5594979483466E-2"/>
    <n v="226.95249999999999"/>
    <n v="9.5594979483466E-2"/>
    <n v="583.83333333333303"/>
    <x v="56"/>
    <n v="10.7325"/>
    <n v="3.6622665808116697E-2"/>
    <n v="1.00416666666667"/>
    <n v="4.1666666666699799E-3"/>
    <n v="1.00416666666667"/>
    <n v="4.1666666666699799E-3"/>
    <n v="226.09415616195599"/>
    <x v="58"/>
    <n v="54.6666666666667"/>
    <n v="6.4935064935066303E-2"/>
    <n v="581.33333333333303"/>
    <n v="8.8639200998751E-2"/>
    <n v="581.33333333333303"/>
    <n v="8.8639200998751E-2"/>
  </r>
  <r>
    <x v="3"/>
    <x v="20"/>
    <n v="129140.71249999999"/>
    <x v="59"/>
    <n v="2298.0287499999999"/>
    <n v="-5.3985707733406801E-2"/>
    <n v="242.03375"/>
    <n v="6.6451129641665205E-2"/>
    <n v="242.03375"/>
    <n v="6.6451129641665205E-2"/>
    <n v="548"/>
    <x v="57"/>
    <n v="9.7787500000000005"/>
    <n v="-8.8865595154903304E-2"/>
    <n v="1.0287500000000001"/>
    <n v="2.44813278008265E-2"/>
    <n v="1.0287500000000001"/>
    <n v="2.44813278008265E-2"/>
    <n v="235.11979136204201"/>
    <x v="59"/>
    <n v="55.625"/>
    <n v="1.7530487804877402E-2"/>
    <n v="534.875"/>
    <n v="-7.9916857798164695E-2"/>
    <n v="534.875"/>
    <n v="-7.9916857798164695E-2"/>
  </r>
  <r>
    <x v="0"/>
    <x v="21"/>
    <n v="301286.58166666701"/>
    <x v="0"/>
    <n v="249.58916666666701"/>
    <s v="NA"/>
    <n v="245.14916666666701"/>
    <s v="NA"/>
    <n v="225.430833333333"/>
    <s v="NA"/>
    <n v="1134.4166666666699"/>
    <x v="0"/>
    <n v="0.93666666666666698"/>
    <s v="NA"/>
    <n v="0.92083333333333295"/>
    <s v="NA"/>
    <n v="0.84666666666666701"/>
    <s v="NA"/>
    <n v="266.21695569282701"/>
    <x v="0"/>
    <n v="1215.8333333333301"/>
    <s v="NA"/>
    <n v="1238.0833333333301"/>
    <s v="NA"/>
    <n v="1343.25"/>
    <s v="NA"/>
  </r>
  <r>
    <x v="1"/>
    <x v="21"/>
    <n v="349787.46750000003"/>
    <x v="60"/>
    <n v="299.94333333333299"/>
    <n v="0.20174820621888301"/>
    <n v="295.02499999999998"/>
    <n v="0.203450960129715"/>
    <n v="271.09333333333302"/>
    <n v="0.202556586092557"/>
    <n v="1115.5"/>
    <x v="58"/>
    <n v="0.95499999999999996"/>
    <n v="1.9572953736654401E-2"/>
    <n v="0.93916666666666704"/>
    <n v="1.9909502262444301E-2"/>
    <n v="0.86250000000000004"/>
    <n v="1.8700787401574399E-2"/>
    <n v="313.59195620382297"/>
    <x v="60"/>
    <n v="1174.8333333333301"/>
    <n v="-3.3721727210418197E-2"/>
    <n v="1194.5"/>
    <n v="-3.5202261560204798E-2"/>
    <n v="1298.8333333333301"/>
    <n v="-3.3066567404928297E-2"/>
  </r>
  <r>
    <x v="2"/>
    <x v="21"/>
    <n v="396617.32916666701"/>
    <x v="61"/>
    <n v="352.24166666666702"/>
    <n v="0.17436071257904501"/>
    <n v="345.09166666666698"/>
    <n v="0.16970313250289601"/>
    <n v="307.67083333333301"/>
    <n v="0.13492585579382299"/>
    <n v="1231.6666666666699"/>
    <x v="59"/>
    <n v="1.09666666666667"/>
    <n v="0.14834205933682701"/>
    <n v="1.0733333333333299"/>
    <n v="0.14285714285713899"/>
    <n v="0.956666666666667"/>
    <n v="0.10917874396135301"/>
    <n v="321.94392364598599"/>
    <x v="61"/>
    <n v="1125"/>
    <n v="-4.2417364165127099E-2"/>
    <n v="1148.1666666666699"/>
    <n v="-3.87888935398326E-2"/>
    <n v="1294.4166666666699"/>
    <n v="-3.40048761708725E-3"/>
  </r>
  <r>
    <x v="3"/>
    <x v="21"/>
    <n v="397013.98749999999"/>
    <x v="62"/>
    <n v="366.88749999999999"/>
    <n v="4.1578934916841101E-2"/>
    <n v="358.73250000000002"/>
    <n v="3.9528144695852897E-2"/>
    <n v="321.03125"/>
    <n v="4.34243848268588E-2"/>
    <n v="1229.25"/>
    <x v="60"/>
    <n v="1.13625"/>
    <n v="3.6094224924009002E-2"/>
    <n v="1.1112500000000001"/>
    <n v="3.5326086956525102E-2"/>
    <n v="0.99375000000000002"/>
    <n v="3.8763066202090302E-2"/>
    <n v="323.07246466235301"/>
    <x v="62"/>
    <n v="1082"/>
    <n v="-3.8222222222222199E-2"/>
    <n v="1106.75"/>
    <n v="-3.6071998838731099E-2"/>
    <n v="1236.75"/>
    <n v="-4.4550312238462501E-2"/>
  </r>
  <r>
    <x v="0"/>
    <x v="22"/>
    <n v="53.342857142857099"/>
    <x v="0"/>
    <n v="51.742857142857098"/>
    <s v="NA"/>
    <n v="48.542857142857102"/>
    <s v="NA"/>
    <n v="48.542857142857102"/>
    <s v="NA"/>
    <n v="1.1428571428571399"/>
    <x v="0"/>
    <n v="1"/>
    <s v="NA"/>
    <n v="0.71428571428571397"/>
    <s v="NA"/>
    <n v="0.71428571428571397"/>
    <s v="NA"/>
    <n v="50.142857142857103"/>
    <x v="0"/>
    <n v="1.28571428571429"/>
    <s v="NA"/>
    <n v="1.5714285714285701"/>
    <s v="NA"/>
    <n v="1.5714285714285701"/>
    <s v="NA"/>
  </r>
  <r>
    <x v="1"/>
    <x v="22"/>
    <n v="156"/>
    <x v="63"/>
    <n v="39"/>
    <n v="-0.24627277747101001"/>
    <n v="39"/>
    <n v="-0.19658622719246499"/>
    <n v="39"/>
    <n v="-0.19658622719246499"/>
    <n v="4"/>
    <x v="61"/>
    <n v="1"/>
    <n v="0"/>
    <n v="1"/>
    <n v="0.40000000000000102"/>
    <n v="1"/>
    <n v="0.40000000000000102"/>
    <n v="39"/>
    <x v="63"/>
    <n v="4"/>
    <n v="2.1111111111111001"/>
    <n v="4"/>
    <n v="1.5454545454545501"/>
    <n v="4"/>
    <n v="1.5454545454545501"/>
  </r>
  <r>
    <x v="2"/>
    <x v="22"/>
    <n v="80.239999999999995"/>
    <x v="64"/>
    <n v="36.04"/>
    <n v="-7.5897435897435903E-2"/>
    <n v="33.006"/>
    <n v="-0.15369230769230799"/>
    <n v="33.006"/>
    <n v="-0.15369230769230799"/>
    <n v="2.4"/>
    <x v="62"/>
    <n v="1.2"/>
    <n v="0.2"/>
    <n v="1.1000000000000001"/>
    <n v="0.1"/>
    <n v="1.1000000000000001"/>
    <n v="0.1"/>
    <n v="29.106666666666701"/>
    <x v="64"/>
    <n v="1.8"/>
    <n v="-0.55000000000000004"/>
    <n v="2"/>
    <n v="-0.5"/>
    <n v="2"/>
    <n v="-0.5"/>
  </r>
  <r>
    <x v="0"/>
    <x v="23"/>
    <n v="42.428571428571402"/>
    <x v="0"/>
    <n v="22.5242857142857"/>
    <s v="NA"/>
    <n v="22.5242857142857"/>
    <s v="NA"/>
    <n v="22.5242857142857"/>
    <s v="NA"/>
    <n v="1.5714285714285701"/>
    <x v="0"/>
    <n v="0.77428571428571402"/>
    <s v="NA"/>
    <n v="0.77428571428571402"/>
    <s v="NA"/>
    <n v="0.77428571428571402"/>
    <s v="NA"/>
    <n v="24.619047619047599"/>
    <x v="0"/>
    <n v="2"/>
    <s v="NA"/>
    <n v="2"/>
    <s v="NA"/>
    <n v="2"/>
    <s v="NA"/>
  </r>
  <r>
    <x v="1"/>
    <x v="23"/>
    <n v="62.4"/>
    <x v="65"/>
    <n v="33.799999999999997"/>
    <n v="0.50060252425953"/>
    <n v="26"/>
    <n v="0.15430963404579301"/>
    <n v="26"/>
    <n v="0.15430963404579301"/>
    <n v="2.4"/>
    <x v="63"/>
    <n v="1.3"/>
    <n v="0.67896678966789703"/>
    <n v="1"/>
    <n v="0.29151291512915201"/>
    <n v="1"/>
    <n v="0.29151291512915201"/>
    <n v="26"/>
    <x v="65"/>
    <n v="2"/>
    <n v="0"/>
    <n v="2.4"/>
    <n v="0.2"/>
    <n v="2.4"/>
    <n v="0.2"/>
  </r>
  <r>
    <x v="2"/>
    <x v="23"/>
    <n v="42.714285714285701"/>
    <x v="66"/>
    <n v="26.928571428571399"/>
    <n v="-0.20329670329670399"/>
    <n v="26.928571428571399"/>
    <n v="3.5714285714284602E-2"/>
    <n v="26.928571428571399"/>
    <n v="3.5714285714284602E-2"/>
    <n v="1.5714285714285701"/>
    <x v="64"/>
    <n v="1"/>
    <n v="-0.230769230769231"/>
    <n v="1"/>
    <n v="0"/>
    <n v="1"/>
    <n v="0"/>
    <n v="26.928571428571399"/>
    <x v="66"/>
    <n v="1.5714285714285701"/>
    <n v="-0.214285714285715"/>
    <n v="1.5714285714285701"/>
    <n v="-0.34523809523809601"/>
    <n v="1.5714285714285701"/>
    <n v="-0.34523809523809601"/>
  </r>
  <r>
    <x v="0"/>
    <x v="24"/>
    <n v="98355.268333333297"/>
    <x v="0"/>
    <n v="153.1925"/>
    <s v="NA"/>
    <n v="133.14916666666701"/>
    <s v="NA"/>
    <n v="128.58166666666699"/>
    <s v="NA"/>
    <n v="954.08333333333303"/>
    <x v="0"/>
    <n v="1.4875"/>
    <s v="NA"/>
    <n v="1.29416666666667"/>
    <s v="NA"/>
    <n v="1.2508333333333299"/>
    <s v="NA"/>
    <n v="102.973984269038"/>
    <x v="0"/>
    <n v="640.08333333333303"/>
    <s v="NA"/>
    <n v="736.75"/>
    <s v="NA"/>
    <n v="763.16666666666697"/>
    <s v="NA"/>
  </r>
  <r>
    <x v="1"/>
    <x v="24"/>
    <n v="128384.549166667"/>
    <x v="67"/>
    <n v="191.97166666666701"/>
    <n v="0.253140112385835"/>
    <n v="167.96583333333299"/>
    <n v="0.26148617778305699"/>
    <n v="163.90583333333299"/>
    <n v="0.27472164253586601"/>
    <n v="1063.75"/>
    <x v="65"/>
    <n v="1.59"/>
    <n v="6.8907563025210103E-2"/>
    <n v="1.39083333333333"/>
    <n v="7.4694140373465404E-2"/>
    <n v="1.3583333333333301"/>
    <n v="8.5942704863424702E-2"/>
    <n v="120.81158227431401"/>
    <x v="67"/>
    <n v="667.75"/>
    <n v="4.3223538601745097E-2"/>
    <n v="764.25"/>
    <n v="3.7326094333220199E-2"/>
    <n v="782.75"/>
    <n v="2.56606245905215E-2"/>
  </r>
  <r>
    <x v="2"/>
    <x v="24"/>
    <n v="143214.305833333"/>
    <x v="68"/>
    <n v="199.75833333333301"/>
    <n v="4.0561541199652697E-2"/>
    <n v="175.365833333333"/>
    <n v="4.4056578966952697E-2"/>
    <n v="171.231666666667"/>
    <n v="4.4695378952349797E-2"/>
    <n v="1131"/>
    <x v="66"/>
    <n v="1.575"/>
    <n v="-9.4339622641510194E-3"/>
    <n v="1.3858333333333299"/>
    <n v="-3.5949670461355001E-3"/>
    <n v="1.3533333333333299"/>
    <n v="-3.6809815950921199E-3"/>
    <n v="126.638400715614"/>
    <x v="68"/>
    <n v="715.66666666666697"/>
    <n v="7.1758392612006006E-2"/>
    <n v="816.91666666666697"/>
    <n v="6.8912877548795506E-2"/>
    <n v="837.41666666666697"/>
    <n v="6.9839241988715398E-2"/>
  </r>
  <r>
    <x v="3"/>
    <x v="24"/>
    <n v="145658.95874999999"/>
    <x v="69"/>
    <n v="207.5025"/>
    <n v="3.8767677610447603E-2"/>
    <n v="179.92500000000001"/>
    <n v="2.59980326840577E-2"/>
    <n v="175.84875"/>
    <n v="2.6963957211962299E-2"/>
    <n v="1144.5"/>
    <x v="67"/>
    <n v="1.6312500000000001"/>
    <n v="3.5714285714285803E-2"/>
    <n v="1.4137500000000001"/>
    <n v="2.0144317498499299E-2"/>
    <n v="1.3825000000000001"/>
    <n v="2.15517241379336E-2"/>
    <n v="127.325874663535"/>
    <x v="69"/>
    <n v="701.5"/>
    <n v="-1.9795062878435399E-2"/>
    <n v="809.25"/>
    <n v="-9.3848821789251895E-3"/>
    <n v="827.875"/>
    <n v="-1.13941685739878E-2"/>
  </r>
  <r>
    <x v="0"/>
    <x v="25"/>
    <n v="24898.2908333333"/>
    <x v="0"/>
    <n v="17.96"/>
    <s v="NA"/>
    <n v="13.4783333333333"/>
    <s v="NA"/>
    <n v="11.7816666666667"/>
    <s v="NA"/>
    <n v="2178.8333333333298"/>
    <x v="0"/>
    <n v="1.5725"/>
    <s v="NA"/>
    <n v="1.17916666666667"/>
    <s v="NA"/>
    <n v="1.0325"/>
    <s v="NA"/>
    <n v="11.429418017507601"/>
    <x v="0"/>
    <n v="1388.5"/>
    <s v="NA"/>
    <n v="1849.25"/>
    <s v="NA"/>
    <n v="2114.1666666666702"/>
    <s v="NA"/>
  </r>
  <r>
    <x v="1"/>
    <x v="25"/>
    <n v="27882.508333333299"/>
    <x v="70"/>
    <n v="20.919166666666701"/>
    <n v="0.16476429101707701"/>
    <n v="16.105833333333301"/>
    <n v="0.19494250030913901"/>
    <n v="14.220833333333299"/>
    <n v="0.20703069741122601"/>
    <n v="2135.8333333333298"/>
    <x v="68"/>
    <n v="1.59916666666667"/>
    <n v="1.6958134605195501E-2"/>
    <n v="1.23"/>
    <n v="4.3109540636039403E-2"/>
    <n v="1.0841666666666701"/>
    <n v="5.0040355125104199E-2"/>
    <n v="13.2419138459435"/>
    <x v="70"/>
    <n v="1331.5833333333301"/>
    <n v="-4.0991477613734201E-2"/>
    <n v="1729.3333333333301"/>
    <n v="-6.4846108782841694E-2"/>
    <n v="1958.5833333333301"/>
    <n v="-7.3590855340956995E-2"/>
  </r>
  <r>
    <x v="2"/>
    <x v="25"/>
    <n v="31840.737499999999"/>
    <x v="71"/>
    <n v="22.231666666666701"/>
    <n v="6.2741504999402398E-2"/>
    <n v="16.952500000000001"/>
    <n v="5.2568944999226E-2"/>
    <n v="14.9883333333333"/>
    <n v="5.3970114268971699E-2"/>
    <n v="2265.9166666666702"/>
    <x v="69"/>
    <n v="1.58"/>
    <n v="-1.1985409067224499E-2"/>
    <n v="1.2041666666666699"/>
    <n v="-2.1002710027097599E-2"/>
    <n v="1.0658333333333301"/>
    <n v="-1.6910069177561798E-2"/>
    <n v="14.069268250258499"/>
    <x v="71"/>
    <n v="1434.75"/>
    <n v="7.7476688153203702E-2"/>
    <n v="1881.5833333333301"/>
    <n v="8.8039707016191404E-2"/>
    <n v="2128.75"/>
    <n v="8.6882525635027102E-2"/>
  </r>
  <r>
    <x v="3"/>
    <x v="25"/>
    <n v="27828.408749999999"/>
    <x v="72"/>
    <n v="20.993749999999999"/>
    <n v="-5.5682584901418399E-2"/>
    <n v="16.036249999999999"/>
    <n v="-5.4048075505087799E-2"/>
    <n v="14.22"/>
    <n v="-5.1262092738794701E-2"/>
    <n v="1964.25"/>
    <x v="70"/>
    <n v="1.4850000000000001"/>
    <n v="-6.0126582278481E-2"/>
    <n v="1.1325000000000001"/>
    <n v="-5.9515570934258598E-2"/>
    <n v="1.0049999999999999"/>
    <n v="-5.7075840500388199E-2"/>
    <n v="14.1527049690552"/>
    <x v="72"/>
    <n v="1326.75"/>
    <n v="-7.5274438055410398E-2"/>
    <n v="1735.875"/>
    <n v="-7.7439213428405304E-2"/>
    <n v="1956.375"/>
    <n v="-8.0974750440399298E-2"/>
  </r>
  <r>
    <x v="0"/>
    <x v="26"/>
    <n v="663213.52833333297"/>
    <x v="0"/>
    <n v="114.808333333333"/>
    <s v="NA"/>
    <n v="85.344166666666695"/>
    <s v="NA"/>
    <n v="38.996666666666698"/>
    <s v="NA"/>
    <n v="18055.166666666701"/>
    <x v="0"/>
    <n v="3.1274999999999999"/>
    <s v="NA"/>
    <n v="2.3258333333333301"/>
    <s v="NA"/>
    <n v="1.0633333333333299"/>
    <s v="NA"/>
    <n v="36.7091326320134"/>
    <x v="0"/>
    <n v="5770.9166666666697"/>
    <s v="NA"/>
    <n v="7763.5833333333303"/>
    <s v="NA"/>
    <n v="16989.5"/>
    <s v="NA"/>
  </r>
  <r>
    <x v="1"/>
    <x v="26"/>
    <n v="831947.51249999995"/>
    <x v="73"/>
    <n v="132.571666666667"/>
    <n v="0.15472163751180101"/>
    <n v="98.796666666666695"/>
    <n v="0.157626473201644"/>
    <n v="45.164999999999999"/>
    <n v="0.15817591247115001"/>
    <n v="19603.666666666701"/>
    <x v="71"/>
    <n v="3.12333333333333"/>
    <n v="-1.3322675193189401E-3"/>
    <n v="2.3266666666666702"/>
    <n v="3.5829451809679398E-4"/>
    <n v="1.0649999999999999"/>
    <n v="1.56739811912543E-3"/>
    <n v="42.4581432351929"/>
    <x v="73"/>
    <n v="6270"/>
    <n v="8.6482505667787604E-2"/>
    <n v="8411.3333333333303"/>
    <n v="8.3434410656591199E-2"/>
    <n v="18441.333333333299"/>
    <n v="8.5454741654156896E-2"/>
  </r>
  <r>
    <x v="2"/>
    <x v="26"/>
    <n v="921611.12833333295"/>
    <x v="74"/>
    <n v="131.51499999999999"/>
    <n v="-7.9705316621224501E-3"/>
    <n v="99.482500000000002"/>
    <n v="6.9418671345184303E-3"/>
    <n v="45.776666666666699"/>
    <n v="1.3542935163659901E-2"/>
    <n v="21796.583333333299"/>
    <x v="72"/>
    <n v="3.1158333333333301"/>
    <n v="-2.4012806830309001E-3"/>
    <n v="2.3574999999999999"/>
    <n v="1.32521489971331E-2"/>
    <n v="1.0841666666666701"/>
    <n v="1.7996870109549399E-2"/>
    <n v="42.233737427822597"/>
    <x v="74"/>
    <n v="6999.5833333333303"/>
    <n v="0.116360978203083"/>
    <n v="9256"/>
    <n v="0.10042006816200399"/>
    <n v="20117.916666666701"/>
    <n v="9.0914431349870095E-2"/>
  </r>
  <r>
    <x v="3"/>
    <x v="26"/>
    <n v="969303.67500000005"/>
    <x v="75"/>
    <n v="135.11500000000001"/>
    <n v="2.7373303425465002E-2"/>
    <n v="100.66"/>
    <n v="1.1836252607242401E-2"/>
    <n v="45.115000000000002"/>
    <n v="-1.4454234326076501E-2"/>
    <n v="23117.25"/>
    <x v="73"/>
    <n v="3.2250000000000001"/>
    <n v="3.5036105910672397E-2"/>
    <n v="2.4024999999999999"/>
    <n v="1.9088016967126201E-2"/>
    <n v="1.0762499999999999"/>
    <n v="-7.3020753266749604E-3"/>
    <n v="41.914836658929403"/>
    <x v="75"/>
    <n v="7178.125"/>
    <n v="2.5507470682779199E-2"/>
    <n v="9634.375"/>
    <n v="4.0878889369057897E-2"/>
    <n v="21477"/>
    <n v="6.7555868525151996E-2"/>
  </r>
  <r>
    <x v="2"/>
    <x v="27"/>
    <n v="19950"/>
    <x v="0"/>
    <n v="6650"/>
    <s v="NA"/>
    <n v="6650"/>
    <s v="NA"/>
    <n v="6650"/>
    <s v="NA"/>
    <n v="0"/>
    <x v="0"/>
    <n v="0"/>
    <s v="NA"/>
    <n v="0"/>
    <s v="NA"/>
    <n v="0"/>
    <s v="NA"/>
    <n v="19950"/>
    <x v="0"/>
    <n v="3"/>
    <s v="NA"/>
    <n v="3"/>
    <s v="NA"/>
    <n v="3"/>
    <s v="NA"/>
  </r>
  <r>
    <x v="3"/>
    <x v="27"/>
    <n v="8605"/>
    <x v="76"/>
    <n v="5432.5"/>
    <n v="-0.18308270676691701"/>
    <n v="5432.5"/>
    <n v="-0.18308270676691701"/>
    <n v="5432.5"/>
    <n v="-0.18308270676691701"/>
    <n v="0"/>
    <x v="0"/>
    <n v="0"/>
    <s v="NA"/>
    <n v="0"/>
    <s v="NA"/>
    <n v="0"/>
    <s v="NA"/>
    <n v="8605"/>
    <x v="76"/>
    <n v="2.5"/>
    <n v="-0.16666666666666699"/>
    <n v="2.5"/>
    <n v="-0.16666666666666699"/>
    <n v="2.5"/>
    <n v="-0.16666666666666699"/>
  </r>
  <r>
    <x v="2"/>
    <x v="28"/>
    <n v="2231.6"/>
    <x v="0"/>
    <n v="1946.6"/>
    <s v="NA"/>
    <n v="1861.6"/>
    <s v="NA"/>
    <n v="1861.6"/>
    <s v="NA"/>
    <n v="0.2"/>
    <x v="0"/>
    <n v="0.2"/>
    <s v="NA"/>
    <n v="0.2"/>
    <s v="NA"/>
    <n v="0.2"/>
    <s v="NA"/>
    <n v="2231.6"/>
    <x v="0"/>
    <n v="1.2"/>
    <s v="NA"/>
    <n v="1.4"/>
    <s v="NA"/>
    <n v="1.4"/>
    <s v="NA"/>
  </r>
  <r>
    <x v="3"/>
    <x v="28"/>
    <n v="3018.75"/>
    <x v="77"/>
    <n v="1848.75"/>
    <n v="-5.0267132436042299E-2"/>
    <n v="1825.625"/>
    <n v="-1.9324774387623499E-2"/>
    <n v="1435.625"/>
    <n v="-0.22882198109153401"/>
    <n v="0.75"/>
    <x v="74"/>
    <n v="0.5"/>
    <n v="1.5"/>
    <n v="0.5"/>
    <n v="1.5"/>
    <n v="0.41749999999999998"/>
    <n v="1.0874999999999999"/>
    <n v="1848.75"/>
    <x v="77"/>
    <n v="1.25"/>
    <n v="4.1666666666666699E-2"/>
    <n v="1.5"/>
    <n v="7.1428571428571494E-2"/>
    <n v="1.75"/>
    <n v="0.25"/>
  </r>
  <r>
    <x v="3"/>
    <x v="29"/>
    <n v="9600"/>
    <x v="0"/>
    <n v="9600"/>
    <s v="NA"/>
    <n v="9600"/>
    <s v="NA"/>
    <n v="9600"/>
    <s v="NA"/>
    <n v="6"/>
    <x v="0"/>
    <n v="6"/>
    <s v="NA"/>
    <n v="6"/>
    <s v="NA"/>
    <n v="6"/>
    <s v="NA"/>
    <n v="1600"/>
    <x v="0"/>
    <n v="1"/>
    <s v="NA"/>
    <n v="1"/>
    <s v="NA"/>
    <n v="1"/>
    <s v="NA"/>
  </r>
  <r>
    <x v="0"/>
    <x v="30"/>
    <n v="50484.796666666698"/>
    <x v="0"/>
    <n v="27.426666666666701"/>
    <s v="NA"/>
    <n v="17.4308333333333"/>
    <s v="NA"/>
    <n v="17.216666666666701"/>
    <s v="NA"/>
    <n v="2936.75"/>
    <x v="0"/>
    <n v="1.595"/>
    <s v="NA"/>
    <n v="1.0149999999999999"/>
    <s v="NA"/>
    <n v="1.00166666666667"/>
    <s v="NA"/>
    <n v="17.1936421122269"/>
    <x v="0"/>
    <n v="1837.6666666666699"/>
    <s v="NA"/>
    <n v="2894.5"/>
    <s v="NA"/>
    <n v="2930.5833333333298"/>
    <s v="NA"/>
  </r>
  <r>
    <x v="1"/>
    <x v="30"/>
    <n v="56809.3733333333"/>
    <x v="78"/>
    <n v="30.5908333333333"/>
    <n v="0.11536825473991"/>
    <n v="19.965"/>
    <n v="0.14538413730458699"/>
    <n v="19.762499999999999"/>
    <n v="0.14787028073571901"/>
    <n v="2874.4166666666702"/>
    <x v="75"/>
    <n v="1.5491666666666699"/>
    <n v="-2.8735632183905999E-2"/>
    <n v="1.0108333333333299"/>
    <n v="-4.1050903119901304E-3"/>
    <n v="1.00166666666667"/>
    <n v="0"/>
    <n v="19.7406729490821"/>
    <x v="78"/>
    <n v="1854.6666666666699"/>
    <n v="9.2508615998548697E-3"/>
    <n v="2842.9166666666702"/>
    <n v="-1.7821155064201E-2"/>
    <n v="2872.0833333333298"/>
    <n v="-1.9961896095771599E-2"/>
  </r>
  <r>
    <x v="2"/>
    <x v="30"/>
    <n v="62282.995000000003"/>
    <x v="79"/>
    <n v="31.5416666666667"/>
    <n v="3.1082295894741901E-2"/>
    <n v="20.5558333333333"/>
    <n v="2.9593455213288301E-2"/>
    <n v="20.310833333333299"/>
    <n v="2.7746152224328899E-2"/>
    <n v="3044.5833333333298"/>
    <x v="76"/>
    <n v="1.5449999999999999"/>
    <n v="-2.6896180742355899E-3"/>
    <n v="1.0066666666666699"/>
    <n v="-4.1220115416257296E-3"/>
    <n v="0.99583333333333302"/>
    <n v="-5.8236272878572403E-3"/>
    <n v="20.428298007677601"/>
    <x v="79"/>
    <n v="1969.75"/>
    <n v="6.20506829618961E-2"/>
    <n v="3025.6666666666702"/>
    <n v="6.4282573647955393E-2"/>
    <n v="3062.4166666666702"/>
    <n v="6.6270129116497503E-2"/>
  </r>
  <r>
    <x v="3"/>
    <x v="30"/>
    <n v="70227.574999999997"/>
    <x v="80"/>
    <n v="32.981250000000003"/>
    <n v="4.5640686922059803E-2"/>
    <n v="21.291250000000002"/>
    <n v="3.5776543560223903E-2"/>
    <n v="21.048749999999998"/>
    <n v="3.6331186148608703E-2"/>
    <n v="3314"/>
    <x v="77"/>
    <n v="1.5562499999999999"/>
    <n v="7.2815533980582397E-3"/>
    <n v="1.0037499999999999"/>
    <n v="-2.8973509933807899E-3"/>
    <n v="0.99375000000000002"/>
    <n v="-2.0920502092046799E-3"/>
    <n v="21.192029220908498"/>
    <x v="80"/>
    <n v="2127.75"/>
    <n v="8.0213225028556906E-2"/>
    <n v="3298.5"/>
    <n v="9.0172964635891695E-2"/>
    <n v="3336.75"/>
    <n v="8.9580668861736504E-2"/>
  </r>
  <r>
    <x v="0"/>
    <x v="31"/>
    <n v="514764.58"/>
    <x v="0"/>
    <n v="84.45"/>
    <s v="NA"/>
    <n v="79.746666666666698"/>
    <s v="NA"/>
    <n v="78.146666666666704"/>
    <s v="NA"/>
    <n v="6415.25"/>
    <x v="0"/>
    <n v="1.0525"/>
    <s v="NA"/>
    <n v="0.99250000000000005"/>
    <s v="NA"/>
    <n v="0.97416666666666696"/>
    <s v="NA"/>
    <n v="80.319969625719196"/>
    <x v="0"/>
    <n v="6088.0833333333303"/>
    <s v="NA"/>
    <n v="6448.5"/>
    <s v="NA"/>
    <n v="6580.5833333333303"/>
    <s v="NA"/>
  </r>
  <r>
    <x v="1"/>
    <x v="31"/>
    <n v="558895.46"/>
    <x v="81"/>
    <n v="91.08"/>
    <n v="7.8507992895204201E-2"/>
    <n v="86.125"/>
    <n v="7.9982444407289299E-2"/>
    <n v="84.054166666666703"/>
    <n v="7.5595034976966305E-2"/>
    <n v="6586.1666666666697"/>
    <x v="78"/>
    <n v="1.0733333333333299"/>
    <n v="1.97941409342802E-2"/>
    <n v="1.01416666666667"/>
    <n v="2.18303946263677E-2"/>
    <n v="0.99166666666666703"/>
    <n v="1.7964071856287501E-2"/>
    <n v="84.854702843282794"/>
    <x v="81"/>
    <n v="6128.6666666666697"/>
    <n v="6.66602789602739E-3"/>
    <n v="6481.9166666666697"/>
    <n v="5.1820836887136101E-3"/>
    <n v="6641.5833333333303"/>
    <n v="9.2696949358592896E-3"/>
  </r>
  <r>
    <x v="2"/>
    <x v="31"/>
    <n v="586485.29916666704"/>
    <x v="82"/>
    <n v="92.752499999999998"/>
    <n v="1.8362977602108001E-2"/>
    <n v="87.960833333333298"/>
    <n v="2.1315916787614499E-2"/>
    <n v="85.5058333333333"/>
    <n v="1.7270609230158301E-2"/>
    <n v="6840.9166666666697"/>
    <x v="79"/>
    <n v="1.0816666666666701"/>
    <n v="7.7639751552859102E-3"/>
    <n v="1.0266666666666699"/>
    <n v="1.23253903040262E-2"/>
    <n v="0.99750000000000005"/>
    <n v="5.88235294117616E-3"/>
    <n v="85.748379319318602"/>
    <x v="82"/>
    <n v="6320.5"/>
    <n v="3.1300989883606599E-2"/>
    <n v="6667"/>
    <n v="2.8553797102194099E-2"/>
    <n v="6859.75"/>
    <n v="3.2848592830525297E-2"/>
  </r>
  <r>
    <x v="3"/>
    <x v="31"/>
    <n v="546211.70125000004"/>
    <x v="83"/>
    <n v="93.272499999999994"/>
    <n v="5.6063178890056404E-3"/>
    <n v="88.283749999999998"/>
    <n v="3.6711415118475099E-3"/>
    <n v="86.141249999999999"/>
    <n v="7.43126687263091E-3"/>
    <n v="6324.125"/>
    <x v="80"/>
    <n v="1.08125"/>
    <n v="-3.8520801232979501E-4"/>
    <n v="1.02125"/>
    <n v="-5.2759740259772101E-3"/>
    <n v="0.99875000000000003"/>
    <n v="1.2531328320801701E-3"/>
    <n v="86.352768511581502"/>
    <x v="83"/>
    <n v="5855.875"/>
    <n v="-7.3510798196345206E-2"/>
    <n v="6186.25"/>
    <n v="-7.2108894555272196E-2"/>
    <n v="6340"/>
    <n v="-7.5768067349393203E-2"/>
  </r>
  <r>
    <x v="0"/>
    <x v="32"/>
    <n v="573942.55333333299"/>
    <x v="0"/>
    <n v="4050.53416666667"/>
    <s v="NA"/>
    <n v="437.74666666666701"/>
    <s v="NA"/>
    <n v="371.51499999999999"/>
    <s v="NA"/>
    <n v="9045.9166666666697"/>
    <x v="0"/>
    <n v="64.012500000000003"/>
    <s v="NA"/>
    <n v="6.8958333333333304"/>
    <s v="NA"/>
    <n v="5.8558333333333303"/>
    <s v="NA"/>
    <n v="63.422318531970802"/>
    <x v="0"/>
    <n v="140.5"/>
    <s v="NA"/>
    <n v="1305"/>
    <s v="NA"/>
    <n v="1535.4166666666699"/>
    <s v="NA"/>
  </r>
  <r>
    <x v="1"/>
    <x v="32"/>
    <n v="813208.76833333296"/>
    <x v="84"/>
    <n v="5279.2908333333298"/>
    <n v="0.30335669719281699"/>
    <n v="541.91499999999996"/>
    <n v="0.237964880752946"/>
    <n v="432.80916666666701"/>
    <n v="0.164984365817442"/>
    <n v="10841.75"/>
    <x v="81"/>
    <n v="70.414166666666702"/>
    <n v="0.10000650914535"/>
    <n v="7.2166666666666703"/>
    <n v="4.6525679758309103E-2"/>
    <n v="5.7666666666666702"/>
    <n v="-1.5226981642235999E-2"/>
    <n v="75.080671565754699"/>
    <x v="84"/>
    <n v="153.333333333333"/>
    <n v="9.1340450771053405E-2"/>
    <n v="1505.1666666666699"/>
    <n v="0.15338441890166299"/>
    <n v="1879.75"/>
    <n v="0.22426051560379701"/>
  </r>
  <r>
    <x v="2"/>
    <x v="32"/>
    <n v="816316.73"/>
    <x v="85"/>
    <n v="5751.8433333333296"/>
    <n v="8.9510601881660601E-2"/>
    <n v="544.61749999999995"/>
    <n v="4.9869444470073496E-3"/>
    <n v="421.66916666666702"/>
    <n v="-2.5738826388073201E-2"/>
    <n v="10984.833333333299"/>
    <x v="82"/>
    <n v="77.611666666666693"/>
    <n v="0.10221664674485501"/>
    <n v="7.3408333333333298"/>
    <n v="1.7205542725172201E-2"/>
    <n v="5.6883333333333299"/>
    <n v="-1.35838150289029E-2"/>
    <n v="74.184149256461893"/>
    <x v="85"/>
    <n v="141.333333333333"/>
    <n v="-7.8260869565217606E-2"/>
    <n v="1492.4166666666699"/>
    <n v="-8.4708227217362205E-3"/>
    <n v="1936.1666666666699"/>
    <n v="3.0012856319547799E-2"/>
  </r>
  <r>
    <x v="3"/>
    <x v="32"/>
    <n v="1043245.03"/>
    <x v="86"/>
    <n v="6610.6750000000002"/>
    <n v="0.14931416189476701"/>
    <n v="588.125"/>
    <n v="7.9886342249376893E-2"/>
    <n v="449.39249999999998"/>
    <n v="6.5746645770873899E-2"/>
    <n v="14042.375"/>
    <x v="83"/>
    <n v="89.068749999999994"/>
    <n v="0.147620632636845"/>
    <n v="7.9175000000000004"/>
    <n v="7.8556022249972199E-2"/>
    <n v="6.0475000000000003"/>
    <n v="6.3140931731615099E-2"/>
    <n v="74.345949293830898"/>
    <x v="86"/>
    <n v="157.75"/>
    <n v="0.116155660377361"/>
    <n v="1775.625"/>
    <n v="0.18976492266457901"/>
    <n v="2324"/>
    <n v="0.200309890677453"/>
  </r>
  <r>
    <x v="0"/>
    <x v="33"/>
    <n v="56025"/>
    <x v="0"/>
    <n v="1886.3116666666699"/>
    <s v="NA"/>
    <n v="1832.10666666667"/>
    <s v="NA"/>
    <n v="1832.10666666667"/>
    <s v="NA"/>
    <n v="12.0833333333333"/>
    <x v="0"/>
    <n v="0.45333333333333298"/>
    <s v="NA"/>
    <n v="0.44416666666666699"/>
    <s v="NA"/>
    <n v="0.44416666666666699"/>
    <s v="NA"/>
    <n v="4593.3063811188804"/>
    <x v="0"/>
    <n v="28.9166666666667"/>
    <s v="NA"/>
    <n v="30"/>
    <s v="NA"/>
    <n v="30"/>
    <s v="NA"/>
  </r>
  <r>
    <x v="1"/>
    <x v="33"/>
    <n v="50953.533333333296"/>
    <x v="87"/>
    <n v="2030.1"/>
    <n v="7.6227240638033406E-2"/>
    <n v="2015.7708333333301"/>
    <n v="0.100247529255935"/>
    <n v="2015.7708333333301"/>
    <n v="0.100247529255935"/>
    <n v="13"/>
    <x v="84"/>
    <n v="0.54166666666666696"/>
    <n v="0.19485294117647201"/>
    <n v="0.53916666666666702"/>
    <n v="0.21388367729831101"/>
    <n v="0.53916666666666702"/>
    <n v="0.21388367729831101"/>
    <n v="3962.0516866575699"/>
    <x v="87"/>
    <n v="24.6666666666667"/>
    <n v="-0.146974063400576"/>
    <n v="24.9166666666667"/>
    <n v="-0.16944444444444301"/>
    <n v="24.9166666666667"/>
    <n v="-0.16944444444444301"/>
  </r>
  <r>
    <x v="2"/>
    <x v="33"/>
    <n v="66578"/>
    <x v="88"/>
    <n v="2341.6141666666699"/>
    <n v="0.15344769551582199"/>
    <n v="2341.6141666666699"/>
    <n v="0.16164701261924599"/>
    <n v="2328.17916666667"/>
    <n v="0.15498206848083701"/>
    <n v="18.1666666666667"/>
    <x v="85"/>
    <n v="0.65249999999999997"/>
    <n v="0.20461538461538401"/>
    <n v="0.65249999999999997"/>
    <n v="0.210200927357032"/>
    <n v="0.65"/>
    <n v="0.205564142194744"/>
    <n v="3772.3653264742902"/>
    <x v="88"/>
    <n v="27.5833333333333"/>
    <n v="0.11824324324324"/>
    <n v="27.5833333333333"/>
    <n v="0.107023411371235"/>
    <n v="27.75"/>
    <n v="0.113712374581938"/>
  </r>
  <r>
    <x v="3"/>
    <x v="33"/>
    <n v="85959.2"/>
    <x v="89"/>
    <n v="2791.66"/>
    <n v="0.19219470045057799"/>
    <n v="2791.66"/>
    <n v="0.19219470045057799"/>
    <n v="2791.66"/>
    <n v="0.199074383951692"/>
    <n v="24"/>
    <x v="86"/>
    <n v="0.78125"/>
    <n v="0.197318007662835"/>
    <n v="0.78125"/>
    <n v="0.197318007662835"/>
    <n v="0.78125"/>
    <n v="0.20192307692307701"/>
    <n v="3597.9259335288398"/>
    <x v="89"/>
    <n v="30.75"/>
    <n v="0.114803625377645"/>
    <n v="30.75"/>
    <n v="0.114803625377645"/>
    <n v="30.75"/>
    <n v="0.108108108108108"/>
  </r>
  <r>
    <x v="0"/>
    <x v="34"/>
    <n v="79.774000000000001"/>
    <x v="0"/>
    <n v="60.808"/>
    <s v="NA"/>
    <n v="60.808"/>
    <s v="NA"/>
    <n v="60.808"/>
    <s v="NA"/>
    <n v="1.1000000000000001"/>
    <x v="0"/>
    <n v="0.92500000000000004"/>
    <s v="NA"/>
    <n v="0.92500000000000004"/>
    <s v="NA"/>
    <n v="0.92500000000000004"/>
    <s v="NA"/>
    <n v="72.762"/>
    <x v="0"/>
    <n v="1.5"/>
    <s v="NA"/>
    <n v="1.5"/>
    <s v="NA"/>
    <n v="1.5"/>
    <s v="NA"/>
  </r>
  <r>
    <x v="1"/>
    <x v="34"/>
    <n v="112.21"/>
    <x v="90"/>
    <n v="64.12"/>
    <n v="5.4466517563478603E-2"/>
    <n v="64.12"/>
    <n v="5.4466517563478603E-2"/>
    <n v="64.12"/>
    <n v="5.4466517563478603E-2"/>
    <n v="1.75"/>
    <x v="87"/>
    <n v="1"/>
    <n v="8.1081081081081002E-2"/>
    <n v="1"/>
    <n v="8.1081081081081002E-2"/>
    <n v="1"/>
    <n v="8.1081081081081002E-2"/>
    <n v="64.12"/>
    <x v="90"/>
    <n v="1.75"/>
    <n v="0.16666666666666699"/>
    <n v="1.75"/>
    <n v="0.16666666666666699"/>
    <n v="1.75"/>
    <n v="0.16666666666666699"/>
  </r>
  <r>
    <x v="2"/>
    <x v="34"/>
    <n v="495.81"/>
    <x v="91"/>
    <n v="137.11125000000001"/>
    <n v="1.1383538677479701"/>
    <n v="137.11125000000001"/>
    <n v="1.1383538677479701"/>
    <n v="137.11125000000001"/>
    <n v="1.1383538677479701"/>
    <n v="3.125"/>
    <x v="88"/>
    <n v="1"/>
    <n v="0"/>
    <n v="1"/>
    <n v="0"/>
    <n v="1"/>
    <n v="0"/>
    <n v="137.10916666666699"/>
    <x v="91"/>
    <n v="3.125"/>
    <n v="0.78571428571428603"/>
    <n v="3.125"/>
    <n v="0.78571428571428603"/>
    <n v="3.125"/>
    <n v="0.78571428571428603"/>
  </r>
  <r>
    <x v="3"/>
    <x v="34"/>
    <n v="1197.6600000000001"/>
    <x v="92"/>
    <n v="200.31874999999999"/>
    <n v="0.46099426560548401"/>
    <n v="200.31874999999999"/>
    <n v="0.46099426560548401"/>
    <n v="200.31874999999999"/>
    <n v="0.46099426560548401"/>
    <n v="5.875"/>
    <x v="89"/>
    <n v="1.05"/>
    <n v="0.05"/>
    <n v="1.05"/>
    <n v="0.05"/>
    <n v="1.05"/>
    <n v="0.05"/>
    <n v="194.743212121212"/>
    <x v="92"/>
    <n v="5.875"/>
    <n v="0.88"/>
    <n v="5.875"/>
    <n v="0.88"/>
    <n v="5.875"/>
    <n v="0.88"/>
  </r>
  <r>
    <x v="0"/>
    <x v="35"/>
    <n v="54832.725833333301"/>
    <x v="0"/>
    <n v="49.226666666666702"/>
    <s v="NA"/>
    <n v="43.776666666666699"/>
    <s v="NA"/>
    <n v="40.000833333333297"/>
    <s v="NA"/>
    <n v="1342"/>
    <x v="0"/>
    <n v="1.2050000000000001"/>
    <s v="NA"/>
    <n v="1.07083333333333"/>
    <s v="NA"/>
    <n v="0.97916666666666696"/>
    <s v="NA"/>
    <n v="40.873898773480803"/>
    <x v="0"/>
    <n v="1113.4166666666699"/>
    <s v="NA"/>
    <n v="1252.0833333333301"/>
    <s v="NA"/>
    <n v="1370.5833333333301"/>
    <s v="NA"/>
  </r>
  <r>
    <x v="1"/>
    <x v="35"/>
    <n v="66404.72"/>
    <x v="93"/>
    <n v="55.435000000000002"/>
    <n v="0.12611728060671601"/>
    <n v="49.81"/>
    <n v="0.13782075687200099"/>
    <n v="45.957500000000003"/>
    <n v="0.14891356430074501"/>
    <n v="1434.25"/>
    <x v="90"/>
    <n v="1.1975"/>
    <n v="-6.2240663900415497E-3"/>
    <n v="1.0758333333333301"/>
    <n v="4.6692607003892298E-3"/>
    <n v="0.99416666666666698"/>
    <n v="1.53191489361702E-2"/>
    <n v="46.296756998248703"/>
    <x v="93"/>
    <n v="1196.8333333333301"/>
    <n v="7.49195419504467E-2"/>
    <n v="1332.0833333333301"/>
    <n v="6.3893510815308002E-2"/>
    <n v="1444.5"/>
    <n v="5.3930808050102801E-2"/>
  </r>
  <r>
    <x v="2"/>
    <x v="35"/>
    <n v="73612.510833333305"/>
    <x v="94"/>
    <n v="55.786666666666697"/>
    <n v="6.3437659721601002E-3"/>
    <n v="49.7291666666667"/>
    <n v="-1.62283343371416E-3"/>
    <n v="46.142499999999998"/>
    <n v="4.0254583038676003E-3"/>
    <n v="1602.6666666666699"/>
    <x v="91"/>
    <n v="1.21166666666667"/>
    <n v="1.1830201809327799E-2"/>
    <n v="1.0791666666666699"/>
    <n v="3.09837335399522E-3"/>
    <n v="1.0008333333333299"/>
    <n v="6.7057837384706803E-3"/>
    <n v="46.070859885828497"/>
    <x v="94"/>
    <n v="1320.3333333333301"/>
    <n v="0.10318897089541899"/>
    <n v="1482.6666666666699"/>
    <n v="0.113043478260875"/>
    <n v="1600.8333333333301"/>
    <n v="0.10822660666897201"/>
  </r>
  <r>
    <x v="3"/>
    <x v="35"/>
    <n v="75884.522500000006"/>
    <x v="95"/>
    <n v="54.151249999999997"/>
    <n v="-2.93155473231363E-2"/>
    <n v="47.81"/>
    <n v="-3.8592375366569502E-2"/>
    <n v="43.391249999999999"/>
    <n v="-5.9625074497480599E-2"/>
    <n v="1750.375"/>
    <x v="92"/>
    <n v="1.24875"/>
    <n v="3.0605226960107201E-2"/>
    <n v="1.1012500000000001"/>
    <n v="2.0463320463317398E-2"/>
    <n v="1.00125"/>
    <n v="4.1631973355876501E-4"/>
    <n v="43.418152885997401"/>
    <x v="95"/>
    <n v="1401.25"/>
    <n v="6.1285029033075103E-2"/>
    <n v="1588.5"/>
    <n v="7.1380395683450906E-2"/>
    <n v="1751.625"/>
    <n v="9.4195731389903295E-2"/>
  </r>
  <r>
    <x v="0"/>
    <x v="36"/>
    <n v="46156.311666666697"/>
    <x v="0"/>
    <n v="69.774166666666702"/>
    <s v="NA"/>
    <n v="68.388333333333307"/>
    <s v="NA"/>
    <n v="20.841666666666701"/>
    <s v="NA"/>
    <n v="8847.4166666666697"/>
    <x v="0"/>
    <n v="13.4233333333333"/>
    <s v="NA"/>
    <n v="13.1558333333333"/>
    <s v="NA"/>
    <n v="4.0075000000000003"/>
    <s v="NA"/>
    <n v="5.2008875234432299"/>
    <x v="0"/>
    <n v="658.25"/>
    <s v="NA"/>
    <n v="671.66666666666697"/>
    <s v="NA"/>
    <n v="2206.4166666666702"/>
    <s v="NA"/>
  </r>
  <r>
    <x v="1"/>
    <x v="36"/>
    <n v="60270.0641666667"/>
    <x v="96"/>
    <n v="95.595833333333303"/>
    <n v="0.37007488444863701"/>
    <n v="92.4791666666667"/>
    <n v="0.352265249920796"/>
    <n v="27.510833333333299"/>
    <n v="0.31999200319871701"/>
    <n v="10579.5"/>
    <x v="93"/>
    <n v="16.811666666666699"/>
    <n v="0.25242115718898001"/>
    <n v="16.262499999999999"/>
    <n v="0.23614366250712901"/>
    <n v="4.8341666666666701"/>
    <n v="0.20627989186941201"/>
    <n v="5.6900498921197604"/>
    <x v="96"/>
    <n v="630"/>
    <n v="-4.2916824914546098E-2"/>
    <n v="651.08333333333303"/>
    <n v="-3.0645161290323499E-2"/>
    <n v="2188.75"/>
    <n v="-8.0069494278068292E-3"/>
  </r>
  <r>
    <x v="2"/>
    <x v="36"/>
    <n v="57051.343333333301"/>
    <x v="97"/>
    <n v="83.890833333333305"/>
    <n v="-0.122442575077366"/>
    <n v="78.094999999999999"/>
    <n v="-0.15553953593151601"/>
    <n v="24.32"/>
    <n v="-0.115984612122496"/>
    <n v="8489.4166666666697"/>
    <x v="94"/>
    <n v="12.525"/>
    <n v="-0.25498165956181401"/>
    <n v="11.7675"/>
    <n v="-0.276402767102229"/>
    <n v="3.6191666666666702"/>
    <n v="-0.25133597655576601"/>
    <n v="7.18263010099749"/>
    <x v="97"/>
    <n v="682.83333333333303"/>
    <n v="8.3862433862433403E-2"/>
    <n v="741.66666666666697"/>
    <n v="0.139127095865866"/>
    <n v="2353.75"/>
    <n v="7.5385494003426604E-2"/>
  </r>
  <r>
    <x v="3"/>
    <x v="36"/>
    <n v="50146.683749999997"/>
    <x v="98"/>
    <n v="75.90625"/>
    <n v="-9.5178257457608301E-2"/>
    <n v="63.152500000000003"/>
    <n v="-0.191337473589858"/>
    <n v="20.796250000000001"/>
    <n v="-0.14489103618421101"/>
    <n v="6786.25"/>
    <x v="95"/>
    <n v="10.26"/>
    <n v="-0.180838323353293"/>
    <n v="8.5350000000000001"/>
    <n v="-0.27469725940089201"/>
    <n v="2.8050000000000002"/>
    <n v="-0.224959705272854"/>
    <n v="7.4495695035577203"/>
    <x v="98"/>
    <n v="659.5"/>
    <n v="-3.4171344886501899E-2"/>
    <n v="796.75"/>
    <n v="7.4269662921347901E-2"/>
    <n v="2410.375"/>
    <n v="2.4057355284121101E-2"/>
  </r>
  <r>
    <x v="1"/>
    <x v="37"/>
    <n v="3900"/>
    <x v="0"/>
    <n v="3900"/>
    <s v="NA"/>
    <n v="3900"/>
    <s v="NA"/>
    <n v="3900"/>
    <s v="NA"/>
    <n v="0"/>
    <x v="0"/>
    <n v="0"/>
    <s v="NA"/>
    <n v="0"/>
    <s v="NA"/>
    <n v="0"/>
    <s v="NA"/>
    <n v="3900"/>
    <x v="0"/>
    <n v="1"/>
    <s v="NA"/>
    <n v="1"/>
    <s v="NA"/>
    <n v="1"/>
    <s v="NA"/>
  </r>
  <r>
    <x v="3"/>
    <x v="38"/>
    <n v="266.67"/>
    <x v="0"/>
    <n v="266.67"/>
    <s v="NA"/>
    <n v="266.67"/>
    <s v="NA"/>
    <n v="266.67"/>
    <s v="NA"/>
    <n v="1"/>
    <x v="0"/>
    <n v="1"/>
    <s v="NA"/>
    <n v="1"/>
    <s v="NA"/>
    <n v="1"/>
    <s v="NA"/>
    <n v="266.67"/>
    <x v="0"/>
    <n v="1"/>
    <s v="NA"/>
    <n v="1"/>
    <s v="NA"/>
    <n v="1"/>
    <s v="NA"/>
  </r>
  <r>
    <x v="0"/>
    <x v="39"/>
    <n v="39.200000000000003"/>
    <x v="0"/>
    <n v="39.200000000000003"/>
    <s v="NA"/>
    <n v="39.200000000000003"/>
    <s v="NA"/>
    <n v="39.200000000000003"/>
    <s v="NA"/>
    <n v="1"/>
    <x v="0"/>
    <n v="1"/>
    <s v="NA"/>
    <n v="1"/>
    <s v="NA"/>
    <n v="1"/>
    <s v="NA"/>
    <n v="39.200000000000003"/>
    <x v="0"/>
    <n v="1"/>
    <s v="NA"/>
    <n v="1"/>
    <s v="NA"/>
    <n v="1"/>
    <s v="NA"/>
  </r>
  <r>
    <x v="0"/>
    <x v="40"/>
    <n v="4799.3999999999996"/>
    <x v="0"/>
    <n v="4799.3999999999996"/>
    <s v="NA"/>
    <n v="391.95"/>
    <s v="NA"/>
    <n v="391.95"/>
    <s v="NA"/>
    <n v="15"/>
    <x v="0"/>
    <n v="15"/>
    <s v="NA"/>
    <n v="1.2250000000000001"/>
    <s v="NA"/>
    <n v="1.2250000000000001"/>
    <s v="NA"/>
    <n v="319.95999999999998"/>
    <x v="0"/>
    <n v="1"/>
    <s v="NA"/>
    <n v="10.5"/>
    <s v="NA"/>
    <n v="10.5"/>
    <s v="NA"/>
  </r>
  <r>
    <x v="0"/>
    <x v="41"/>
    <n v="3900"/>
    <x v="0"/>
    <n v="3900"/>
    <s v="NA"/>
    <n v="3900"/>
    <s v="NA"/>
    <n v="3900"/>
    <s v="NA"/>
    <n v="0"/>
    <x v="0"/>
    <n v="0"/>
    <s v="NA"/>
    <n v="0"/>
    <s v="NA"/>
    <n v="0"/>
    <s v="NA"/>
    <n v="3900"/>
    <x v="0"/>
    <n v="1"/>
    <s v="NA"/>
    <n v="1"/>
    <s v="NA"/>
    <n v="1"/>
    <s v="NA"/>
  </r>
  <r>
    <x v="1"/>
    <x v="41"/>
    <n v="4650"/>
    <x v="99"/>
    <n v="3305"/>
    <n v="-0.15256410256410299"/>
    <n v="3305"/>
    <n v="-0.15256410256410299"/>
    <n v="3305"/>
    <n v="-0.15256410256410299"/>
    <n v="0"/>
    <x v="0"/>
    <n v="0"/>
    <s v="NA"/>
    <n v="0"/>
    <s v="NA"/>
    <n v="0"/>
    <s v="NA"/>
    <n v="4650"/>
    <x v="99"/>
    <n v="1.8"/>
    <n v="0.8"/>
    <n v="1.8"/>
    <n v="0.8"/>
    <n v="1.8"/>
    <n v="0.8"/>
  </r>
  <r>
    <x v="2"/>
    <x v="41"/>
    <n v="4900"/>
    <x v="100"/>
    <n v="2983.3339999999998"/>
    <n v="-9.7327080181543194E-2"/>
    <n v="2983.3339999999998"/>
    <n v="-9.7327080181543194E-2"/>
    <n v="2983.3339999999998"/>
    <n v="-9.7327080181543194E-2"/>
    <n v="0.2"/>
    <x v="96"/>
    <n v="0.1"/>
    <s v="Inf"/>
    <n v="0.1"/>
    <s v="Inf"/>
    <n v="0.1"/>
    <s v="Inf"/>
    <n v="4900"/>
    <x v="100"/>
    <n v="2"/>
    <n v="0.11111111111111099"/>
    <n v="2"/>
    <n v="0.11111111111111099"/>
    <n v="2"/>
    <n v="0.11111111111111099"/>
  </r>
  <r>
    <x v="3"/>
    <x v="41"/>
    <n v="6750"/>
    <x v="101"/>
    <n v="3375"/>
    <n v="0.131284663400075"/>
    <n v="3375"/>
    <n v="0.131284663400075"/>
    <n v="3375"/>
    <n v="0.131284663400075"/>
    <n v="0.5"/>
    <x v="97"/>
    <n v="0.25"/>
    <n v="1.5"/>
    <n v="0.25"/>
    <n v="1.5"/>
    <n v="0.25"/>
    <n v="1.5"/>
    <n v="6750"/>
    <x v="101"/>
    <n v="2"/>
    <n v="0"/>
    <n v="2"/>
    <n v="0"/>
    <n v="2"/>
    <n v="0"/>
  </r>
  <r>
    <x v="0"/>
    <x v="42"/>
    <n v="3539.3333333333298"/>
    <x v="0"/>
    <n v="136.66333333333299"/>
    <s v="NA"/>
    <n v="136.66333333333299"/>
    <s v="NA"/>
    <n v="136.275833333333"/>
    <s v="NA"/>
    <n v="23.5833333333333"/>
    <x v="0"/>
    <n v="0.92333333333333301"/>
    <s v="NA"/>
    <n v="0.92333333333333301"/>
    <s v="NA"/>
    <n v="0.92"/>
    <s v="NA"/>
    <n v="148.12649338418299"/>
    <x v="0"/>
    <n v="25.6666666666667"/>
    <s v="NA"/>
    <n v="25.6666666666667"/>
    <s v="NA"/>
    <n v="25.75"/>
    <s v="NA"/>
  </r>
  <r>
    <x v="1"/>
    <x v="42"/>
    <n v="5463.5166666666701"/>
    <x v="102"/>
    <n v="156.22499999999999"/>
    <n v="0.14313763750335701"/>
    <n v="155.1525"/>
    <n v="0.13528988511915199"/>
    <n v="154.824166666667"/>
    <n v="0.13610875002293699"/>
    <n v="33.25"/>
    <x v="98"/>
    <n v="0.956666666666667"/>
    <n v="3.6101083032491703E-2"/>
    <n v="0.95"/>
    <n v="2.88808664259931E-2"/>
    <n v="0.94750000000000001"/>
    <n v="2.9891304347826098E-2"/>
    <n v="162.64575105161001"/>
    <x v="102"/>
    <n v="34.5"/>
    <n v="0.34415584415584199"/>
    <n v="34.75"/>
    <n v="0.35389610389610199"/>
    <n v="34.8333333333333"/>
    <n v="0.35275080906148698"/>
  </r>
  <r>
    <x v="2"/>
    <x v="42"/>
    <n v="6541.5666666666702"/>
    <x v="103"/>
    <n v="188.32916666666699"/>
    <n v="0.20549954659412401"/>
    <n v="187.86916666666701"/>
    <n v="0.21086780210868"/>
    <n v="187.86916666666701"/>
    <n v="0.213435671649021"/>
    <n v="34.3333333333333"/>
    <x v="99"/>
    <n v="0.99166666666666703"/>
    <n v="3.6585365853658597E-2"/>
    <n v="0.98916666666666697"/>
    <n v="4.1228070175439002E-2"/>
    <n v="0.98916666666666697"/>
    <n v="4.3975373790677501E-2"/>
    <n v="190.23923464217501"/>
    <x v="103"/>
    <n v="34.6666666666667"/>
    <n v="4.8309178743971004E-3"/>
    <n v="34.75"/>
    <n v="0"/>
    <n v="34.75"/>
    <n v="-2.39234449760671E-3"/>
  </r>
  <r>
    <x v="3"/>
    <x v="42"/>
    <n v="7917.95"/>
    <x v="104"/>
    <n v="188.995"/>
    <n v="3.5354764485922801E-3"/>
    <n v="188.995"/>
    <n v="5.9926455911232003E-3"/>
    <n v="188.995"/>
    <n v="5.9926455911232003E-3"/>
    <n v="41.25"/>
    <x v="100"/>
    <n v="0.98624999999999996"/>
    <n v="-5.4621848739499802E-3"/>
    <n v="0.98624999999999996"/>
    <n v="-2.94860994102815E-3"/>
    <n v="0.98624999999999996"/>
    <n v="-2.94860994102815E-3"/>
    <n v="191.71340024845699"/>
    <x v="104"/>
    <n v="41.875"/>
    <n v="0.20793269230769101"/>
    <n v="41.875"/>
    <n v="0.205035971223022"/>
    <n v="41.875"/>
    <n v="0.205035971223022"/>
  </r>
  <r>
    <x v="0"/>
    <x v="43"/>
    <n v="2210.8000000000002"/>
    <x v="0"/>
    <n v="13.897500000000001"/>
    <s v="NA"/>
    <n v="13.682499999999999"/>
    <s v="NA"/>
    <n v="6.9608333333333299"/>
    <s v="NA"/>
    <n v="314.83333333333297"/>
    <x v="0"/>
    <n v="1.98166666666667"/>
    <s v="NA"/>
    <n v="1.9483333333333299"/>
    <s v="NA"/>
    <n v="0.99416666666666698"/>
    <s v="NA"/>
    <n v="7.0351587678088796"/>
    <x v="0"/>
    <n v="159.416666666667"/>
    <s v="NA"/>
    <n v="162.083333333333"/>
    <s v="NA"/>
    <n v="318.16666666666703"/>
    <s v="NA"/>
  </r>
  <r>
    <x v="1"/>
    <x v="43"/>
    <n v="2683.36666666667"/>
    <x v="105"/>
    <n v="13.5491666666667"/>
    <n v="-2.5064460034776099E-2"/>
    <n v="13.2075"/>
    <n v="-3.4715877946281698E-2"/>
    <n v="7.2050000000000001"/>
    <n v="3.5077217766072602E-2"/>
    <n v="376.08333333333297"/>
    <x v="101"/>
    <n v="1.86"/>
    <n v="-6.1396131202692897E-2"/>
    <n v="1.8116666666666701"/>
    <n v="-7.0145423438833204E-2"/>
    <n v="0.98416666666666697"/>
    <n v="-1.00586756077117E-2"/>
    <n v="7.3429275146587001"/>
    <x v="105"/>
    <n v="197.083333333333"/>
    <n v="0.23627809722947801"/>
    <n v="202.833333333333"/>
    <n v="0.251413881748072"/>
    <n v="376.83333333333297"/>
    <n v="0.18438973284441901"/>
  </r>
  <r>
    <x v="2"/>
    <x v="43"/>
    <n v="2707.50833333333"/>
    <x v="106"/>
    <n v="13.0066666666667"/>
    <n v="-4.0039362814441197E-2"/>
    <n v="12.4475"/>
    <n v="-5.7543062653795198E-2"/>
    <n v="6.7008333333333301"/>
    <n v="-6.9974554707379594E-2"/>
    <n v="386.58333333333297"/>
    <x v="102"/>
    <n v="1.8625"/>
    <n v="1.34408602150535E-3"/>
    <n v="1.7816666666666701"/>
    <n v="-1.6559337626494901E-2"/>
    <n v="0.95583333333333298"/>
    <n v="-2.8789161727350399E-2"/>
    <n v="7.0374900027059697"/>
    <x v="106"/>
    <n v="210.083333333333"/>
    <n v="6.5961945031712599E-2"/>
    <n v="220"/>
    <n v="8.4634346754315706E-2"/>
    <n v="403.83333333333297"/>
    <n v="7.1649712516585695E-2"/>
  </r>
  <r>
    <x v="3"/>
    <x v="43"/>
    <n v="2607.0524999999998"/>
    <x v="107"/>
    <n v="10.705"/>
    <n v="-0.176960533059971"/>
    <n v="9.9337499999999999"/>
    <n v="-0.20194818236593701"/>
    <n v="6.0862499999999997"/>
    <n v="-9.1717448078596803E-2"/>
    <n v="355.75"/>
    <x v="103"/>
    <n v="1.4662500000000001"/>
    <n v="-0.212751677852349"/>
    <n v="1.3612500000000001"/>
    <n v="-0.23596819457436999"/>
    <n v="0.83374999999999999"/>
    <n v="-0.12772449869224001"/>
    <n v="7.3205391851312598"/>
    <x v="107"/>
    <n v="247"/>
    <n v="0.175723919079732"/>
    <n v="265.875"/>
    <n v="0.208522727272727"/>
    <n v="428.125"/>
    <n v="6.0152703260421901E-2"/>
  </r>
  <r>
    <x v="0"/>
    <x v="44"/>
    <n v="824256.22916666698"/>
    <x v="0"/>
    <n v="84.786666666666704"/>
    <s v="NA"/>
    <n v="11.355833333333299"/>
    <s v="NA"/>
    <n v="11.046666666666701"/>
    <s v="NA"/>
    <n v="71269.166666666701"/>
    <x v="0"/>
    <n v="7.3891666666666698"/>
    <s v="NA"/>
    <n v="0.99083333333333301"/>
    <s v="NA"/>
    <n v="0.96583333333333299"/>
    <s v="NA"/>
    <n v="11.4454197197259"/>
    <x v="0"/>
    <n v="9603.1666666666697"/>
    <s v="NA"/>
    <n v="71706.833333333299"/>
    <s v="NA"/>
    <n v="73719.416666666701"/>
    <s v="NA"/>
  </r>
  <r>
    <x v="1"/>
    <x v="44"/>
    <n v="1101883.0075000001"/>
    <x v="108"/>
    <n v="102.2175"/>
    <n v="0.205584604497562"/>
    <n v="14.1008333333333"/>
    <n v="0.24172598517648899"/>
    <n v="13.4825"/>
    <n v="0.22050392275195799"/>
    <n v="80422.583333333299"/>
    <x v="104"/>
    <n v="7.4608333333333299"/>
    <n v="9.6988835006193794E-3"/>
    <n v="1.0291666666666699"/>
    <n v="3.8687973086631001E-2"/>
    <n v="0.98250000000000004"/>
    <n v="1.7256255392580199E-2"/>
    <n v="13.7024967945394"/>
    <x v="108"/>
    <n v="10743.916666666701"/>
    <n v="0.118788941147888"/>
    <n v="78054.5"/>
    <n v="8.8522479261623696E-2"/>
    <n v="81657.25"/>
    <n v="0.107676290619951"/>
  </r>
  <r>
    <x v="2"/>
    <x v="44"/>
    <n v="1173380.2858333299"/>
    <x v="109"/>
    <n v="99.63"/>
    <n v="-2.5313669381466002E-2"/>
    <n v="14.0758333333333"/>
    <n v="-1.7729448614148401E-3"/>
    <n v="13.725"/>
    <n v="1.7986278509178499E-2"/>
    <n v="84530"/>
    <x v="105"/>
    <n v="7.1783333333333301"/>
    <n v="-3.7864402993409998E-2"/>
    <n v="1.0149999999999999"/>
    <n v="-1.3765182186238E-2"/>
    <n v="0.98833333333333295"/>
    <n v="5.9372349448681E-3"/>
    <n v="13.882609403836399"/>
    <x v="109"/>
    <n v="11759.5"/>
    <n v="9.4526359878067095E-2"/>
    <n v="83424.416666666701"/>
    <n v="6.8797015760355906E-2"/>
    <n v="85545.25"/>
    <n v="4.7613653411056597E-2"/>
  </r>
  <r>
    <x v="3"/>
    <x v="44"/>
    <n v="1165976"/>
    <x v="110"/>
    <n v="93.616249999999994"/>
    <n v="-6.03608350898324E-2"/>
    <n v="13.977499999999999"/>
    <n v="-6.9859688591534597E-3"/>
    <n v="13.977499999999999"/>
    <n v="1.8397085610200301E-2"/>
    <n v="83238.5"/>
    <x v="106"/>
    <n v="6.6825000000000001"/>
    <n v="-6.9073601114464395E-2"/>
    <n v="0.99875000000000003"/>
    <n v="-1.60098522167486E-2"/>
    <n v="0.99875000000000003"/>
    <n v="1.0539629005059401E-2"/>
    <n v="14.006331551996199"/>
    <x v="110"/>
    <n v="12441"/>
    <n v="5.7953144266337901E-2"/>
    <n v="83401.25"/>
    <n v="-2.7769647775022601E-4"/>
    <n v="83401.25"/>
    <n v="-2.50627591830055E-2"/>
  </r>
  <r>
    <x v="0"/>
    <x v="45"/>
    <n v="1471486.3791666699"/>
    <x v="0"/>
    <n v="87.834166666666704"/>
    <s v="NA"/>
    <n v="74.837500000000006"/>
    <s v="NA"/>
    <n v="33.364166666666698"/>
    <s v="NA"/>
    <n v="64489.583333333299"/>
    <x v="0"/>
    <n v="3.8525"/>
    <s v="NA"/>
    <n v="3.2841666666666698"/>
    <s v="NA"/>
    <n v="1.4641666666666699"/>
    <s v="NA"/>
    <n v="22.784726690510102"/>
    <x v="0"/>
    <n v="16724.583333333299"/>
    <s v="NA"/>
    <n v="19623.25"/>
    <s v="NA"/>
    <n v="44013.333333333299"/>
    <s v="NA"/>
  </r>
  <r>
    <x v="1"/>
    <x v="45"/>
    <n v="1913238.3166666699"/>
    <x v="111"/>
    <n v="109.769166666667"/>
    <n v="0.249731975977461"/>
    <n v="92.591666666666697"/>
    <n v="0.23723623406269201"/>
    <n v="40.7575"/>
    <n v="0.22159502460224201"/>
    <n v="69810.833333333299"/>
    <x v="107"/>
    <n v="4.0058333333333298"/>
    <n v="3.9800995024874698E-2"/>
    <n v="3.37916666666667"/>
    <n v="2.89266683582847E-2"/>
    <n v="1.48833333333333"/>
    <n v="1.6505406943649398E-2"/>
    <n v="27.4011747975986"/>
    <x v="111"/>
    <n v="17429.166666666701"/>
    <n v="4.2128603104216997E-2"/>
    <n v="20668.166666666701"/>
    <n v="5.32489096692291E-2"/>
    <n v="46938.75"/>
    <n v="6.6466601029991704E-2"/>
  </r>
  <r>
    <x v="2"/>
    <x v="45"/>
    <n v="2198885.3483333299"/>
    <x v="112"/>
    <n v="120.0575"/>
    <n v="9.3726987693869404E-2"/>
    <n v="101.09333333333301"/>
    <n v="9.1818918189178006E-2"/>
    <n v="43.203333333333298"/>
    <n v="6.0009405221941897E-2"/>
    <n v="76085.5"/>
    <x v="108"/>
    <n v="4.1541666666666703"/>
    <n v="3.7029332223842103E-2"/>
    <n v="3.4975000000000001"/>
    <n v="3.5018495684339297E-2"/>
    <n v="1.49416666666667"/>
    <n v="3.9193729003404497E-3"/>
    <n v="28.897332580552899"/>
    <x v="112"/>
    <n v="18312.5"/>
    <n v="5.0681329189574797E-2"/>
    <n v="21750.833333333299"/>
    <n v="5.2383294760860802E-2"/>
    <n v="50890.25"/>
    <n v="8.4184176187052304E-2"/>
  </r>
  <r>
    <x v="3"/>
    <x v="45"/>
    <n v="2350939.3787500001"/>
    <x v="113"/>
    <n v="128.63874999999999"/>
    <n v="7.14761676696581E-2"/>
    <n v="107.37875"/>
    <n v="6.2174393299924302E-2"/>
    <n v="44.424999999999997"/>
    <n v="2.82771391096374E-2"/>
    <n v="79230.125"/>
    <x v="109"/>
    <n v="4.335"/>
    <n v="4.3530591775324999E-2"/>
    <n v="3.6187499999999999"/>
    <n v="3.4667619728377397E-2"/>
    <n v="1.49875"/>
    <n v="3.0674846625744802E-3"/>
    <n v="29.668880201806601"/>
    <x v="113"/>
    <n v="18274.25"/>
    <n v="-2.0887372013651899E-3"/>
    <n v="21891.625"/>
    <n v="6.47293207156971E-3"/>
    <n v="52916.125"/>
    <n v="3.9808705989850701E-2"/>
  </r>
  <r>
    <x v="0"/>
    <x v="46"/>
    <n v="1212.75"/>
    <x v="0"/>
    <n v="354.19499999999999"/>
    <s v="NA"/>
    <n v="241.25833333333301"/>
    <s v="NA"/>
    <n v="241.25833333333301"/>
    <s v="NA"/>
    <n v="18.75"/>
    <x v="0"/>
    <n v="4.62"/>
    <s v="NA"/>
    <n v="2.8133333333333299"/>
    <s v="NA"/>
    <n v="2.8133333333333299"/>
    <s v="NA"/>
    <n v="74.526984126984104"/>
    <x v="0"/>
    <n v="4.6666666666666696"/>
    <s v="NA"/>
    <n v="13.25"/>
    <s v="NA"/>
    <n v="13.25"/>
    <s v="NA"/>
  </r>
  <r>
    <x v="1"/>
    <x v="46"/>
    <n v="1827.5"/>
    <x v="114"/>
    <n v="713.819166666667"/>
    <n v="1.0153281855098699"/>
    <n v="569.78499999999997"/>
    <n v="1.36172152948085"/>
    <n v="569.78499999999997"/>
    <n v="1.36172152948085"/>
    <n v="20.9166666666667"/>
    <x v="110"/>
    <n v="8.1233333333333295"/>
    <n v="0.75829725829725703"/>
    <n v="5.9474999999999998"/>
    <n v="1.11404028436019"/>
    <n v="5.9474999999999998"/>
    <n v="1.11404028436019"/>
    <n v="86.814445358563006"/>
    <x v="114"/>
    <n v="2.5833333333333299"/>
    <n v="-0.44642857142857301"/>
    <n v="5.6666666666666696"/>
    <n v="-0.57232704402515699"/>
    <n v="5.6666666666666696"/>
    <n v="-0.57232704402515699"/>
  </r>
  <r>
    <x v="2"/>
    <x v="46"/>
    <n v="1932.5"/>
    <x v="115"/>
    <n v="628.67999999999995"/>
    <n v="-0.11927273831024"/>
    <n v="332.19"/>
    <n v="-0.41699061926867098"/>
    <n v="332.19"/>
    <n v="-0.41699061926867098"/>
    <n v="20.4166666666667"/>
    <x v="111"/>
    <n v="7.1033333333333299"/>
    <n v="-0.12556421830118999"/>
    <n v="3.4233333333333298"/>
    <n v="-0.42440801457194999"/>
    <n v="3.4233333333333298"/>
    <n v="-0.42440801457194999"/>
    <n v="87.825626898988006"/>
    <x v="115"/>
    <n v="2.9166666666666701"/>
    <n v="0.12903225806451901"/>
    <n v="8.1666666666666696"/>
    <n v="0.441176470588235"/>
    <n v="8.1666666666666696"/>
    <n v="0.441176470588235"/>
  </r>
  <r>
    <x v="3"/>
    <x v="46"/>
    <n v="1558.125"/>
    <x v="116"/>
    <n v="437.18"/>
    <n v="-0.30460647706305299"/>
    <n v="215.26124999999999"/>
    <n v="-0.35199358800686398"/>
    <n v="215.26124999999999"/>
    <n v="-0.35199358800686398"/>
    <n v="14.875"/>
    <x v="112"/>
    <n v="3.69625"/>
    <n v="-0.47964570624120101"/>
    <n v="1.57125"/>
    <n v="-0.54101752677701997"/>
    <n v="1.57125"/>
    <n v="-0.54101752677701997"/>
    <n v="332.33041492459103"/>
    <x v="116"/>
    <n v="3.5"/>
    <n v="0.19999999999999901"/>
    <n v="9.75"/>
    <n v="0.19387755102040799"/>
    <n v="9.75"/>
    <n v="0.19387755102040799"/>
  </r>
  <r>
    <x v="0"/>
    <x v="47"/>
    <n v="5930437.0816666698"/>
    <x v="0"/>
    <n v="128.81166666666701"/>
    <s v="NA"/>
    <n v="114.895833333333"/>
    <s v="NA"/>
    <n v="8.5233333333333299"/>
    <s v="NA"/>
    <n v="705413.33333333302"/>
    <x v="0"/>
    <n v="15.352499999999999"/>
    <s v="NA"/>
    <n v="13.6941666666667"/>
    <s v="NA"/>
    <n v="1.01583333333333"/>
    <s v="NA"/>
    <n v="8.39205367614667"/>
    <x v="0"/>
    <n v="45918.583333333299"/>
    <s v="NA"/>
    <n v="51487.416666666701"/>
    <s v="NA"/>
    <n v="693924.5"/>
    <s v="NA"/>
  </r>
  <r>
    <x v="1"/>
    <x v="47"/>
    <n v="7912313.5458333297"/>
    <x v="117"/>
    <n v="160.95333333333301"/>
    <n v="0.24952449959242201"/>
    <n v="143.9325"/>
    <n v="0.25272166817770098"/>
    <n v="10.1141666666667"/>
    <n v="0.186644505279629"/>
    <n v="806870.83333333302"/>
    <x v="113"/>
    <n v="16.4175"/>
    <n v="6.9369809477283897E-2"/>
    <n v="14.6841666666667"/>
    <n v="7.2293555650215904E-2"/>
    <n v="1.0316666666666701"/>
    <n v="1.55865463494734E-2"/>
    <n v="9.8029373746802495"/>
    <x v="117"/>
    <n v="49103.75"/>
    <n v="6.9365525576973106E-2"/>
    <n v="54922.416666666701"/>
    <n v="6.6715330121113706E-2"/>
    <n v="781628.41666666698"/>
    <n v="0.12638826942508399"/>
  </r>
  <r>
    <x v="2"/>
    <x v="47"/>
    <n v="9480157.0091666691"/>
    <x v="118"/>
    <n v="180.62833333333299"/>
    <n v="0.122240400944373"/>
    <n v="159.35916666666699"/>
    <n v="0.107179870193785"/>
    <n v="10.8233333333333"/>
    <n v="7.01161736837701E-2"/>
    <n v="908880.75"/>
    <x v="114"/>
    <n v="17.315833333333298"/>
    <n v="5.4718034617529901E-2"/>
    <n v="15.2783333333333"/>
    <n v="4.0463083820436903E-2"/>
    <n v="1.03833333333333"/>
    <n v="6.4620355411889301E-3"/>
    <n v="10.4272598949968"/>
    <x v="118"/>
    <n v="52451.25"/>
    <n v="6.8171982791538299E-2"/>
    <n v="59460.25"/>
    <n v="8.2622608558435506E-2"/>
    <n v="875631.91666666698"/>
    <n v="0.12026622624710499"/>
  </r>
  <r>
    <x v="3"/>
    <x v="47"/>
    <n v="10382947.16"/>
    <x v="119"/>
    <n v="200.76625000000001"/>
    <n v="0.111488138627202"/>
    <n v="176.89500000000001"/>
    <n v="0.110039690217588"/>
    <n v="11.428750000000001"/>
    <n v="5.5936248845091102E-2"/>
    <n v="938440.875"/>
    <x v="115"/>
    <n v="18.141249999999999"/>
    <n v="4.7668318975891202E-2"/>
    <n v="15.98625"/>
    <n v="4.6334678738957198E-2"/>
    <n v="1.0325"/>
    <n v="-5.6179775280867199E-3"/>
    <n v="11.066684240062701"/>
    <x v="119"/>
    <n v="51729"/>
    <n v="-1.376992921999E-2"/>
    <n v="58722.625"/>
    <n v="-1.2405346428916801E-2"/>
    <n v="908773.625"/>
    <n v="3.7848903977251103E-2"/>
  </r>
  <r>
    <x v="0"/>
    <x v="48"/>
    <n v="55"/>
    <x v="0"/>
    <n v="55"/>
    <s v="NA"/>
    <n v="55"/>
    <s v="NA"/>
    <n v="55"/>
    <s v="NA"/>
    <n v="0"/>
    <x v="0"/>
    <n v="0"/>
    <s v="NA"/>
    <n v="0"/>
    <s v="NA"/>
    <n v="0"/>
    <s v="NA"/>
    <n v="55"/>
    <x v="0"/>
    <n v="1"/>
    <s v="NA"/>
    <n v="1"/>
    <s v="NA"/>
    <n v="1"/>
    <s v="NA"/>
  </r>
  <r>
    <x v="0"/>
    <x v="49"/>
    <n v="268139.755"/>
    <x v="0"/>
    <n v="24.8341666666667"/>
    <s v="NA"/>
    <n v="23.463333333333299"/>
    <s v="NA"/>
    <n v="17.754999999999999"/>
    <s v="NA"/>
    <n v="16321"/>
    <x v="0"/>
    <n v="1.5166666666666699"/>
    <s v="NA"/>
    <n v="1.4325000000000001"/>
    <s v="NA"/>
    <n v="1.0825"/>
    <s v="NA"/>
    <n v="16.396201709065402"/>
    <x v="0"/>
    <n v="10765.416666666701"/>
    <s v="NA"/>
    <n v="11398.916666666701"/>
    <s v="NA"/>
    <n v="15063.666666666701"/>
    <s v="NA"/>
  </r>
  <r>
    <x v="1"/>
    <x v="49"/>
    <n v="302314.73166666698"/>
    <x v="120"/>
    <n v="27.125833333333301"/>
    <n v="9.2278782591185396E-2"/>
    <n v="25.737500000000001"/>
    <n v="9.6924279016907394E-2"/>
    <n v="19.484166666666699"/>
    <n v="9.7390406458276499E-2"/>
    <n v="17073.75"/>
    <x v="116"/>
    <n v="1.5316666666666701"/>
    <n v="9.8901098901099504E-3"/>
    <n v="1.45166666666667"/>
    <n v="1.33798720186177E-2"/>
    <n v="1.09916666666667"/>
    <n v="1.53964588144757E-2"/>
    <n v="17.730972563532699"/>
    <x v="120"/>
    <n v="11152.5"/>
    <n v="3.5956186863796702E-2"/>
    <n v="11755.416666666701"/>
    <n v="3.1274901854708298E-2"/>
    <n v="15521.416666666701"/>
    <n v="3.0387687813945199E-2"/>
  </r>
  <r>
    <x v="2"/>
    <x v="49"/>
    <n v="332024.26916666701"/>
    <x v="121"/>
    <n v="28.202500000000001"/>
    <n v="3.9691560935149202E-2"/>
    <n v="26.560833333333299"/>
    <n v="3.1989638983323902E-2"/>
    <n v="19.827500000000001"/>
    <n v="1.76211453744477E-2"/>
    <n v="18650.5"/>
    <x v="117"/>
    <n v="1.5841666666666701"/>
    <n v="3.4276387377584198E-2"/>
    <n v="1.4924999999999999"/>
    <n v="2.8128587830077999E-2"/>
    <n v="1.11333333333333"/>
    <n v="1.2888551933276701E-2"/>
    <n v="17.804685786147399"/>
    <x v="121"/>
    <n v="11778.083333333299"/>
    <n v="5.6093551520582798E-2"/>
    <n v="12508.333333333299"/>
    <n v="6.4048488285536206E-2"/>
    <n v="16746.166666666701"/>
    <n v="7.8907101478065095E-2"/>
  </r>
  <r>
    <x v="3"/>
    <x v="49"/>
    <n v="326439.98499999999"/>
    <x v="122"/>
    <n v="28.487500000000001"/>
    <n v="1.01054871022073E-2"/>
    <n v="26.69875"/>
    <n v="5.19248266558032E-3"/>
    <n v="19.809999999999999"/>
    <n v="-8.8261253309806305E-4"/>
    <n v="18272.375"/>
    <x v="118"/>
    <n v="1.5925"/>
    <n v="5.2603892688037604E-3"/>
    <n v="1.4950000000000001"/>
    <n v="1.6750418760470101E-3"/>
    <n v="1.1087499999999999"/>
    <n v="-4.11676646706293E-3"/>
    <n v="17.866091028033701"/>
    <x v="122"/>
    <n v="11457"/>
    <n v="-2.7261085207692302E-2"/>
    <n v="12224"/>
    <n v="-2.27315123251139E-2"/>
    <n v="16478.875"/>
    <n v="-1.5961364292327598E-2"/>
  </r>
  <r>
    <x v="1"/>
    <x v="50"/>
    <n v="7542.6120000000001"/>
    <x v="0"/>
    <n v="4283.2420000000002"/>
    <s v="NA"/>
    <n v="410.976"/>
    <s v="NA"/>
    <n v="410.976"/>
    <s v="NA"/>
    <n v="17.600000000000001"/>
    <x v="0"/>
    <n v="10.4"/>
    <s v="NA"/>
    <n v="1"/>
    <s v="NA"/>
    <n v="1"/>
    <s v="NA"/>
    <n v="410.97504761904798"/>
    <x v="0"/>
    <n v="1.6"/>
    <s v="NA"/>
    <n v="17.600000000000001"/>
    <s v="NA"/>
    <n v="17.600000000000001"/>
    <s v="NA"/>
  </r>
  <r>
    <x v="0"/>
    <x v="51"/>
    <n v="2642824.1924999999"/>
    <x v="0"/>
    <n v="551.01666666666699"/>
    <s v="NA"/>
    <n v="526.44833333333304"/>
    <s v="NA"/>
    <n v="470.988333333333"/>
    <s v="NA"/>
    <n v="5753.8333333333303"/>
    <x v="0"/>
    <n v="1.20166666666667"/>
    <s v="NA"/>
    <n v="1.1475"/>
    <s v="NA"/>
    <n v="1.0266666666666699"/>
    <s v="NA"/>
    <n v="458.765396889263"/>
    <x v="0"/>
    <n v="4782.75"/>
    <s v="NA"/>
    <n v="5006.25"/>
    <s v="NA"/>
    <n v="5596.6666666666697"/>
    <s v="NA"/>
  </r>
  <r>
    <x v="1"/>
    <x v="51"/>
    <n v="3174867.2933333302"/>
    <x v="123"/>
    <n v="590.89250000000004"/>
    <n v="7.2367744472338402E-2"/>
    <n v="570.45916666666699"/>
    <n v="8.3599530184983006E-2"/>
    <n v="500.34333333333302"/>
    <n v="6.2326384588436499E-2"/>
    <n v="6623.6666666666697"/>
    <x v="119"/>
    <n v="1.23416666666667"/>
    <n v="2.7045769764216299E-2"/>
    <n v="1.19"/>
    <n v="3.7037037037037E-2"/>
    <n v="1.0449999999999999"/>
    <n v="1.7857142857139501E-2"/>
    <n v="479.669572711424"/>
    <x v="123"/>
    <n v="5371.8333333333303"/>
    <n v="0.123168330632655"/>
    <n v="5562.9166666666697"/>
    <n v="0.111194340407824"/>
    <n v="6346"/>
    <n v="0.13388921977367399"/>
  </r>
  <r>
    <x v="2"/>
    <x v="51"/>
    <n v="3646807.1016666698"/>
    <x v="124"/>
    <n v="605.66333333333296"/>
    <n v="2.4997496724586801E-2"/>
    <n v="583.54083333333301"/>
    <n v="2.2931819543027799E-2"/>
    <n v="502.85500000000002"/>
    <n v="5.0198863447106301E-3"/>
    <n v="7610.5"/>
    <x v="120"/>
    <n v="1.2633333333333301"/>
    <n v="2.36326806211965E-2"/>
    <n v="1.2175"/>
    <n v="2.31092436974791E-2"/>
    <n v="1.05083333333333"/>
    <n v="5.5821371610813696E-3"/>
    <n v="479.35359805376902"/>
    <x v="124"/>
    <n v="6020.6666666666697"/>
    <n v="0.120784338059633"/>
    <n v="6249.1666666666697"/>
    <n v="0.123361545951614"/>
    <n v="7252.8333333333303"/>
    <n v="0.14289841369891701"/>
  </r>
  <r>
    <x v="3"/>
    <x v="51"/>
    <n v="3811460.7675000001"/>
    <x v="125"/>
    <n v="611.03499999999997"/>
    <n v="8.8690636712370693E-3"/>
    <n v="582.11249999999995"/>
    <n v="-2.44770074644829E-3"/>
    <n v="500.19749999999999"/>
    <n v="-5.2848236569190497E-3"/>
    <n v="7985.5"/>
    <x v="121"/>
    <n v="1.2787500000000001"/>
    <n v="1.2203166226915601E-2"/>
    <n v="1.2212499999999999"/>
    <n v="3.0800821355235499E-3"/>
    <n v="1.0487500000000001"/>
    <n v="-1.9825535289420102E-3"/>
    <n v="477.24317204354099"/>
    <x v="125"/>
    <n v="6236.25"/>
    <n v="3.5807219577012002E-2"/>
    <n v="6546.5"/>
    <n v="4.7579677290304899E-2"/>
    <n v="7620.25"/>
    <n v="5.06583633982126E-2"/>
  </r>
  <r>
    <x v="0"/>
    <x v="52"/>
    <n v="26539.599999999999"/>
    <x v="0"/>
    <n v="49.535833333333301"/>
    <s v="NA"/>
    <n v="48.4"/>
    <s v="NA"/>
    <n v="38.156666666666702"/>
    <s v="NA"/>
    <n v="716.16666666666697"/>
    <x v="0"/>
    <n v="1.3416666666666699"/>
    <s v="NA"/>
    <n v="1.31"/>
    <s v="NA"/>
    <n v="0.99333333333333296"/>
    <s v="NA"/>
    <n v="38.3377950087269"/>
    <x v="0"/>
    <n v="538.75"/>
    <s v="NA"/>
    <n v="551.75"/>
    <s v="NA"/>
    <n v="722.58333333333303"/>
    <s v="NA"/>
  </r>
  <r>
    <x v="1"/>
    <x v="52"/>
    <n v="31053.441666666698"/>
    <x v="126"/>
    <n v="61.024166666666702"/>
    <n v="0.23191965412243801"/>
    <n v="59.625"/>
    <n v="0.231921487603306"/>
    <n v="31.977499999999999"/>
    <n v="-0.16194199353542499"/>
    <n v="1030.6666666666699"/>
    <x v="122"/>
    <n v="1.9866666666666699"/>
    <n v="0.48074534161490601"/>
    <n v="1.94"/>
    <n v="0.480916030534351"/>
    <n v="0.995"/>
    <n v="1.67785234899366E-3"/>
    <n v="32.152618547618097"/>
    <x v="126"/>
    <n v="508.41666666666703"/>
    <n v="-5.6303170920339603E-2"/>
    <n v="520.08333333333303"/>
    <n v="-5.7393143029754401E-2"/>
    <n v="1033.4166666666699"/>
    <n v="0.43016953061931101"/>
  </r>
  <r>
    <x v="2"/>
    <x v="52"/>
    <n v="32940.851666666698"/>
    <x v="127"/>
    <n v="60.473333333333301"/>
    <n v="-9.0264785808911903E-3"/>
    <n v="59.099166666666697"/>
    <n v="-8.8190076869316993E-3"/>
    <n v="30.36"/>
    <n v="-5.0582440778672501E-2"/>
    <n v="1135.3333333333301"/>
    <x v="123"/>
    <n v="2.06416666666667"/>
    <n v="3.9010067114094001E-2"/>
    <n v="2.0175000000000001"/>
    <n v="3.9948453608247503E-2"/>
    <n v="0.995"/>
    <n v="0"/>
    <n v="30.535717876444998"/>
    <x v="127"/>
    <n v="545.25"/>
    <n v="7.2447139813144601E-2"/>
    <n v="557.75"/>
    <n v="7.2424290979010403E-2"/>
    <n v="1140.5833333333301"/>
    <n v="0.10370131441012199"/>
  </r>
  <r>
    <x v="3"/>
    <x v="52"/>
    <n v="31306.962500000001"/>
    <x v="128"/>
    <n v="60.233750000000001"/>
    <n v="-3.96180134494488E-3"/>
    <n v="59.568750000000001"/>
    <n v="7.9456845133175098E-3"/>
    <n v="31.806249999999999"/>
    <n v="4.76366930171278E-2"/>
    <n v="1035.625"/>
    <x v="124"/>
    <n v="1.9412499999999999"/>
    <n v="-5.9547840129190101E-2"/>
    <n v="1.92"/>
    <n v="-4.8327137546468502E-2"/>
    <n v="1"/>
    <n v="5.0251256281407097E-3"/>
    <n v="31.890087133825698"/>
    <x v="128"/>
    <n v="521.25"/>
    <n v="-4.4016506189821197E-2"/>
    <n v="526.75"/>
    <n v="-5.5580457194083402E-2"/>
    <n v="1038.125"/>
    <n v="-8.98297654708822E-2"/>
  </r>
  <r>
    <x v="0"/>
    <x v="53"/>
    <n v="896360.11583333299"/>
    <x v="0"/>
    <n v="261.365833333333"/>
    <s v="NA"/>
    <n v="251.66583333333301"/>
    <s v="NA"/>
    <n v="231.1275"/>
    <s v="NA"/>
    <n v="3820.9166666666702"/>
    <x v="0"/>
    <n v="1.11333333333333"/>
    <s v="NA"/>
    <n v="1.07416666666667"/>
    <s v="NA"/>
    <n v="0.98499999999999999"/>
    <s v="NA"/>
    <n v="234.56097843295501"/>
    <x v="0"/>
    <n v="3426.75"/>
    <s v="NA"/>
    <n v="3559"/>
    <s v="NA"/>
    <n v="3874.25"/>
    <s v="NA"/>
  </r>
  <r>
    <x v="1"/>
    <x v="53"/>
    <n v="1098597.3916666701"/>
    <x v="129"/>
    <n v="279.07583333333298"/>
    <n v="6.7759430427976095E-2"/>
    <n v="269.553333333333"/>
    <n v="7.1076394292696396E-2"/>
    <n v="245.89750000000001"/>
    <n v="6.3904122183643303E-2"/>
    <n v="4440.75"/>
    <x v="125"/>
    <n v="1.1299999999999999"/>
    <n v="1.49700598802425E-2"/>
    <n v="1.08833333333333"/>
    <n v="1.3188518231180699E-2"/>
    <n v="0.99416666666666698"/>
    <n v="9.3062605752964392E-3"/>
    <n v="247.409749350456"/>
    <x v="129"/>
    <n v="3935.25"/>
    <n v="0.148391332895601"/>
    <n v="4074"/>
    <n v="0.14470356841809501"/>
    <n v="4466.8333333333303"/>
    <n v="0.15295433524768201"/>
  </r>
  <r>
    <x v="2"/>
    <x v="53"/>
    <n v="1258954.36333333"/>
    <x v="130"/>
    <n v="284.52249999999998"/>
    <n v="1.9516798002933499E-2"/>
    <n v="275.27999999999997"/>
    <n v="2.1245022630031099E-2"/>
    <n v="248.95916666666699"/>
    <n v="1.2450987369399801E-2"/>
    <n v="5043.1666666666697"/>
    <x v="126"/>
    <n v="1.13916666666667"/>
    <n v="8.1120943952832699E-3"/>
    <n v="1.1016666666666699"/>
    <n v="1.2251148545182101E-2"/>
    <n v="0.99666666666666703"/>
    <n v="2.5146689019279701E-3"/>
    <n v="249.744102647625"/>
    <x v="130"/>
    <n v="4426.9166666666697"/>
    <n v="0.124939118649811"/>
    <n v="4575.25"/>
    <n v="0.123036327933235"/>
    <n v="5059.3333333333303"/>
    <n v="0.132644304317003"/>
  </r>
  <r>
    <x v="3"/>
    <x v="53"/>
    <n v="1284407.4025000001"/>
    <x v="131"/>
    <n v="285.05250000000001"/>
    <n v="1.86277007969503E-3"/>
    <n v="275.45125000000002"/>
    <n v="6.2209386806176699E-4"/>
    <n v="247.62125"/>
    <n v="-5.3740405889867501E-3"/>
    <n v="5150.75"/>
    <x v="127"/>
    <n v="1.1425000000000001"/>
    <n v="2.9261155815626101E-3"/>
    <n v="1.10375"/>
    <n v="1.89107413010297E-3"/>
    <n v="0.995"/>
    <n v="-1.67224080267596E-3"/>
    <n v="249.37914499598301"/>
    <x v="131"/>
    <n v="4505"/>
    <n v="1.7638311089358E-2"/>
    <n v="4662.75"/>
    <n v="1.9124637997923601E-2"/>
    <n v="5187.125"/>
    <n v="2.5258597970747702E-2"/>
  </r>
  <r>
    <x v="0"/>
    <x v="54"/>
    <n v="3325333.9849999999"/>
    <x v="0"/>
    <n v="125.019166666667"/>
    <s v="NA"/>
    <n v="99.468333333333305"/>
    <s v="NA"/>
    <n v="75.656666666666695"/>
    <s v="NA"/>
    <n v="47522.833333333299"/>
    <x v="0"/>
    <n v="1.79"/>
    <s v="NA"/>
    <n v="1.42333333333333"/>
    <s v="NA"/>
    <n v="1.0841666666666701"/>
    <s v="NA"/>
    <n v="69.805644958432197"/>
    <x v="0"/>
    <n v="26519.916666666701"/>
    <s v="NA"/>
    <n v="33340.166666666701"/>
    <s v="NA"/>
    <n v="43822.5"/>
    <s v="NA"/>
  </r>
  <r>
    <x v="1"/>
    <x v="54"/>
    <n v="4148681.0766666699"/>
    <x v="132"/>
    <n v="147.80166666666699"/>
    <n v="0.18223205775114401"/>
    <n v="116.04583333333299"/>
    <n v="0.16666108141619301"/>
    <n v="87.367500000000007"/>
    <n v="0.15478917918667601"/>
    <n v="52225.166666666701"/>
    <x v="128"/>
    <n v="1.86083333333333"/>
    <n v="3.9571694599625701E-2"/>
    <n v="1.4608333333333301"/>
    <n v="2.6346604215456801E-2"/>
    <n v="1.10083333333333"/>
    <n v="1.5372790161408001E-2"/>
    <n v="79.424147976360004"/>
    <x v="132"/>
    <n v="28028.666666666701"/>
    <n v="5.6891204409264699E-2"/>
    <n v="35715.25"/>
    <n v="7.1237896231271497E-2"/>
    <n v="47438.75"/>
    <n v="8.2520394774373895E-2"/>
  </r>
  <r>
    <x v="2"/>
    <x v="54"/>
    <n v="4730814.28"/>
    <x v="133"/>
    <n v="155.98333333333301"/>
    <n v="5.5355713174181601E-2"/>
    <n v="119.47166666666701"/>
    <n v="2.9521381638008201E-2"/>
    <n v="89.608333333333306"/>
    <n v="2.5648362758843999E-2"/>
    <n v="58784.75"/>
    <x v="129"/>
    <n v="1.9375"/>
    <n v="4.12001791312155E-2"/>
    <n v="1.4850000000000001"/>
    <n v="1.65430690245317E-2"/>
    <n v="1.11333333333333"/>
    <n v="1.13550340651022E-2"/>
    <n v="80.450477485014304"/>
    <x v="133"/>
    <n v="30296.75"/>
    <n v="8.0920129391336096E-2"/>
    <n v="39575.25"/>
    <n v="0.108077081918788"/>
    <n v="52768.916666666701"/>
    <n v="0.112358918956901"/>
  </r>
  <r>
    <x v="3"/>
    <x v="54"/>
    <n v="4753036.3487499999"/>
    <x v="134"/>
    <n v="161.61625000000001"/>
    <n v="3.6112298322472598E-2"/>
    <n v="124.16374999999999"/>
    <n v="3.9273607410401097E-2"/>
    <n v="92.045000000000002"/>
    <n v="2.7192411420069201E-2"/>
    <n v="58023.875"/>
    <x v="130"/>
    <n v="1.9737499999999999"/>
    <n v="1.8709677419354798E-2"/>
    <n v="1.5162500000000001"/>
    <n v="2.1043771043771E-2"/>
    <n v="1.12625"/>
    <n v="1.16017964071887E-2"/>
    <n v="81.902675542981996"/>
    <x v="134"/>
    <n v="29400.75"/>
    <n v="-2.9574129238284601E-2"/>
    <n v="38274.875"/>
    <n v="-3.2858288955849899E-2"/>
    <n v="51629.125"/>
    <n v="-2.1599679104018599E-2"/>
  </r>
  <r>
    <x v="0"/>
    <x v="55"/>
    <n v="176657.5"/>
    <x v="0"/>
    <n v="383.6825"/>
    <s v="NA"/>
    <n v="183.5575"/>
    <s v="NA"/>
    <n v="136.87583333333299"/>
    <s v="NA"/>
    <n v="1287.0833333333301"/>
    <x v="0"/>
    <n v="2.79416666666667"/>
    <s v="NA"/>
    <n v="1.3374999999999999"/>
    <s v="NA"/>
    <n v="0.99750000000000005"/>
    <s v="NA"/>
    <n v="137.36675490666099"/>
    <x v="0"/>
    <n v="458.91666666666703"/>
    <s v="NA"/>
    <n v="964"/>
    <s v="NA"/>
    <n v="1291.5"/>
    <s v="NA"/>
  </r>
  <r>
    <x v="1"/>
    <x v="55"/>
    <n v="182133.91083333301"/>
    <x v="135"/>
    <n v="362.63249999999999"/>
    <n v="-5.4863070377199903E-2"/>
    <n v="161.49166666666699"/>
    <n v="-0.120212104290661"/>
    <n v="131.669166666667"/>
    <n v="-3.80393422262221E-2"/>
    <n v="1347.5"/>
    <x v="131"/>
    <n v="2.6808333333333301"/>
    <n v="-4.0560691917687998E-2"/>
    <n v="1.1924999999999999"/>
    <n v="-0.108411214953271"/>
    <n v="0.97333333333333305"/>
    <n v="-2.4227234753550899E-2"/>
    <n v="135.45746595166301"/>
    <x v="135"/>
    <n v="500.58333333333297"/>
    <n v="9.0793535500270695E-2"/>
    <n v="1166.75"/>
    <n v="0.21032157676348501"/>
    <n v="1385.0833333333301"/>
    <n v="7.2460962704862603E-2"/>
  </r>
  <r>
    <x v="2"/>
    <x v="55"/>
    <n v="154070.090833333"/>
    <x v="136"/>
    <n v="378.86666666666702"/>
    <n v="4.4767544736522599E-2"/>
    <n v="140.89666666666699"/>
    <n v="-0.12752980029929301"/>
    <n v="140.884166666667"/>
    <n v="6.9986012923805102E-2"/>
    <n v="1087.1666666666699"/>
    <x v="132"/>
    <n v="2.6708333333333298"/>
    <n v="-3.7301834006839602E-3"/>
    <n v="0.99250000000000005"/>
    <n v="-0.167714884696017"/>
    <n v="0.99250000000000005"/>
    <n v="1.9691780821918199E-2"/>
    <n v="142.10328603392199"/>
    <x v="136"/>
    <n v="407.08333333333297"/>
    <n v="-0.18678208756450801"/>
    <n v="1094.25"/>
    <n v="-6.21384186843797E-2"/>
    <n v="1094.3333333333301"/>
    <n v="-0.20991516755911199"/>
  </r>
  <r>
    <x v="3"/>
    <x v="55"/>
    <n v="135104.43875"/>
    <x v="137"/>
    <n v="309.07"/>
    <n v="-0.18422488122470601"/>
    <n v="143.08750000000001"/>
    <n v="1.55492204688993E-2"/>
    <n v="143.0325"/>
    <n v="1.52489338167856E-2"/>
    <n v="942.125"/>
    <x v="133"/>
    <n v="2.1549999999999998"/>
    <n v="-0.193135725429016"/>
    <n v="0.99875000000000003"/>
    <n v="6.2972292191435502E-3"/>
    <n v="0.99875000000000003"/>
    <n v="6.2972292191435502E-3"/>
    <n v="143.407923285885"/>
    <x v="137"/>
    <n v="436.875"/>
    <n v="7.3183213920164705E-2"/>
    <n v="944.125"/>
    <n v="-0.13719442540552901"/>
    <n v="944.5"/>
    <n v="-0.13691745354858101"/>
  </r>
  <r>
    <x v="0"/>
    <x v="56"/>
    <n v="60359"/>
    <x v="0"/>
    <n v="251.57499999999999"/>
    <s v="NA"/>
    <n v="250.995833333333"/>
    <s v="NA"/>
    <n v="250.995833333333"/>
    <s v="NA"/>
    <n v="243.25"/>
    <x v="0"/>
    <n v="1.0133333333333301"/>
    <s v="NA"/>
    <n v="1.0108333333333299"/>
    <s v="NA"/>
    <n v="1.0108333333333299"/>
    <s v="NA"/>
    <n v="249.03600181129201"/>
    <x v="0"/>
    <n v="239.833333333333"/>
    <s v="NA"/>
    <n v="240.416666666667"/>
    <s v="NA"/>
    <n v="240.416666666667"/>
    <s v="NA"/>
  </r>
  <r>
    <x v="1"/>
    <x v="56"/>
    <n v="59927.7"/>
    <x v="138"/>
    <n v="251.58250000000001"/>
    <n v="2.98121832456389E-5"/>
    <n v="251.35"/>
    <n v="1.4110460001009299E-3"/>
    <n v="251.35"/>
    <n v="1.4110460001009299E-3"/>
    <n v="237.833333333333"/>
    <x v="134"/>
    <n v="0.99833333333333296"/>
    <n v="-1.4802631578944601E-2"/>
    <n v="0.99750000000000005"/>
    <n v="-1.3190436933219999E-2"/>
    <n v="0.99750000000000005"/>
    <n v="-1.3190436933219999E-2"/>
    <n v="251.98158985386499"/>
    <x v="138"/>
    <n v="238.166666666667"/>
    <n v="-6.9492703266129498E-3"/>
    <n v="238.416666666667"/>
    <n v="-8.3188908145580501E-3"/>
    <n v="238.416666666667"/>
    <n v="-8.3188908145580501E-3"/>
  </r>
  <r>
    <x v="2"/>
    <x v="56"/>
    <n v="54537.333333333299"/>
    <x v="139"/>
    <n v="250.16499999999999"/>
    <n v="-5.6343346615921903E-3"/>
    <n v="249.75749999999999"/>
    <n v="-6.33578675154168E-3"/>
    <n v="249.75749999999999"/>
    <n v="-6.33578675154168E-3"/>
    <n v="217.916666666667"/>
    <x v="135"/>
    <n v="1"/>
    <n v="1.66944908180338E-3"/>
    <n v="0.99833333333333296"/>
    <n v="8.3542188805304097E-4"/>
    <n v="0.99833333333333296"/>
    <n v="8.3542188805304097E-4"/>
    <n v="250.23343170784801"/>
    <x v="139"/>
    <n v="218"/>
    <n v="-8.4674597620715095E-2"/>
    <n v="218.333333333333"/>
    <n v="-8.4236281020624804E-2"/>
    <n v="218.333333333333"/>
    <n v="-8.4236281020624804E-2"/>
  </r>
  <r>
    <x v="3"/>
    <x v="56"/>
    <n v="55924.5"/>
    <x v="140"/>
    <n v="247.73"/>
    <n v="-9.7335758399456507E-3"/>
    <n v="247.73"/>
    <n v="-8.1178743381079797E-3"/>
    <n v="247.73"/>
    <n v="-8.1178743381079797E-3"/>
    <n v="225.25"/>
    <x v="136"/>
    <n v="1"/>
    <n v="0"/>
    <n v="1"/>
    <n v="1.66944908180338E-3"/>
    <n v="1"/>
    <n v="1.66944908180338E-3"/>
    <n v="248.29431834010001"/>
    <x v="140"/>
    <n v="225.75"/>
    <n v="3.5550458715596298E-2"/>
    <n v="225.75"/>
    <n v="3.3969465648856501E-2"/>
    <n v="225.75"/>
    <n v="3.3969465648856501E-2"/>
  </r>
  <r>
    <x v="0"/>
    <x v="57"/>
    <n v="77595"/>
    <x v="0"/>
    <n v="122.66374999999999"/>
    <s v="NA"/>
    <n v="55.001249999999999"/>
    <s v="NA"/>
    <n v="55.001249999999999"/>
    <s v="NA"/>
    <n v="1372"/>
    <x v="0"/>
    <n v="2.19"/>
    <s v="NA"/>
    <n v="0.97624999999999995"/>
    <s v="NA"/>
    <n v="0.97624999999999995"/>
    <s v="NA"/>
    <n v="56.213252394071297"/>
    <x v="0"/>
    <n v="615"/>
    <s v="NA"/>
    <n v="1407.5"/>
    <s v="NA"/>
    <n v="1407.5"/>
    <s v="NA"/>
  </r>
  <r>
    <x v="1"/>
    <x v="57"/>
    <n v="198322.22500000001"/>
    <x v="141"/>
    <n v="153.074166666667"/>
    <n v="0.247916900198037"/>
    <n v="62.281666666666702"/>
    <n v="0.132368203752946"/>
    <n v="62.281666666666702"/>
    <n v="0.132368203752946"/>
    <n v="3182.9166666666702"/>
    <x v="137"/>
    <n v="2.4541666666666702"/>
    <n v="0.12062404870624201"/>
    <n v="0.99750000000000005"/>
    <n v="2.1766965428937399E-2"/>
    <n v="0.99750000000000005"/>
    <n v="2.1766965428937399E-2"/>
    <n v="62.463560424276203"/>
    <x v="141"/>
    <n v="1283.9166666666699"/>
    <n v="1.08766937669377"/>
    <n v="3187.8333333333298"/>
    <n v="1.26489046773238"/>
    <n v="3187.8333333333298"/>
    <n v="1.26489046773238"/>
  </r>
  <r>
    <x v="2"/>
    <x v="57"/>
    <n v="352511.23249999998"/>
    <x v="142"/>
    <n v="148.3725"/>
    <n v="-3.07149584351833E-2"/>
    <n v="63.067500000000003"/>
    <n v="1.26174101527999E-2"/>
    <n v="63.067500000000003"/>
    <n v="1.26174101527999E-2"/>
    <n v="5534.4166666666697"/>
    <x v="138"/>
    <n v="2.3258333333333301"/>
    <n v="-5.2292020373517101E-2"/>
    <n v="0.98833333333333295"/>
    <n v="-9.1896407685885702E-3"/>
    <n v="0.98833333333333295"/>
    <n v="-9.1896407685885702E-3"/>
    <n v="63.792591850355599"/>
    <x v="142"/>
    <n v="2381.75"/>
    <n v="0.85506587914583798"/>
    <n v="5608.6666666666697"/>
    <n v="0.75939771004339696"/>
    <n v="5608.6666666666697"/>
    <n v="0.75939771004339696"/>
  </r>
  <r>
    <x v="3"/>
    <x v="57"/>
    <n v="420679.46250000002"/>
    <x v="143"/>
    <n v="138.00375"/>
    <n v="-6.9883233078906204E-2"/>
    <n v="63.832500000000003"/>
    <n v="1.21298608633607E-2"/>
    <n v="63.832500000000003"/>
    <n v="1.21298608633607E-2"/>
    <n v="6606.5"/>
    <x v="139"/>
    <n v="2.1637499999999998"/>
    <n v="-6.9688283769257106E-2"/>
    <n v="0.99875000000000003"/>
    <n v="1.0539629005059401E-2"/>
    <n v="0.99875000000000003"/>
    <n v="1.0539629005059401E-2"/>
    <n v="63.838321431458603"/>
    <x v="143"/>
    <n v="3047.125"/>
    <n v="0.27936391308911501"/>
    <n v="6607.625"/>
    <n v="0.17810977059312899"/>
    <n v="6607.625"/>
    <n v="0.17810977059312899"/>
  </r>
  <r>
    <x v="0"/>
    <x v="58"/>
    <n v="470"/>
    <x v="0"/>
    <n v="470"/>
    <s v="NA"/>
    <n v="470"/>
    <s v="NA"/>
    <n v="470"/>
    <s v="NA"/>
    <n v="0"/>
    <x v="0"/>
    <n v="0"/>
    <s v="NA"/>
    <n v="0"/>
    <s v="NA"/>
    <n v="0"/>
    <s v="NA"/>
    <n v="470"/>
    <x v="0"/>
    <n v="1"/>
    <s v="NA"/>
    <n v="1"/>
    <s v="NA"/>
    <n v="1"/>
    <s v="NA"/>
  </r>
  <r>
    <x v="2"/>
    <x v="58"/>
    <n v="200034.903333333"/>
    <x v="144"/>
    <n v="146.696666666667"/>
    <n v="-0.687879432624113"/>
    <n v="146.01333333333301"/>
    <n v="-0.68933333333333402"/>
    <n v="145.88333333333301"/>
    <n v="-0.68960992907801499"/>
    <n v="1366.6666666666699"/>
    <x v="96"/>
    <n v="1"/>
    <s v="Inf"/>
    <n v="0.99666666666666703"/>
    <s v="Inf"/>
    <n v="0.99333333333333296"/>
    <s v="Inf"/>
    <n v="146.415043579474"/>
    <x v="144"/>
    <n v="1365"/>
    <n v="1364"/>
    <n v="1372.6666666666699"/>
    <n v="1371.6666666666699"/>
    <n v="1373.3333333333301"/>
    <n v="1372.3333333333301"/>
  </r>
  <r>
    <x v="3"/>
    <x v="58"/>
    <n v="349250.57124999998"/>
    <x v="145"/>
    <n v="153.45875000000001"/>
    <n v="4.60956849735258E-2"/>
    <n v="152.20625000000001"/>
    <n v="4.2413364076342497E-2"/>
    <n v="152.20625000000001"/>
    <n v="4.3342282645952301E-2"/>
    <n v="2288.125"/>
    <x v="140"/>
    <n v="1.0062500000000001"/>
    <n v="6.2500000000000897E-3"/>
    <n v="0.99875000000000003"/>
    <n v="2.0903010033441402E-3"/>
    <n v="0.99875000000000003"/>
    <n v="5.4530201342285999E-3"/>
    <n v="152.580068509401"/>
    <x v="145"/>
    <n v="2274.875"/>
    <n v="0.66657509157509198"/>
    <n v="2293.875"/>
    <n v="0.67110854783875296"/>
    <n v="2293.875"/>
    <n v="0.67029733009709103"/>
  </r>
  <r>
    <x v="0"/>
    <x v="59"/>
    <n v="543165.45833333302"/>
    <x v="0"/>
    <n v="83.28"/>
    <s v="NA"/>
    <n v="76.974166666666704"/>
    <s v="NA"/>
    <n v="76.973333333333301"/>
    <s v="NA"/>
    <n v="6994.6666666666697"/>
    <x v="0"/>
    <n v="1.07"/>
    <s v="NA"/>
    <n v="0.99250000000000005"/>
    <s v="NA"/>
    <n v="0.99250000000000005"/>
    <s v="NA"/>
    <n v="77.682633628221495"/>
    <x v="0"/>
    <n v="6513.5"/>
    <s v="NA"/>
    <n v="7053.0833333333303"/>
    <s v="NA"/>
    <n v="7053.1666666666697"/>
    <s v="NA"/>
  </r>
  <r>
    <x v="1"/>
    <x v="59"/>
    <n v="701943.91500000004"/>
    <x v="146"/>
    <n v="92.95"/>
    <n v="0.116114313160423"/>
    <n v="85.996666666666698"/>
    <n v="0.117214649936667"/>
    <n v="85.996666666666698"/>
    <n v="0.117226745193141"/>
    <n v="8137.5833333333303"/>
    <x v="141"/>
    <n v="1.07833333333333"/>
    <n v="7.7881619937663297E-3"/>
    <n v="0.99750000000000005"/>
    <n v="5.03778337531487E-3"/>
    <n v="0.99750000000000005"/>
    <n v="5.03778337531487E-3"/>
    <n v="86.239148399180394"/>
    <x v="146"/>
    <n v="7542.3333333333303"/>
    <n v="0.15795399298891999"/>
    <n v="8157.5833333333303"/>
    <n v="0.15659817810177601"/>
    <n v="8157.5833333333303"/>
    <n v="0.15658451286656"/>
  </r>
  <r>
    <x v="2"/>
    <x v="59"/>
    <n v="838227.25833333295"/>
    <x v="147"/>
    <n v="93.197500000000005"/>
    <n v="2.6627218934911498E-3"/>
    <n v="86.2708333333333"/>
    <n v="3.1881080662033599E-3"/>
    <n v="86.2708333333333"/>
    <n v="3.1881080662033599E-3"/>
    <n v="9712.75"/>
    <x v="142"/>
    <n v="1.0791666666666699"/>
    <n v="7.7279752705400795E-4"/>
    <n v="1"/>
    <n v="2.5062656641603501E-3"/>
    <n v="1"/>
    <n v="2.5062656641603501E-3"/>
    <n v="86.327218536470397"/>
    <x v="147"/>
    <n v="8988.75"/>
    <n v="0.191773102930128"/>
    <n v="9719.25"/>
    <n v="0.19143741508412501"/>
    <n v="9719.25"/>
    <n v="0.19143741508412501"/>
  </r>
  <r>
    <x v="3"/>
    <x v="59"/>
    <n v="858130.88"/>
    <x v="148"/>
    <n v="93.231250000000003"/>
    <n v="3.62134177418898E-4"/>
    <n v="86.103750000000005"/>
    <n v="-1.93673025839125E-3"/>
    <n v="86.103750000000005"/>
    <n v="-1.93673025839125E-3"/>
    <n v="9956.25"/>
    <x v="143"/>
    <n v="1.08125"/>
    <n v="1.9305019304989299E-3"/>
    <n v="0.99875000000000003"/>
    <n v="-1.2499999999999701E-3"/>
    <n v="0.99875000000000003"/>
    <n v="-1.2499999999999701E-3"/>
    <n v="86.205179889814005"/>
    <x v="148"/>
    <n v="9199.875"/>
    <n v="2.34876929495202E-2"/>
    <n v="9968.75"/>
    <n v="2.56707050441135E-2"/>
    <n v="9968.75"/>
    <n v="2.56707050441135E-2"/>
  </r>
  <r>
    <x v="0"/>
    <x v="60"/>
    <n v="720855.89833333297"/>
    <x v="0"/>
    <n v="209.34333333333299"/>
    <s v="NA"/>
    <n v="203.26"/>
    <s v="NA"/>
    <n v="199.9025"/>
    <s v="NA"/>
    <n v="3491"/>
    <x v="0"/>
    <n v="1.01416666666667"/>
    <s v="NA"/>
    <n v="0.98499999999999999"/>
    <s v="NA"/>
    <n v="0.96833333333333305"/>
    <s v="NA"/>
    <n v="206.601824252863"/>
    <x v="0"/>
    <n v="3442.5833333333298"/>
    <s v="NA"/>
    <n v="3544.3333333333298"/>
    <s v="NA"/>
    <n v="3604"/>
    <s v="NA"/>
  </r>
  <r>
    <x v="1"/>
    <x v="60"/>
    <n v="969291.84666666703"/>
    <x v="149"/>
    <n v="253.19"/>
    <n v="0.20944859322007101"/>
    <n v="237.66249999999999"/>
    <n v="0.16925366525632199"/>
    <n v="232.77166666666699"/>
    <n v="0.164425991003949"/>
    <n v="4132.6666666666697"/>
    <x v="144"/>
    <n v="1.08"/>
    <n v="6.4913722267868401E-2"/>
    <n v="1.01416666666667"/>
    <n v="2.96108291032183E-2"/>
    <n v="0.99416666666666698"/>
    <n v="2.66781411359731E-2"/>
    <n v="234.54578652542801"/>
    <x v="149"/>
    <n v="3825.25"/>
    <n v="0.111156834741353"/>
    <n v="4077.75"/>
    <n v="0.150498448227218"/>
    <n v="4163.3333333333303"/>
    <n v="0.15519792822789399"/>
  </r>
  <r>
    <x v="2"/>
    <x v="60"/>
    <n v="1050174.09416667"/>
    <x v="150"/>
    <n v="254.7775"/>
    <n v="6.26999486551604E-3"/>
    <n v="239.08250000000001"/>
    <n v="5.97485930679016E-3"/>
    <n v="234.71416666666701"/>
    <n v="8.3450878185347098E-3"/>
    <n v="4453.1666666666697"/>
    <x v="145"/>
    <n v="1.0816666666666701"/>
    <n v="1.5432098765463299E-3"/>
    <n v="1.01416666666667"/>
    <n v="0"/>
    <n v="0.99916666666666698"/>
    <n v="5.02933780385583E-3"/>
    <n v="235.47002764168201"/>
    <x v="150"/>
    <n v="4111.5"/>
    <n v="7.4831710345728997E-2"/>
    <n v="4385.5"/>
    <n v="7.5470541352461507E-2"/>
    <n v="4467.0833333333303"/>
    <n v="7.2958366693354704E-2"/>
  </r>
  <r>
    <x v="3"/>
    <x v="60"/>
    <n v="1060806.13375"/>
    <x v="151"/>
    <n v="262.63749999999999"/>
    <n v="3.0850447939869002E-2"/>
    <n v="243.83"/>
    <n v="1.9857162276619999E-2"/>
    <n v="239.23249999999999"/>
    <n v="1.9250364805417801E-2"/>
    <n v="4422.375"/>
    <x v="146"/>
    <n v="1.095"/>
    <n v="1.2326656394449799E-2"/>
    <n v="1.0149999999999999"/>
    <n v="8.2169268693170895E-4"/>
    <n v="0.99875000000000003"/>
    <n v="-4.1701417848235601E-4"/>
    <n v="239.82556593437801"/>
    <x v="151"/>
    <n v="4036.75"/>
    <n v="-1.81807126352913E-2"/>
    <n v="4349.375"/>
    <n v="-8.2373731615551192E-3"/>
    <n v="4433.5"/>
    <n v="-7.5179554146061704E-3"/>
  </r>
  <r>
    <x v="0"/>
    <x v="61"/>
    <n v="2098.6854545454498"/>
    <x v="0"/>
    <n v="816.43363636363597"/>
    <s v="NA"/>
    <n v="571.25636363636397"/>
    <s v="NA"/>
    <n v="367.137272727273"/>
    <s v="NA"/>
    <n v="5.0909090909090899"/>
    <x v="0"/>
    <n v="2"/>
    <s v="NA"/>
    <n v="1.3927272727272699"/>
    <s v="NA"/>
    <n v="0.94"/>
    <s v="NA"/>
    <n v="397.76471428571398"/>
    <x v="0"/>
    <n v="2.5454545454545499"/>
    <s v="NA"/>
    <n v="3.5454545454545499"/>
    <s v="NA"/>
    <n v="5.4545454545454497"/>
    <s v="NA"/>
  </r>
  <r>
    <x v="1"/>
    <x v="61"/>
    <n v="3107.1441666666701"/>
    <x v="152"/>
    <n v="793.84749999999997"/>
    <n v="-2.76643873520863E-2"/>
    <n v="602.800833333333"/>
    <n v="5.5219463107896001E-2"/>
    <n v="403.72666666666697"/>
    <n v="9.9661343746414693E-2"/>
    <n v="7.3333333333333304"/>
    <x v="147"/>
    <n v="1.91166666666667"/>
    <n v="-4.4166666666665001E-2"/>
    <n v="1.4383333333333299"/>
    <n v="3.2745865970408697E-2"/>
    <n v="0.98583333333333301"/>
    <n v="4.8758865248226702E-2"/>
    <n v="407.55428921568603"/>
    <x v="152"/>
    <n v="4"/>
    <n v="0.57142857142856895"/>
    <n v="5"/>
    <n v="0.41025641025640902"/>
    <n v="7.4166666666666696"/>
    <n v="0.359722222222224"/>
  </r>
  <r>
    <x v="2"/>
    <x v="61"/>
    <n v="4135.05666666667"/>
    <x v="153"/>
    <n v="705.89583333333303"/>
    <n v="-0.110791640291954"/>
    <n v="506.63333333333298"/>
    <n v="-0.15953445098643701"/>
    <n v="383.27916666666698"/>
    <n v="-5.0646889809937402E-2"/>
    <n v="10"/>
    <x v="148"/>
    <n v="1.74416666666667"/>
    <n v="-8.7619877942458402E-2"/>
    <n v="1.25583333333333"/>
    <n v="-0.12688296639629201"/>
    <n v="0.95916666666666694"/>
    <n v="-2.7049873203718801E-2"/>
    <n v="395.93038326877797"/>
    <x v="153"/>
    <n v="5.5"/>
    <n v="0.375"/>
    <n v="7.5833333333333304"/>
    <n v="0.51666666666666605"/>
    <n v="10.25"/>
    <n v="0.38202247191011202"/>
  </r>
  <r>
    <x v="3"/>
    <x v="61"/>
    <n v="3754.1675"/>
    <x v="154"/>
    <n v="755.7"/>
    <n v="7.0554555381755396E-2"/>
    <n v="535.72749999999996"/>
    <n v="5.7426475426015498E-2"/>
    <n v="385.85874999999999"/>
    <n v="6.7302988465752804E-3"/>
    <n v="8.75"/>
    <x v="149"/>
    <n v="1.76875"/>
    <n v="1.4094601051120899E-2"/>
    <n v="1.23875"/>
    <n v="-1.36031851360292E-2"/>
    <n v="0.89875000000000005"/>
    <n v="-6.2988705473501494E-2"/>
    <n v="444.10063541666699"/>
    <x v="154"/>
    <n v="4.875"/>
    <n v="-0.11363636363636399"/>
    <n v="6.875"/>
    <n v="-9.3406593406593005E-2"/>
    <n v="9.25"/>
    <n v="-9.7560975609756101E-2"/>
  </r>
  <r>
    <x v="1"/>
    <x v="62"/>
    <n v="1945.26"/>
    <x v="0"/>
    <n v="1945.26"/>
    <s v="NA"/>
    <n v="972.63"/>
    <s v="NA"/>
    <n v="648.41999999999996"/>
    <s v="NA"/>
    <n v="3"/>
    <x v="0"/>
    <n v="3"/>
    <s v="NA"/>
    <n v="1.5"/>
    <s v="NA"/>
    <n v="1"/>
    <s v="NA"/>
    <n v="648.41999999999996"/>
    <x v="0"/>
    <n v="1"/>
    <s v="NA"/>
    <n v="2"/>
    <s v="NA"/>
    <n v="3"/>
    <s v="NA"/>
  </r>
  <r>
    <x v="0"/>
    <x v="63"/>
    <n v="91638.528333333306"/>
    <x v="0"/>
    <n v="870.64499999999998"/>
    <s v="NA"/>
    <n v="598.86249999999995"/>
    <s v="NA"/>
    <n v="445.66750000000002"/>
    <s v="NA"/>
    <n v="324.66666666666703"/>
    <x v="0"/>
    <n v="3.0891666666666699"/>
    <s v="NA"/>
    <n v="2.125"/>
    <s v="NA"/>
    <n v="1.5816666666666701"/>
    <s v="NA"/>
    <n v="282.580276090707"/>
    <x v="0"/>
    <n v="105.083333333333"/>
    <s v="NA"/>
    <n v="152.416666666667"/>
    <s v="NA"/>
    <n v="206.333333333333"/>
    <s v="NA"/>
  </r>
  <r>
    <x v="1"/>
    <x v="63"/>
    <n v="111442.175"/>
    <x v="155"/>
    <n v="917.44333333333304"/>
    <n v="5.3751337609856002E-2"/>
    <n v="637.6825"/>
    <n v="6.4822893402074894E-2"/>
    <n v="451.83666666666699"/>
    <n v="1.38425320820274E-2"/>
    <n v="402.33333333333297"/>
    <x v="150"/>
    <n v="3.3066666666666702"/>
    <n v="7.0407337469651998E-2"/>
    <n v="2.2991666666666699"/>
    <n v="8.1960784313726998E-2"/>
    <n v="1.63"/>
    <n v="3.05584826132748E-2"/>
    <n v="277.283217645599"/>
    <x v="155"/>
    <n v="121.583333333333"/>
    <n v="0.15701823949246699"/>
    <n v="175.333333333333"/>
    <n v="0.15035538545652899"/>
    <n v="250.333333333333"/>
    <n v="0.213247172859451"/>
  </r>
  <r>
    <x v="2"/>
    <x v="63"/>
    <n v="114092.170833333"/>
    <x v="156"/>
    <n v="952.47666666666703"/>
    <n v="3.8185828007543401E-2"/>
    <n v="700.84833333333302"/>
    <n v="9.9055303122373595E-2"/>
    <n v="467.61083333333301"/>
    <n v="3.4911214229329197E-2"/>
    <n v="399.25"/>
    <x v="151"/>
    <n v="3.3291666666666702"/>
    <n v="6.8044354838709504E-3"/>
    <n v="2.4491666666666698"/>
    <n v="6.5241029358463098E-2"/>
    <n v="1.63666666666667"/>
    <n v="4.0899795501043897E-3"/>
    <n v="284.61822569793901"/>
    <x v="156"/>
    <n v="119.083333333333"/>
    <n v="-2.0562028786840401E-2"/>
    <n v="161.583333333333"/>
    <n v="-7.8422053231939307E-2"/>
    <n v="241.833333333333"/>
    <n v="-3.3954727030625902E-2"/>
  </r>
  <r>
    <x v="3"/>
    <x v="63"/>
    <n v="131005.65375"/>
    <x v="157"/>
    <n v="1095.6724999999999"/>
    <n v="0.15034051577816401"/>
    <n v="801.78875000000005"/>
    <n v="0.14402604938301"/>
    <n v="524.27625"/>
    <n v="0.12118071829673301"/>
    <n v="427.125"/>
    <x v="152"/>
    <n v="3.5649999999999999"/>
    <n v="7.0838548185230402E-2"/>
    <n v="2.6087500000000001"/>
    <n v="6.5158217080638306E-2"/>
    <n v="1.70625"/>
    <n v="4.2515274949081402E-2"/>
    <n v="307.002006302589"/>
    <x v="157"/>
    <n v="120"/>
    <n v="7.6976906927949699E-3"/>
    <n v="164.125"/>
    <n v="1.5729757607016E-2"/>
    <n v="250.5"/>
    <n v="3.5837353549277799E-2"/>
  </r>
  <r>
    <x v="0"/>
    <x v="64"/>
    <n v="30713.7633333333"/>
    <x v="0"/>
    <n v="397.80416666666702"/>
    <s v="NA"/>
    <n v="366.32083333333298"/>
    <s v="NA"/>
    <n v="365.495"/>
    <s v="NA"/>
    <n v="83.0833333333333"/>
    <x v="0"/>
    <n v="1.075"/>
    <s v="NA"/>
    <n v="0.99083333333333301"/>
    <s v="NA"/>
    <n v="0.98916666666666697"/>
    <s v="NA"/>
    <n v="370.20121587136703"/>
    <x v="0"/>
    <n v="77.5833333333333"/>
    <s v="NA"/>
    <n v="84.25"/>
    <s v="NA"/>
    <n v="84.4166666666667"/>
    <s v="NA"/>
  </r>
  <r>
    <x v="1"/>
    <x v="64"/>
    <n v="40988.652499999997"/>
    <x v="158"/>
    <n v="445.90666666666698"/>
    <n v="0.12092005069496101"/>
    <n v="399.21749999999997"/>
    <n v="8.9802882263954498E-2"/>
    <n v="398.84750000000003"/>
    <n v="9.1252958316803301E-2"/>
    <n v="108.583333333333"/>
    <x v="153"/>
    <n v="1.18333333333333"/>
    <n v="0.100775193798447"/>
    <n v="1.0575000000000001"/>
    <n v="6.7283431455004705E-2"/>
    <n v="1.0558333333333301"/>
    <n v="6.73967986520604E-2"/>
    <n v="377.45187959307202"/>
    <x v="158"/>
    <n v="91.0833333333333"/>
    <n v="0.174006444683136"/>
    <n v="102"/>
    <n v="0.21068249258160199"/>
    <n v="102.083333333333"/>
    <n v="0.20927936821322399"/>
  </r>
  <r>
    <x v="2"/>
    <x v="64"/>
    <n v="48258.551666666703"/>
    <x v="159"/>
    <n v="448.20166666666699"/>
    <n v="5.1468169721616197E-3"/>
    <n v="416.42250000000001"/>
    <n v="4.3096808130906203E-2"/>
    <n v="415.19"/>
    <n v="4.0974307222685302E-2"/>
    <n v="129.75"/>
    <x v="154"/>
    <n v="1.20583333333333"/>
    <n v="1.9014084507042301E-2"/>
    <n v="1.1158333333333299"/>
    <n v="5.5161544523243303E-2"/>
    <n v="1.1125"/>
    <n v="5.3670086819261401E-2"/>
    <n v="372.61643216104102"/>
    <x v="159"/>
    <n v="107.583333333333"/>
    <n v="0.18115279048490099"/>
    <n v="116.333333333333"/>
    <n v="0.14052287581698999"/>
    <n v="116.666666666667"/>
    <n v="0.14285714285715001"/>
  </r>
  <r>
    <x v="3"/>
    <x v="64"/>
    <n v="50259.2425"/>
    <x v="160"/>
    <n v="449.17374999999998"/>
    <n v="2.1688525626477398E-3"/>
    <n v="446.04"/>
    <n v="7.1123678475586705E-2"/>
    <n v="444.64375000000001"/>
    <n v="7.0940412823044904E-2"/>
    <n v="128.125"/>
    <x v="155"/>
    <n v="1.14625"/>
    <n v="-4.9412577747060302E-2"/>
    <n v="1.1375"/>
    <n v="1.9417475728158402E-2"/>
    <n v="1.13375"/>
    <n v="1.9101123595505601E-2"/>
    <n v="392.35473311424602"/>
    <x v="160"/>
    <n v="112"/>
    <n v="4.1053446940359499E-2"/>
    <n v="112.75"/>
    <n v="-3.08022922636076E-2"/>
    <n v="113.125"/>
    <n v="-3.0357142857145601E-2"/>
  </r>
  <r>
    <x v="0"/>
    <x v="65"/>
    <n v="39707.066666666702"/>
    <x v="0"/>
    <n v="322.30500000000001"/>
    <s v="NA"/>
    <n v="57.905833333333298"/>
    <s v="NA"/>
    <n v="57.905833333333298"/>
    <s v="NA"/>
    <n v="675.16666666666697"/>
    <x v="0"/>
    <n v="5.4766666666666701"/>
    <s v="NA"/>
    <n v="0.98333333333333295"/>
    <s v="NA"/>
    <n v="0.98333333333333295"/>
    <s v="NA"/>
    <n v="58.857158285154703"/>
    <x v="0"/>
    <n v="122"/>
    <s v="NA"/>
    <n v="686.58333333333303"/>
    <s v="NA"/>
    <n v="686.58333333333303"/>
    <s v="NA"/>
  </r>
  <r>
    <x v="1"/>
    <x v="65"/>
    <n v="41432.916666666701"/>
    <x v="161"/>
    <n v="288.305833333333"/>
    <n v="-0.105487555783084"/>
    <n v="57.428333333333299"/>
    <n v="-8.2461467612646895E-3"/>
    <n v="57.428333333333299"/>
    <n v="-8.2461467612646895E-3"/>
    <n v="717.08333333333303"/>
    <x v="156"/>
    <n v="4.9841666666666704"/>
    <n v="-8.99269628727936E-2"/>
    <n v="0.99416666666666698"/>
    <n v="1.10169491525431E-2"/>
    <n v="0.99416666666666698"/>
    <n v="1.10169491525431E-2"/>
    <n v="57.849961512342603"/>
    <x v="161"/>
    <n v="142.5"/>
    <n v="0.168032786885246"/>
    <n v="720.5"/>
    <n v="4.9399198931909701E-2"/>
    <n v="720.5"/>
    <n v="4.9399198931909701E-2"/>
  </r>
  <r>
    <x v="2"/>
    <x v="65"/>
    <n v="58545.75"/>
    <x v="162"/>
    <n v="323.85333333333301"/>
    <n v="0.12329788679267099"/>
    <n v="59.017499999999998"/>
    <n v="2.76721711118211E-2"/>
    <n v="59.017499999999998"/>
    <n v="2.76721711118211E-2"/>
    <n v="992.66666666666697"/>
    <x v="157"/>
    <n v="5.4716666666666702"/>
    <n v="9.7809730814245002E-2"/>
    <n v="0.99666666666666703"/>
    <n v="2.5146689019279701E-3"/>
    <n v="0.99666666666666703"/>
    <n v="2.5146689019279701E-3"/>
    <n v="59.207944278541"/>
    <x v="162"/>
    <n v="182.166666666667"/>
    <n v="0.27836257309941798"/>
    <n v="995.66666666666697"/>
    <n v="0.38191071015498501"/>
    <n v="995.66666666666697"/>
    <n v="0.38191071015498501"/>
  </r>
  <r>
    <x v="3"/>
    <x v="65"/>
    <n v="68665"/>
    <x v="163"/>
    <n v="296.5575"/>
    <n v="-8.4284552678166105E-2"/>
    <n v="59.14875"/>
    <n v="2.2239166348964499E-3"/>
    <n v="59.14875"/>
    <n v="2.2239166348964499E-3"/>
    <n v="1158.375"/>
    <x v="158"/>
    <n v="5.0062499999999996"/>
    <n v="-8.5059396893086295E-2"/>
    <n v="0.99875000000000003"/>
    <n v="2.0903010033441402E-3"/>
    <n v="0.99875000000000003"/>
    <n v="2.0903010033441402E-3"/>
    <n v="59.232244366147299"/>
    <x v="163"/>
    <n v="230.875"/>
    <n v="0.26738334858188201"/>
    <n v="1159.75"/>
    <n v="0.16479745564111101"/>
    <n v="1159.75"/>
    <n v="0.16479745564111101"/>
  </r>
  <r>
    <x v="0"/>
    <x v="66"/>
    <n v="1385132.1741666701"/>
    <x v="0"/>
    <n v="4021.2591666666699"/>
    <s v="NA"/>
    <n v="349.34500000000003"/>
    <s v="NA"/>
    <n v="349.34500000000003"/>
    <s v="NA"/>
    <n v="4314.4166666666697"/>
    <x v="0"/>
    <n v="12.526666666666699"/>
    <s v="NA"/>
    <n v="1.0891666666666699"/>
    <s v="NA"/>
    <n v="1.0891666666666699"/>
    <s v="NA"/>
    <n v="320.87687358088198"/>
    <x v="0"/>
    <n v="343.58333333333297"/>
    <s v="NA"/>
    <n v="3965.5"/>
    <s v="NA"/>
    <n v="3965.5"/>
    <s v="NA"/>
  </r>
  <r>
    <x v="1"/>
    <x v="66"/>
    <n v="1547998.56"/>
    <x v="164"/>
    <n v="4432.8599999999997"/>
    <n v="0.102356206420418"/>
    <n v="388.64166666666699"/>
    <n v="0.11248670130291499"/>
    <n v="388.64166666666699"/>
    <n v="0.11248670130291499"/>
    <n v="4597.25"/>
    <x v="159"/>
    <n v="13.1733333333333"/>
    <n v="5.1623203831820001E-2"/>
    <n v="1.1599999999999999"/>
    <n v="6.5034429992345599E-2"/>
    <n v="1.1599999999999999"/>
    <n v="6.5034429992345599E-2"/>
    <n v="335.94024167634399"/>
    <x v="164"/>
    <n v="347.08333333333297"/>
    <n v="1.01867572156197E-2"/>
    <n v="3985.75"/>
    <n v="5.1065439414953997E-3"/>
    <n v="3985.75"/>
    <n v="5.1065439414953997E-3"/>
  </r>
  <r>
    <x v="2"/>
    <x v="66"/>
    <n v="1709033.385"/>
    <x v="165"/>
    <n v="4477.5033333333304"/>
    <n v="1.0071000061660101E-2"/>
    <n v="406.0675"/>
    <n v="4.4837789737761001E-2"/>
    <n v="406.0675"/>
    <n v="4.4837789737761001E-2"/>
    <n v="4912.4166666666697"/>
    <x v="160"/>
    <n v="12.8725"/>
    <n v="-2.2836538461536E-2"/>
    <n v="1.1675"/>
    <n v="6.4655172413793597E-3"/>
    <n v="1.1675"/>
    <n v="6.4655172413793597E-3"/>
    <n v="347.73436577531402"/>
    <x v="165"/>
    <n v="380.33333333333297"/>
    <n v="9.5798319327731196E-2"/>
    <n v="4203.25"/>
    <n v="5.4569403499968597E-2"/>
    <n v="4203.25"/>
    <n v="5.4569403499968597E-2"/>
  </r>
  <r>
    <x v="3"/>
    <x v="66"/>
    <n v="1939758.0687500001"/>
    <x v="166"/>
    <n v="4640.4962500000001"/>
    <n v="3.6402634355009601E-2"/>
    <n v="425.17750000000001"/>
    <n v="4.7061141312712801E-2"/>
    <n v="425.17750000000001"/>
    <n v="4.7061141312712801E-2"/>
    <n v="5522.125"/>
    <x v="161"/>
    <n v="13.21"/>
    <n v="2.6218683239464E-2"/>
    <n v="1.20875"/>
    <n v="3.5331905781584599E-2"/>
    <n v="1.20875"/>
    <n v="3.5331905781584599E-2"/>
    <n v="351.29962849900301"/>
    <x v="166"/>
    <n v="417.625"/>
    <n v="9.80499561787916E-2"/>
    <n v="4587.25"/>
    <n v="9.1357877832629497E-2"/>
    <n v="4587.25"/>
    <n v="9.1357877832629497E-2"/>
  </r>
  <r>
    <x v="0"/>
    <x v="67"/>
    <n v="36021.370000000003"/>
    <x v="0"/>
    <n v="460.48416666666702"/>
    <s v="NA"/>
    <n v="377.37333333333299"/>
    <s v="NA"/>
    <n v="377.37333333333299"/>
    <s v="NA"/>
    <n v="95.0833333333333"/>
    <x v="0"/>
    <n v="1.2150000000000001"/>
    <s v="NA"/>
    <n v="0.99583333333333302"/>
    <s v="NA"/>
    <n v="0.99583333333333302"/>
    <s v="NA"/>
    <n v="378.84"/>
    <x v="0"/>
    <n v="78.0833333333333"/>
    <s v="NA"/>
    <n v="95.5"/>
    <s v="NA"/>
    <n v="95.5"/>
    <s v="NA"/>
  </r>
  <r>
    <x v="1"/>
    <x v="67"/>
    <n v="49265.165000000001"/>
    <x v="167"/>
    <n v="538.75916666666706"/>
    <n v="0.16998412902361801"/>
    <n v="449.04"/>
    <n v="0.189909196904923"/>
    <n v="449.04"/>
    <n v="0.189909196904923"/>
    <n v="109.333333333333"/>
    <x v="162"/>
    <n v="1.1950000000000001"/>
    <n v="-1.6460905349794299E-2"/>
    <n v="0.99666666666666703"/>
    <n v="8.36820083682697E-4"/>
    <n v="0.99666666666666703"/>
    <n v="8.36820083682697E-4"/>
    <n v="450.727907819346"/>
    <x v="167"/>
    <n v="91.5"/>
    <n v="0.17182497331910401"/>
    <n v="109.666666666667"/>
    <n v="0.14834205933682701"/>
    <n v="109.666666666667"/>
    <n v="0.14834205933682701"/>
  </r>
  <r>
    <x v="2"/>
    <x v="67"/>
    <n v="45318.12"/>
    <x v="168"/>
    <n v="524.08333333333303"/>
    <n v="-2.72400624274E-2"/>
    <n v="449.875"/>
    <n v="1.8595225369677101E-3"/>
    <n v="449.875"/>
    <n v="1.8595225369677101E-3"/>
    <n v="100.666666666667"/>
    <x v="163"/>
    <n v="1.1641666666666699"/>
    <n v="-2.5801952580192598E-2"/>
    <n v="0.99916666666666698"/>
    <n v="2.5083612040133199E-3"/>
    <n v="0.99916666666666698"/>
    <n v="2.5083612040133199E-3"/>
    <n v="450.18"/>
    <x v="168"/>
    <n v="86.1666666666667"/>
    <n v="-5.8287795992713699E-2"/>
    <n v="100.75"/>
    <n v="-8.1306990881461705E-2"/>
    <n v="100.75"/>
    <n v="-8.1306990881461705E-2"/>
  </r>
  <r>
    <x v="3"/>
    <x v="67"/>
    <n v="47923.764999999999"/>
    <x v="169"/>
    <n v="511.30874999999997"/>
    <n v="-2.4375099379869099E-2"/>
    <n v="465.08249999999998"/>
    <n v="3.3803834398443998E-2"/>
    <n v="465.08249999999998"/>
    <n v="3.3803834398443998E-2"/>
    <n v="102.5"/>
    <x v="164"/>
    <n v="1.0962499999999999"/>
    <n v="-5.8339298496781503E-2"/>
    <n v="0.99875000000000003"/>
    <n v="-4.1701417848235601E-4"/>
    <n v="0.99875000000000003"/>
    <n v="-4.1701417848235601E-4"/>
    <n v="465.55687999999998"/>
    <x v="169"/>
    <n v="92.875"/>
    <n v="7.7852998065763596E-2"/>
    <n v="102.625"/>
    <n v="1.86104218362283E-2"/>
    <n v="102.625"/>
    <n v="1.86104218362283E-2"/>
  </r>
  <r>
    <x v="0"/>
    <x v="68"/>
    <n v="404238.27166666702"/>
    <x v="0"/>
    <n v="221.38916666666699"/>
    <s v="NA"/>
    <n v="208.131666666667"/>
    <s v="NA"/>
    <n v="193.22749999999999"/>
    <s v="NA"/>
    <n v="2122.5"/>
    <x v="0"/>
    <n v="1.1608333333333301"/>
    <s v="NA"/>
    <n v="1.0916666666666699"/>
    <s v="NA"/>
    <n v="1.0125"/>
    <s v="NA"/>
    <n v="190.92202199886"/>
    <x v="0"/>
    <n v="1827.1666666666699"/>
    <s v="NA"/>
    <n v="1943.75"/>
    <s v="NA"/>
    <n v="2093.8333333333298"/>
    <s v="NA"/>
  </r>
  <r>
    <x v="1"/>
    <x v="68"/>
    <n v="486955.74249999999"/>
    <x v="170"/>
    <n v="240.3175"/>
    <n v="8.5498010667488106E-2"/>
    <n v="226.05166666666699"/>
    <n v="8.6099344165151706E-2"/>
    <n v="209.363333333333"/>
    <n v="8.3506919736233295E-2"/>
    <n v="2347.9166666666702"/>
    <x v="165"/>
    <n v="1.1499999999999999"/>
    <n v="-9.3323761665443008E-3"/>
    <n v="1.0841666666666701"/>
    <n v="-6.8702290076334202E-3"/>
    <n v="1.0033333333333301"/>
    <n v="-9.05349794239E-3"/>
    <n v="209.00584513744201"/>
    <x v="170"/>
    <n v="2039.4166666666699"/>
    <n v="0.11616345890723299"/>
    <n v="2166"/>
    <n v="0.114340836012862"/>
    <n v="2338.5833333333298"/>
    <n v="0.11689087001512399"/>
  </r>
  <r>
    <x v="2"/>
    <x v="68"/>
    <n v="570470.20833333302"/>
    <x v="171"/>
    <n v="225.53083333333299"/>
    <n v="-6.1529712429044897E-2"/>
    <n v="218.5975"/>
    <n v="-3.2975499701397099E-2"/>
    <n v="206.37"/>
    <n v="-1.4297314079190901E-2"/>
    <n v="2780.75"/>
    <x v="166"/>
    <n v="1.0933333333333299"/>
    <n v="-4.9275362318843503E-2"/>
    <n v="1.06"/>
    <n v="-2.2290545734053702E-2"/>
    <n v="0.99916666666666698"/>
    <n v="-4.1528239202622396E-3"/>
    <n v="206.239314558903"/>
    <x v="171"/>
    <n v="2542.6666666666702"/>
    <n v="0.246761737424917"/>
    <n v="2623"/>
    <n v="0.21098799630655601"/>
    <n v="2779.5"/>
    <n v="0.18854007055553801"/>
  </r>
  <r>
    <x v="3"/>
    <x v="68"/>
    <n v="621721.40625"/>
    <x v="172"/>
    <n v="225.70625000000001"/>
    <n v="7.7779461049458398E-4"/>
    <n v="219.34"/>
    <n v="3.39665366712797E-3"/>
    <n v="207.28125"/>
    <n v="4.4156127344090502E-3"/>
    <n v="3010.25"/>
    <x v="167"/>
    <n v="1.0912500000000001"/>
    <n v="-1.9054878048749E-3"/>
    <n v="1.06"/>
    <n v="0"/>
    <n v="1"/>
    <n v="8.34028356963822E-4"/>
    <n v="206.87554805231301"/>
    <x v="172"/>
    <n v="2761"/>
    <n v="8.5867855270056206E-2"/>
    <n v="2840.125"/>
    <n v="8.27773541746092E-2"/>
    <n v="3004.5"/>
    <n v="8.0949811117107404E-2"/>
  </r>
  <r>
    <x v="0"/>
    <x v="69"/>
    <n v="1950.8541666666699"/>
    <x v="0"/>
    <n v="160.27666666666701"/>
    <s v="NA"/>
    <n v="160.27666666666701"/>
    <s v="NA"/>
    <n v="160.27666666666701"/>
    <s v="NA"/>
    <n v="12"/>
    <x v="0"/>
    <n v="0.98833333333333295"/>
    <s v="NA"/>
    <n v="0.98833333333333295"/>
    <s v="NA"/>
    <n v="0.98833333333333295"/>
    <s v="NA"/>
    <n v="162.241421568627"/>
    <x v="0"/>
    <n v="12.1666666666667"/>
    <s v="NA"/>
    <n v="12.1666666666667"/>
    <s v="NA"/>
    <n v="12.1666666666667"/>
    <s v="NA"/>
  </r>
  <r>
    <x v="1"/>
    <x v="69"/>
    <n v="1735.5875000000001"/>
    <x v="173"/>
    <n v="147.41499999999999"/>
    <n v="-8.0246656822579698E-2"/>
    <n v="147.41499999999999"/>
    <n v="-8.0246656822579698E-2"/>
    <n v="147.41499999999999"/>
    <n v="-8.0246656822579698E-2"/>
    <n v="10.75"/>
    <x v="168"/>
    <n v="0.913333333333333"/>
    <n v="-7.5885328836424903E-2"/>
    <n v="0.913333333333333"/>
    <n v="-7.5885328836424903E-2"/>
    <n v="0.913333333333333"/>
    <n v="-7.5885328836424903E-2"/>
    <n v="161.44999999999999"/>
    <x v="173"/>
    <n v="12"/>
    <n v="-1.3698630136989E-2"/>
    <n v="12"/>
    <n v="-1.3698630136989E-2"/>
    <n v="12"/>
    <n v="-1.3698630136989E-2"/>
  </r>
  <r>
    <x v="2"/>
    <x v="69"/>
    <n v="2152.6666666666702"/>
    <x v="174"/>
    <n v="161.44999999999999"/>
    <n v="9.5207407658650697E-2"/>
    <n v="161.44999999999999"/>
    <n v="9.5207407658650697E-2"/>
    <n v="161.44999999999999"/>
    <n v="9.5207407658650697E-2"/>
    <n v="13.3333333333333"/>
    <x v="169"/>
    <n v="1"/>
    <n v="9.4890510948905493E-2"/>
    <n v="1"/>
    <n v="9.4890510948905493E-2"/>
    <n v="1"/>
    <n v="9.4890510948905493E-2"/>
    <n v="161.44999999999999"/>
    <x v="174"/>
    <n v="13.3333333333333"/>
    <n v="0.111111111111108"/>
    <n v="13.3333333333333"/>
    <n v="0.111111111111108"/>
    <n v="13.3333333333333"/>
    <n v="0.111111111111108"/>
  </r>
  <r>
    <x v="3"/>
    <x v="69"/>
    <n v="5454.7775000000001"/>
    <x v="175"/>
    <n v="344.92"/>
    <n v="1.1363889749148299"/>
    <n v="344.92"/>
    <n v="1.1363889749148299"/>
    <n v="344.92"/>
    <n v="1.1363889749148299"/>
    <n v="15.125"/>
    <x v="170"/>
    <n v="1"/>
    <n v="0"/>
    <n v="1"/>
    <n v="0"/>
    <n v="1"/>
    <n v="0"/>
    <n v="344.91983333333297"/>
    <x v="175"/>
    <n v="15.125"/>
    <n v="0.13437500000000299"/>
    <n v="15.125"/>
    <n v="0.13437500000000299"/>
    <n v="15.125"/>
    <n v="0.13437500000000299"/>
  </r>
  <r>
    <x v="0"/>
    <x v="70"/>
    <n v="503967.11583333299"/>
    <x v="0"/>
    <n v="93.922499999999999"/>
    <s v="NA"/>
    <n v="77.991666666666703"/>
    <s v="NA"/>
    <n v="77.974166666666704"/>
    <s v="NA"/>
    <n v="6362.75"/>
    <x v="0"/>
    <n v="1.1850000000000001"/>
    <s v="NA"/>
    <n v="0.98250000000000004"/>
    <s v="NA"/>
    <n v="0.98250000000000004"/>
    <s v="NA"/>
    <n v="79.406408782095497"/>
    <x v="0"/>
    <n v="5353.25"/>
    <s v="NA"/>
    <n v="6466.5833333333303"/>
    <s v="NA"/>
    <n v="6467.9166666666697"/>
    <s v="NA"/>
  </r>
  <r>
    <x v="1"/>
    <x v="70"/>
    <n v="660478.48"/>
    <x v="176"/>
    <n v="99.825833333333307"/>
    <n v="6.2853238929258801E-2"/>
    <n v="79.855833333333294"/>
    <n v="2.3902126295543401E-2"/>
    <n v="79.853333333333296"/>
    <n v="2.4099862133825398E-2"/>
    <n v="8528.0833333333303"/>
    <x v="171"/>
    <n v="1.2875000000000001"/>
    <n v="8.6497890295358704E-2"/>
    <n v="1.0166666666666699"/>
    <n v="3.4775233248519E-2"/>
    <n v="1.0166666666666699"/>
    <n v="3.4775233248519E-2"/>
    <n v="79.556626918508499"/>
    <x v="176"/>
    <n v="6599.25"/>
    <n v="0.23275580254985301"/>
    <n v="8355.4166666666697"/>
    <n v="0.29209139293032199"/>
    <n v="8356.25"/>
    <n v="0.29195387489531599"/>
  </r>
  <r>
    <x v="2"/>
    <x v="70"/>
    <n v="854457.41500000004"/>
    <x v="177"/>
    <n v="108.210833333333"/>
    <n v="8.3996293544587097E-2"/>
    <n v="82.134166666666701"/>
    <n v="2.85305811514509E-2"/>
    <n v="82.134166666666701"/>
    <n v="2.8562781766572998E-2"/>
    <n v="10413.75"/>
    <x v="172"/>
    <n v="1.31666666666667"/>
    <n v="2.2653721682850399E-2"/>
    <n v="0.99916666666666698"/>
    <n v="-1.72131147541012E-2"/>
    <n v="0.99916666666666698"/>
    <n v="-1.72131147541012E-2"/>
    <n v="82.207419345250699"/>
    <x v="177"/>
    <n v="7880.5"/>
    <n v="0.19415085047543301"/>
    <n v="10422"/>
    <n v="0.24733456340697099"/>
    <n v="10422"/>
    <n v="0.247210172026926"/>
  </r>
  <r>
    <x v="3"/>
    <x v="70"/>
    <n v="818344.44125000003"/>
    <x v="178"/>
    <n v="110.85875"/>
    <n v="2.44699775900473E-2"/>
    <n v="79.518749999999997"/>
    <n v="-3.1843223993263503E-2"/>
    <n v="79.516249999999999"/>
    <n v="-3.1873661996124597E-2"/>
    <n v="10294.625"/>
    <x v="173"/>
    <n v="1.39625"/>
    <n v="6.0443037974680897E-2"/>
    <n v="0.99750000000000005"/>
    <n v="-1.66805671392853E-3"/>
    <n v="0.99750000000000005"/>
    <n v="-1.66805671392853E-3"/>
    <n v="79.584544865133196"/>
    <x v="178"/>
    <n v="7379.125"/>
    <n v="-6.3622232091872302E-2"/>
    <n v="10301"/>
    <n v="-1.16100556515064E-2"/>
    <n v="10301.25"/>
    <n v="-1.1586067933218199E-2"/>
  </r>
  <r>
    <x v="0"/>
    <x v="71"/>
    <n v="30823.192727272701"/>
    <x v="0"/>
    <n v="140.522727272727"/>
    <s v="NA"/>
    <n v="108.45363636363599"/>
    <s v="NA"/>
    <n v="108.45363636363599"/>
    <s v="NA"/>
    <n v="194.363636363636"/>
    <x v="0"/>
    <n v="1.89363636363636"/>
    <s v="NA"/>
    <n v="0.93909090909090898"/>
    <s v="NA"/>
    <n v="0.93909090909090898"/>
    <s v="NA"/>
    <n v="116.034568598539"/>
    <x v="0"/>
    <n v="194.18181818181799"/>
    <s v="NA"/>
    <n v="205"/>
    <s v="NA"/>
    <n v="205"/>
    <s v="NA"/>
  </r>
  <r>
    <x v="0"/>
    <x v="72"/>
    <n v="54366"/>
    <x v="0"/>
    <n v="369.61"/>
    <s v="NA"/>
    <n v="367.73333333333301"/>
    <s v="NA"/>
    <n v="367.73333333333301"/>
    <s v="NA"/>
    <n v="139.916666666667"/>
    <x v="0"/>
    <n v="0.95166666666666699"/>
    <s v="NA"/>
    <n v="0.94666666666666699"/>
    <s v="NA"/>
    <n v="0.94666666666666699"/>
    <s v="NA"/>
    <n v="388.25376685133"/>
    <x v="0"/>
    <n v="146.083333333333"/>
    <s v="NA"/>
    <n v="146.666666666667"/>
    <s v="NA"/>
    <n v="146.666666666667"/>
    <s v="NA"/>
  </r>
  <r>
    <x v="1"/>
    <x v="72"/>
    <n v="79593"/>
    <x v="179"/>
    <n v="387.1225"/>
    <n v="4.7381023240713201E-2"/>
    <n v="386.60250000000002"/>
    <n v="5.1312092095722503E-2"/>
    <n v="386.60250000000002"/>
    <n v="5.1312092095722503E-2"/>
    <n v="203.833333333333"/>
    <x v="174"/>
    <n v="0.99250000000000005"/>
    <n v="4.29071803852887E-2"/>
    <n v="0.99"/>
    <n v="4.5774647887323598E-2"/>
    <n v="0.99"/>
    <n v="4.5774647887323598E-2"/>
    <n v="390.51293547396602"/>
    <x v="179"/>
    <n v="205.583333333333"/>
    <n v="0.40730176839703502"/>
    <n v="205.833333333333"/>
    <n v="0.403409090909085"/>
    <n v="205.833333333333"/>
    <n v="0.403409090909085"/>
  </r>
  <r>
    <x v="2"/>
    <x v="72"/>
    <n v="85860"/>
    <x v="180"/>
    <n v="388.256666666667"/>
    <n v="2.9297358501946999E-3"/>
    <n v="388.256666666667"/>
    <n v="4.2787272887965799E-3"/>
    <n v="388.256666666667"/>
    <n v="4.2787272887965799E-3"/>
    <n v="220.5"/>
    <x v="175"/>
    <n v="1"/>
    <n v="7.5566750629722399E-3"/>
    <n v="1"/>
    <n v="1.01010101010101E-2"/>
    <n v="1"/>
    <n v="1.01010101010101E-2"/>
    <n v="388.62921466840902"/>
    <x v="180"/>
    <n v="220.75"/>
    <n v="7.3773814349414005E-2"/>
    <n v="220.75"/>
    <n v="7.24696356275321E-2"/>
    <n v="220.75"/>
    <n v="7.24696356275321E-2"/>
  </r>
  <r>
    <x v="3"/>
    <x v="72"/>
    <n v="96160.5"/>
    <x v="181"/>
    <n v="395.60250000000002"/>
    <n v="1.8920044300590699E-2"/>
    <n v="395.04874999999998"/>
    <n v="1.7493797058645899E-2"/>
    <n v="395.04874999999998"/>
    <n v="1.7493797058645899E-2"/>
    <n v="242.875"/>
    <x v="176"/>
    <n v="1"/>
    <n v="0"/>
    <n v="0.99875000000000003"/>
    <n v="-1.2499999999999701E-3"/>
    <n v="0.99875000000000003"/>
    <n v="-1.2499999999999701E-3"/>
    <n v="395.94019933554802"/>
    <x v="181"/>
    <n v="243.125"/>
    <n v="0.101359003397508"/>
    <n v="243.5"/>
    <n v="0.103057757644394"/>
    <n v="243.5"/>
    <n v="0.103057757644394"/>
  </r>
  <r>
    <x v="0"/>
    <x v="73"/>
    <n v="26946.2483333333"/>
    <x v="0"/>
    <n v="497.61416666666702"/>
    <s v="NA"/>
    <n v="430.54916666666702"/>
    <s v="NA"/>
    <n v="341.8725"/>
    <s v="NA"/>
    <n v="77.25"/>
    <x v="0"/>
    <n v="1.41916666666667"/>
    <s v="NA"/>
    <n v="1.2250000000000001"/>
    <s v="NA"/>
    <n v="0.97"/>
    <s v="NA"/>
    <n v="353.52070655819603"/>
    <x v="0"/>
    <n v="54.0833333333333"/>
    <s v="NA"/>
    <n v="62.75"/>
    <s v="NA"/>
    <n v="79.4166666666667"/>
    <s v="NA"/>
  </r>
  <r>
    <x v="1"/>
    <x v="73"/>
    <n v="23874.440833333301"/>
    <x v="182"/>
    <n v="493.995833333333"/>
    <n v="-7.2713631880135096E-3"/>
    <n v="472.21166666666699"/>
    <n v="9.6765952010900602E-2"/>
    <n v="323.31166666666701"/>
    <n v="-5.4291682815473599E-2"/>
    <n v="73.5833333333333"/>
    <x v="177"/>
    <n v="1.5316666666666701"/>
    <n v="7.9271873165002796E-2"/>
    <n v="1.4666666666666699"/>
    <n v="0.19727891156462801"/>
    <n v="0.99833333333333296"/>
    <n v="2.9209621993126801E-2"/>
    <n v="323.88653729324602"/>
    <x v="182"/>
    <n v="48.25"/>
    <n v="-0.107858243451463"/>
    <n v="51.1666666666667"/>
    <n v="-0.18459495351925601"/>
    <n v="73.6666666666667"/>
    <n v="-7.2402938090241301E-2"/>
  </r>
  <r>
    <x v="2"/>
    <x v="73"/>
    <n v="24710.302500000002"/>
    <x v="183"/>
    <n v="501.29416666666702"/>
    <n v="1.4774078728735599E-2"/>
    <n v="469.45"/>
    <n v="-5.8483660223000201E-3"/>
    <n v="309.011666666667"/>
    <n v="-4.4229767974142603E-2"/>
    <n v="79.5"/>
    <x v="178"/>
    <n v="1.6141666666666701"/>
    <n v="5.3862894450489598E-2"/>
    <n v="1.5125"/>
    <n v="3.12499999999977E-2"/>
    <n v="0.995"/>
    <n v="-3.3388981636056402E-3"/>
    <n v="310.56895127025399"/>
    <x v="183"/>
    <n v="49.3333333333333"/>
    <n v="2.2452504317788599E-2"/>
    <n v="52.75"/>
    <n v="3.0944625407165499E-2"/>
    <n v="79.9166666666667"/>
    <n v="8.4841628959275994E-2"/>
  </r>
  <r>
    <x v="3"/>
    <x v="73"/>
    <n v="21886.158749999999"/>
    <x v="184"/>
    <n v="482.72375"/>
    <n v="-3.7044948657891201E-2"/>
    <n v="446.66750000000002"/>
    <n v="-4.8530194908935897E-2"/>
    <n v="292.34500000000003"/>
    <n v="-5.3935396182453597E-2"/>
    <n v="73.125"/>
    <x v="179"/>
    <n v="1.64"/>
    <n v="1.6004130098087599E-2"/>
    <n v="1.5175000000000001"/>
    <n v="3.3057851239670201E-3"/>
    <n v="0.98875000000000002"/>
    <n v="-6.2814070351758598E-3"/>
    <n v="295.54233423895403"/>
    <x v="184"/>
    <n v="44.75"/>
    <n v="-9.2905405405404803E-2"/>
    <n v="48.375"/>
    <n v="-8.2938388625592399E-2"/>
    <n v="73.75"/>
    <n v="-7.71637122002089E-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6">
  <r>
    <x v="0"/>
    <x v="0"/>
    <n v="9879488.7866666708"/>
    <x v="0"/>
    <n v="2746.1633333333298"/>
    <s v="NA"/>
    <n v="2550.48583333333"/>
    <s v="NA"/>
    <n v="1020.21833333333"/>
    <s v="NA"/>
    <n v="94064.833333333299"/>
    <x v="0"/>
    <n v="26.178333333333299"/>
    <s v="NA"/>
    <n v="24.315833333333298"/>
    <s v="NA"/>
    <n v="9.7383333333333297"/>
    <s v="NA"/>
    <n v="105.03979468343201"/>
    <x v="0"/>
    <n v="3597"/>
    <s v="NA"/>
    <n v="1.0766415054918199"/>
    <s v="NA"/>
    <n v="9758.75"/>
    <s v="NA"/>
  </r>
  <r>
    <x v="1"/>
    <x v="0"/>
    <n v="10958862.9508333"/>
    <x v="1"/>
    <n v="2995.59"/>
    <n v="9.0827323939218496E-2"/>
    <n v="2793.4074999999998"/>
    <n v="9.5245252293436999E-2"/>
    <n v="980.12416666666695"/>
    <n v="-3.9299594367868798E-2"/>
    <n v="98511"/>
    <x v="1"/>
    <n v="26.925833333333301"/>
    <n v="2.8554147832176899E-2"/>
    <n v="25.112500000000001"/>
    <n v="3.2763288666508301E-2"/>
    <n v="8.8091666666666697"/>
    <n v="-9.5413315077870306E-2"/>
    <n v="111.402677848556"/>
    <x v="1"/>
    <n v="3657.9166666666702"/>
    <n v="1.6935409137244999E-2"/>
    <n v="1.07229167390324"/>
    <n v="-4.0401856759115801E-3"/>
    <n v="11189.583333333299"/>
    <n v="0.14662055420348899"/>
  </r>
  <r>
    <x v="2"/>
    <x v="0"/>
    <n v="10414681.58"/>
    <x v="2"/>
    <n v="2738.1266666666702"/>
    <n v="-8.59474538682964E-2"/>
    <n v="2550.79"/>
    <n v="-8.6853600844130296E-2"/>
    <n v="739.52833333333297"/>
    <n v="-0.245474850550399"/>
    <n v="91988.5"/>
    <x v="2"/>
    <n v="24.1875"/>
    <n v="-0.101699111757605"/>
    <n v="22.531666666666698"/>
    <n v="-0.102770864443337"/>
    <n v="6.5350000000000001"/>
    <n v="-0.258159114558699"/>
    <n v="113.21941801696499"/>
    <x v="2"/>
    <n v="3794.3333333333298"/>
    <n v="3.7293541405625102E-2"/>
    <n v="1.0733081723579001"/>
    <n v="9.4796824352834201E-4"/>
    <n v="14143.166666666701"/>
    <n v="0.26395829454478398"/>
  </r>
  <r>
    <x v="3"/>
    <x v="0"/>
    <n v="11460765.78875"/>
    <x v="3"/>
    <n v="2892.9074999999998"/>
    <n v="5.6528003330742899E-2"/>
    <n v="2687.4562500000002"/>
    <n v="5.35780091657879E-2"/>
    <n v="752.32124999999996"/>
    <n v="1.7298751231077901E-2"/>
    <n v="100620.75"/>
    <x v="3"/>
    <n v="25.377500000000001"/>
    <n v="4.9198966408268797E-2"/>
    <n v="23.577500000000001"/>
    <n v="4.6416155041051899E-2"/>
    <n v="6.5912499999999996"/>
    <n v="8.6074980872225693E-3"/>
    <n v="114.278492989957"/>
    <x v="3"/>
    <n v="3959.5"/>
    <n v="4.3529825177897802E-2"/>
    <n v="1.07653904904666"/>
    <n v="3.0102041258682601E-3"/>
    <n v="15253.25"/>
    <n v="7.8489022967508204E-2"/>
  </r>
  <r>
    <x v="0"/>
    <x v="1"/>
    <n v="3137198.8374999999"/>
    <x v="0"/>
    <n v="7343.2449999999999"/>
    <s v="NA"/>
    <n v="5000.0675000000001"/>
    <s v="NA"/>
    <n v="1368.2291666666699"/>
    <s v="NA"/>
    <n v="6647"/>
    <x v="0"/>
    <n v="15.5741666666667"/>
    <s v="NA"/>
    <n v="10.5733333333333"/>
    <s v="NA"/>
    <n v="2.9166666666666701"/>
    <s v="NA"/>
    <n v="473.61256016228202"/>
    <x v="0"/>
    <n v="426.58333333333297"/>
    <s v="NA"/>
    <n v="1.4822360914827799"/>
    <s v="NA"/>
    <n v="2282.8333333333298"/>
    <s v="NA"/>
  </r>
  <r>
    <x v="1"/>
    <x v="1"/>
    <n v="3921762.8391666701"/>
    <x v="4"/>
    <n v="8227.6891666666706"/>
    <n v="0.120443232748828"/>
    <n v="6110.0950000000003"/>
    <n v="0.22200250296620999"/>
    <n v="1820.61083333333"/>
    <n v="0.33063296535971998"/>
    <n v="9989.6666666666697"/>
    <x v="4"/>
    <n v="20.952500000000001"/>
    <n v="0.34533682915083502"/>
    <n v="15.654999999999999"/>
    <n v="0.480611601513245"/>
    <n v="4.7133333333333303"/>
    <n v="0.61599999999999699"/>
    <n v="395.32869992671101"/>
    <x v="4"/>
    <n v="476"/>
    <n v="0.11584293807384299"/>
    <n v="1.3485967839399999"/>
    <n v="-9.01606082261103E-2"/>
    <n v="2160.3333333333298"/>
    <n v="-5.3661385704898999E-2"/>
  </r>
  <r>
    <x v="2"/>
    <x v="1"/>
    <n v="4345609.5583333299"/>
    <x v="5"/>
    <n v="8428.8208333333296"/>
    <n v="2.44457055428778E-2"/>
    <n v="5822.6975000000002"/>
    <n v="-4.7036502705768098E-2"/>
    <n v="1962.9591666666699"/>
    <n v="7.8187128587341406E-2"/>
    <n v="11926.5"/>
    <x v="5"/>
    <n v="23.0683333333333"/>
    <n v="0.10098238078192601"/>
    <n v="15.841666666666701"/>
    <n v="1.19237730224657E-2"/>
    <n v="5.3975"/>
    <n v="0.14515558698727099"/>
    <n v="367.55584810636799"/>
    <x v="5"/>
    <n v="516.08333333333303"/>
    <n v="8.4208683473388696E-2"/>
    <n v="1.4732239958092399"/>
    <n v="9.2412508581797698E-2"/>
    <n v="2216.6666666666702"/>
    <n v="2.60762228051259E-2"/>
  </r>
  <r>
    <x v="3"/>
    <x v="1"/>
    <n v="4442357.92"/>
    <x v="6"/>
    <n v="8135.9787500000002"/>
    <n v="-3.4742947931130697E-2"/>
    <n v="5052.9324999999999"/>
    <n v="-0.13220075403195899"/>
    <n v="2083.9175"/>
    <n v="6.1620402190398701E-2"/>
    <n v="14755.375"/>
    <x v="6"/>
    <n v="27.018750000000001"/>
    <n v="0.171248464706309"/>
    <n v="16.827500000000001"/>
    <n v="6.2230405049971502E-2"/>
    <n v="6.9325000000000001"/>
    <n v="0.28439092172302"/>
    <n v="302.37717109402701"/>
    <x v="6"/>
    <n v="546"/>
    <n v="5.79686743097051E-2"/>
    <n v="1.61187549582039"/>
    <n v="9.4114337266811204E-2"/>
    <n v="2132.375"/>
    <n v="-3.8026315789475199E-2"/>
  </r>
  <r>
    <x v="0"/>
    <x v="2"/>
    <n v="1129750.5774999999"/>
    <x v="0"/>
    <n v="447.76416666666699"/>
    <s v="NA"/>
    <n v="418.82749999999999"/>
    <s v="NA"/>
    <n v="132.20166666666699"/>
    <s v="NA"/>
    <n v="125993.75"/>
    <x v="0"/>
    <n v="49.946666666666701"/>
    <s v="NA"/>
    <n v="46.718333333333298"/>
    <s v="NA"/>
    <n v="14.75"/>
    <s v="NA"/>
    <n v="8.9689404093070699"/>
    <x v="0"/>
    <n v="2522.25"/>
    <s v="NA"/>
    <n v="1.0690034578474401"/>
    <s v="NA"/>
    <n v="8551.5"/>
    <s v="NA"/>
  </r>
  <r>
    <x v="1"/>
    <x v="2"/>
    <n v="1360849.50916667"/>
    <x v="7"/>
    <n v="528.28"/>
    <n v="0.17981750065603599"/>
    <n v="494.08833333333303"/>
    <n v="0.17969410636439401"/>
    <n v="141.29916666666699"/>
    <n v="6.8815320028743798E-2"/>
    <n v="141756.75"/>
    <x v="7"/>
    <n v="55.045833333333299"/>
    <n v="0.102092231713827"/>
    <n v="51.484166666666702"/>
    <n v="0.102012058078557"/>
    <n v="14.7258333333333"/>
    <n v="-1.63841807909829E-3"/>
    <n v="9.6144870189312801"/>
    <x v="7"/>
    <n v="2573"/>
    <n v="2.0120923778372501E-2"/>
    <n v="1.06926009231696"/>
    <n v="2.4006888624720401E-4"/>
    <n v="9628.5"/>
    <n v="0.12594281704964"/>
  </r>
  <r>
    <x v="2"/>
    <x v="2"/>
    <n v="1380724.115"/>
    <x v="8"/>
    <n v="518.98749999999995"/>
    <n v="-1.7590103732869001E-2"/>
    <n v="486.15416666666698"/>
    <n v="-1.6058194722264999E-2"/>
    <n v="123.37583333333301"/>
    <n v="-0.12684670232780801"/>
    <n v="137155.08333333299"/>
    <x v="8"/>
    <n v="51.455833333333302"/>
    <n v="-6.5218378623874002E-2"/>
    <n v="48.2"/>
    <n v="-6.3789838299801505E-2"/>
    <n v="12.2258333333333"/>
    <n v="-0.16976967913530699"/>
    <n v="10.087066243811901"/>
    <x v="8"/>
    <n v="2662"/>
    <n v="3.4589972794403401E-2"/>
    <n v="1.06741162667"/>
    <n v="-1.7287334113017801E-3"/>
    <n v="11233"/>
    <n v="0.16664070208236001"/>
  </r>
  <r>
    <x v="3"/>
    <x v="2"/>
    <n v="1484794.0175000001"/>
    <x v="9"/>
    <n v="545.94749999999999"/>
    <n v="5.1947301235579002E-2"/>
    <n v="511.06"/>
    <n v="5.1230319600263301E-2"/>
    <n v="126.15625"/>
    <n v="2.25361530823865E-2"/>
    <n v="145564.625"/>
    <x v="9"/>
    <n v="53.436250000000001"/>
    <n v="3.8487699807278702E-2"/>
    <n v="50.024999999999999"/>
    <n v="3.7863070539419001E-2"/>
    <n v="12.338749999999999"/>
    <n v="9.2359075727652604E-3"/>
    <n v="10.239856711984"/>
    <x v="9"/>
    <n v="2723.25"/>
    <n v="2.3009015777610799E-2"/>
    <n v="1.0684835764312499"/>
    <n v="1.0042515318987801E-3"/>
    <n v="11808.375"/>
    <n v="5.1221846345588899E-2"/>
  </r>
  <r>
    <x v="0"/>
    <x v="3"/>
    <n v="3410072.73833333"/>
    <x v="0"/>
    <n v="838.87249999999995"/>
    <s v="NA"/>
    <n v="789.16916666666702"/>
    <s v="NA"/>
    <n v="251.03333333333299"/>
    <s v="NA"/>
    <n v="47445.75"/>
    <x v="0"/>
    <n v="11.6741666666667"/>
    <s v="NA"/>
    <n v="10.980833333333299"/>
    <s v="NA"/>
    <n v="3.4950000000000001"/>
    <s v="NA"/>
    <n v="71.896512926851003"/>
    <x v="0"/>
    <n v="4059.5"/>
    <s v="NA"/>
    <n v="1.06293552308965"/>
    <s v="NA"/>
    <n v="13579.083333333299"/>
    <s v="NA"/>
  </r>
  <r>
    <x v="1"/>
    <x v="3"/>
    <n v="4332712.79"/>
    <x v="10"/>
    <n v="1031.5216666666699"/>
    <n v="0.22965249983361"/>
    <n v="970.84833333333302"/>
    <n v="0.230215743772722"/>
    <n v="294.94083333333299"/>
    <n v="0.17490705085645999"/>
    <n v="53345.25"/>
    <x v="10"/>
    <n v="12.703333333333299"/>
    <n v="8.8157612963089105E-2"/>
    <n v="11.956666666666701"/>
    <n v="8.8866965166584599E-2"/>
    <n v="3.6349999999999998"/>
    <n v="4.0057224606580698E-2"/>
    <n v="81.330150871785605"/>
    <x v="10"/>
    <n v="4196.4166666666697"/>
    <n v="3.3727470542350001E-2"/>
    <n v="1.0624481516900199"/>
    <n v="-4.5851454678400098E-4"/>
    <n v="14686.833333333299"/>
    <n v="8.1577671541402705E-2"/>
  </r>
  <r>
    <x v="2"/>
    <x v="3"/>
    <n v="4350856.2225000001"/>
    <x v="11"/>
    <n v="962.83666666666704"/>
    <n v="-6.6586095299341896E-2"/>
    <n v="906.66583333333301"/>
    <n v="-6.6109708176182697E-2"/>
    <n v="255.6925"/>
    <n v="-0.13307188729942901"/>
    <n v="51918.583333333299"/>
    <x v="11"/>
    <n v="11.4933333333333"/>
    <n v="-9.5250590396221593E-2"/>
    <n v="10.8233333333333"/>
    <n v="-9.47867298578252E-2"/>
    <n v="3.0525000000000002"/>
    <n v="-0.16024759284731799"/>
    <n v="83.7846305995553"/>
    <x v="11"/>
    <n v="4508.1666666666697"/>
    <n v="7.4289572452687802E-2"/>
    <n v="1.06179072876799"/>
    <n v="-6.1878118097736699E-4"/>
    <n v="17039.333333333299"/>
    <n v="0.16017748323328199"/>
  </r>
  <r>
    <x v="3"/>
    <x v="3"/>
    <n v="4998848.9550000001"/>
    <x v="12"/>
    <n v="1081.7574999999999"/>
    <n v="0.123510910469411"/>
    <n v="1017.12125"/>
    <n v="0.121825939178253"/>
    <n v="273.60374999999999"/>
    <n v="7.0049962357128195E-2"/>
    <n v="56460"/>
    <x v="12"/>
    <n v="12.203749999999999"/>
    <n v="6.1811194895594598E-2"/>
    <n v="11.4725"/>
    <n v="5.9978441638438698E-2"/>
    <n v="3.085"/>
    <n v="1.06470106470106E-2"/>
    <n v="88.790050654421805"/>
    <x v="12"/>
    <n v="4623.25"/>
    <n v="2.5527745942547999E-2"/>
    <n v="1.06364914262263"/>
    <n v="1.7502637801296E-3"/>
    <n v="18311.375"/>
    <n v="7.46532532571718E-2"/>
  </r>
  <r>
    <x v="0"/>
    <x v="4"/>
    <n v="7221672.7350000003"/>
    <x v="0"/>
    <n v="2029.58083333333"/>
    <s v="NA"/>
    <n v="1833.38333333333"/>
    <s v="NA"/>
    <n v="568.72"/>
    <s v="NA"/>
    <n v="818904.25"/>
    <x v="0"/>
    <n v="229.601666666667"/>
    <s v="NA"/>
    <n v="207.45916666666699"/>
    <s v="NA"/>
    <n v="64.305000000000007"/>
    <s v="NA"/>
    <n v="8.8834986253794899"/>
    <x v="0"/>
    <n v="3556.75"/>
    <s v="NA"/>
    <n v="1.10710513993476"/>
    <s v="NA"/>
    <n v="12707.083333333299"/>
    <s v="NA"/>
  </r>
  <r>
    <x v="1"/>
    <x v="4"/>
    <n v="7666149.7949999999"/>
    <x v="13"/>
    <n v="2069.3983333333299"/>
    <n v="1.96185829832679E-2"/>
    <n v="1875.61083333333"/>
    <n v="2.3032553657627498E-2"/>
    <n v="575.21416666666698"/>
    <n v="1.14189173348343E-2"/>
    <n v="971346.66666666698"/>
    <x v="13"/>
    <n v="261.07249999999999"/>
    <n v="0.13706709446069501"/>
    <n v="236.61916666666701"/>
    <n v="0.14055778044675399"/>
    <n v="72.398333333333298"/>
    <n v="0.12585853873467501"/>
    <n v="7.99977220366599"/>
    <x v="13"/>
    <n v="3708.8333333333298"/>
    <n v="4.2759073123871498E-2"/>
    <n v="1.10323618300516"/>
    <n v="-3.49466079601796E-3"/>
    <n v="13361.666666666701"/>
    <n v="5.1513263599703797E-2"/>
  </r>
  <r>
    <x v="2"/>
    <x v="4"/>
    <n v="7094713.0558333304"/>
    <x v="14"/>
    <n v="1882.3074999999999"/>
    <n v="-9.0408323192166296E-2"/>
    <n v="1699.2833333333299"/>
    <n v="-9.4010706734206403E-2"/>
    <n v="539.03"/>
    <n v="-6.2905555467022298E-2"/>
    <n v="825536.91666666698"/>
    <x v="14"/>
    <n v="219.51083333333301"/>
    <n v="-0.15919588109305599"/>
    <n v="198.22499999999999"/>
    <n v="-0.16226143979601701"/>
    <n v="62.897500000000001"/>
    <n v="-0.13123000069062299"/>
    <n v="8.5865430773934506"/>
    <x v="14"/>
    <n v="3766.3333333333298"/>
    <n v="1.55035276142543E-2"/>
    <n v="1.10746251208687"/>
    <n v="3.8308470541617299E-3"/>
    <n v="13155"/>
    <n v="-1.5467132343772E-2"/>
  </r>
  <r>
    <x v="3"/>
    <x v="4"/>
    <n v="8123450.4824999999"/>
    <x v="15"/>
    <n v="2093.6149999999998"/>
    <n v="0.112259819397203"/>
    <n v="1877.2950000000001"/>
    <n v="0.104756907323678"/>
    <n v="592.90125"/>
    <n v="9.9941097898076203E-2"/>
    <n v="942821.5"/>
    <x v="15"/>
    <n v="241.80250000000001"/>
    <n v="0.101551555921691"/>
    <n v="216.8"/>
    <n v="9.3706646487577303E-2"/>
    <n v="68.263750000000002"/>
    <n v="8.5317381453952901E-2"/>
    <n v="8.7186888096634405"/>
    <x v="15"/>
    <n v="3885.625"/>
    <n v="3.1673156916542197E-2"/>
    <n v="1.11528025745086"/>
    <n v="7.0591512386803199E-3"/>
    <n v="13774.375"/>
    <n v="4.7082858228810302E-2"/>
  </r>
  <r>
    <x v="0"/>
    <x v="5"/>
    <n v="9023697.1366666704"/>
    <x v="0"/>
    <n v="2544.1750000000002"/>
    <s v="NA"/>
    <n v="2305.3316666666701"/>
    <s v="NA"/>
    <n v="700.66166666666697"/>
    <s v="NA"/>
    <n v="1570567.58333333"/>
    <x v="0"/>
    <n v="442.16583333333301"/>
    <s v="NA"/>
    <n v="400.54166666666703"/>
    <s v="NA"/>
    <n v="121.690833333333"/>
    <s v="NA"/>
    <n v="5.75963995344339"/>
    <x v="0"/>
    <n v="3551.8333333333298"/>
    <s v="NA"/>
    <n v="1.10379123256733"/>
    <s v="NA"/>
    <n v="12912.916666666701"/>
    <s v="NA"/>
  </r>
  <r>
    <x v="1"/>
    <x v="5"/>
    <n v="10035837.3791667"/>
    <x v="16"/>
    <n v="2465.0866666666702"/>
    <n v="-3.1086042954328999E-2"/>
    <n v="2246.1983333333301"/>
    <n v="-2.56506836688025E-2"/>
    <n v="700.26750000000004"/>
    <n v="-5.6256348166176297E-4"/>
    <n v="3046609.5"/>
    <x v="16"/>
    <n v="744.56500000000005"/>
    <n v="0.68390441746026798"/>
    <n v="679.05"/>
    <n v="0.695329241651928"/>
    <n v="211.33666666666701"/>
    <n v="0.73666874387964798"/>
    <n v="3.4979643867608399"/>
    <x v="16"/>
    <n v="4064.75"/>
    <n v="0.144408990662101"/>
    <n v="1.09752989665692"/>
    <n v="-5.6725726076358096E-3"/>
    <n v="14318.25"/>
    <n v="0.10883159626988199"/>
  </r>
  <r>
    <x v="2"/>
    <x v="5"/>
    <n v="8928751.9966666698"/>
    <x v="17"/>
    <n v="2128.4650000000001"/>
    <n v="-0.13655571271327999"/>
    <n v="1947.2349999999999"/>
    <n v="-0.13309747803510799"/>
    <n v="641.48749999999995"/>
    <n v="-8.3939351747725099E-2"/>
    <n v="2735255.5833333302"/>
    <x v="17"/>
    <n v="652.94833333333304"/>
    <n v="-0.12304723787267299"/>
    <n v="597.07249999999999"/>
    <n v="-0.120723805316251"/>
    <n v="196.59166666666701"/>
    <n v="-6.9770192899165501E-2"/>
    <n v="3.3209141076004198"/>
    <x v="17"/>
    <n v="4195.1666666666697"/>
    <n v="3.2084794062776201E-2"/>
    <n v="1.09298225151367"/>
    <n v="-4.1435273490974204E-3"/>
    <n v="13923.333333333299"/>
    <n v="-2.7581350141721299E-2"/>
  </r>
  <r>
    <x v="3"/>
    <x v="5"/>
    <n v="9952781.2487499993"/>
    <x v="18"/>
    <n v="2298.4187499999998"/>
    <n v="7.9848036025962202E-2"/>
    <n v="2097.1912499999999"/>
    <n v="7.7009837025320493E-2"/>
    <n v="697.47625000000005"/>
    <n v="8.7279565073364804E-2"/>
    <n v="3146427.875"/>
    <x v="18"/>
    <n v="724.66250000000002"/>
    <n v="0.109831303650876"/>
    <n v="661.0675"/>
    <n v="0.10718128870447099"/>
    <n v="219.45875000000001"/>
    <n v="0.116317663515746"/>
    <n v="3.1985460283622902"/>
    <x v="18"/>
    <n v="4325.125"/>
    <n v="3.0978109729449799E-2"/>
    <n v="1.0962546028018201"/>
    <n v="2.9939656235205901E-3"/>
    <n v="14279.5"/>
    <n v="2.558056021068E-2"/>
  </r>
  <r>
    <x v="0"/>
    <x v="6"/>
    <n v="4975.0016666666697"/>
    <x v="0"/>
    <n v="19.535"/>
    <s v="NA"/>
    <n v="19.149999999999999"/>
    <s v="NA"/>
    <n v="12.904999999999999"/>
    <s v="NA"/>
    <n v="2817.1666666666702"/>
    <x v="0"/>
    <n v="10.64"/>
    <s v="NA"/>
    <n v="10.4575"/>
    <s v="NA"/>
    <n v="7.1116666666666699"/>
    <s v="NA"/>
    <n v="1.86691557620646"/>
    <x v="0"/>
    <n v="282.83333333333297"/>
    <s v="NA"/>
    <n v="1.01974822979476"/>
    <s v="NA"/>
    <n v="433.41666666666703"/>
    <s v="NA"/>
  </r>
  <r>
    <x v="1"/>
    <x v="6"/>
    <n v="62774.422500000001"/>
    <x v="19"/>
    <n v="164.08916666666701"/>
    <n v="7.3997525808378297"/>
    <n v="158.86083333333301"/>
    <n v="7.2956048738032901"/>
    <n v="107.33750000000001"/>
    <n v="7.3175125920186002"/>
    <n v="5648.0833333333303"/>
    <x v="19"/>
    <n v="17.3066666666667"/>
    <n v="0.62656641604010299"/>
    <n v="16.84"/>
    <n v="0.61032751613674396"/>
    <n v="11.797499999999999"/>
    <n v="0.65889383641902899"/>
    <n v="16.939242301708401"/>
    <x v="19"/>
    <n v="333"/>
    <n v="0.17737183264584699"/>
    <n v="1.0295443900436101"/>
    <n v="9.6064498693189497E-3"/>
    <n v="500.58333333333297"/>
    <n v="0.15497019803883699"/>
  </r>
  <r>
    <x v="2"/>
    <x v="6"/>
    <n v="1972.30666666667"/>
    <x v="20"/>
    <n v="12.615833333333301"/>
    <n v="-0.92311598876627099"/>
    <n v="12.3508333333333"/>
    <n v="-0.92225375459652803"/>
    <n v="9.5116666666666703"/>
    <n v="-0.91138542758433305"/>
    <n v="2984.5833333333298"/>
    <x v="20"/>
    <n v="15.3066666666667"/>
    <n v="-0.115562403697997"/>
    <n v="14.991666666666699"/>
    <n v="-0.10975851148059999"/>
    <n v="11.376666666666701"/>
    <n v="-3.5671399307759998E-2"/>
    <n v="1.1307346031185701"/>
    <x v="20"/>
    <n v="170.666666666667"/>
    <n v="-0.48748748748748599"/>
    <n v="1.02327805851508"/>
    <n v="-6.0865093230847798E-3"/>
    <n v="230.25"/>
    <n v="-0.54003662393873797"/>
  </r>
  <r>
    <x v="3"/>
    <x v="6"/>
    <n v="14695.045"/>
    <x v="21"/>
    <n v="402.34"/>
    <n v="30.891670519849502"/>
    <n v="392.47624999999999"/>
    <n v="30.7773092233993"/>
    <n v="298.10250000000002"/>
    <n v="30.340721920448601"/>
    <n v="297"/>
    <x v="21"/>
    <n v="6.6687500000000002"/>
    <n v="-0.56432382404181303"/>
    <n v="6.5625"/>
    <n v="-0.56225680933852196"/>
    <n v="5.3087499999999999"/>
    <n v="-0.53336507471432903"/>
    <n v="91.819750878303495"/>
    <x v="21"/>
    <n v="45.875"/>
    <n v="-0.731201171875001"/>
    <n v="1.0179061720495099"/>
    <n v="-5.2496840139086296E-3"/>
    <n v="58"/>
    <n v="-0.74809989142236699"/>
  </r>
  <r>
    <x v="0"/>
    <x v="7"/>
    <n v="16525602.702500001"/>
    <x v="0"/>
    <n v="3162.9341666666701"/>
    <s v="NA"/>
    <n v="3032.69333333333"/>
    <s v="NA"/>
    <n v="2110.7566666666698"/>
    <s v="NA"/>
    <n v="12633"/>
    <x v="0"/>
    <n v="2.4158333333333299"/>
    <s v="NA"/>
    <n v="2.31666666666667"/>
    <s v="NA"/>
    <n v="1.6125"/>
    <s v="NA"/>
    <n v="1309.0459476215401"/>
    <x v="0"/>
    <n v="5218.6666666666697"/>
    <s v="NA"/>
    <n v="1.0430509623845801"/>
    <s v="NA"/>
    <n v="7825.5833333333303"/>
    <s v="NA"/>
  </r>
  <r>
    <x v="1"/>
    <x v="7"/>
    <n v="18186788.34"/>
    <x v="22"/>
    <n v="3263.0316666666699"/>
    <n v="3.1647038706939003E-2"/>
    <n v="3113.2508333333299"/>
    <n v="2.6563022088176801E-2"/>
    <n v="2163.4591666666702"/>
    <n v="2.4968534190740601E-2"/>
    <n v="15456.25"/>
    <x v="22"/>
    <n v="2.77416666666667"/>
    <n v="0.14832700931355899"/>
    <n v="2.64916666666667"/>
    <n v="0.14352517985611499"/>
    <n v="1.84"/>
    <n v="0.141085271317829"/>
    <n v="1182.0643363939801"/>
    <x v="22"/>
    <n v="5572.0833333333303"/>
    <n v="6.7721640265711605E-2"/>
    <n v="1.04802003196664"/>
    <n v="4.7639758374795104E-3"/>
    <n v="8405.8333333333303"/>
    <n v="7.4147827105540604E-2"/>
  </r>
  <r>
    <x v="2"/>
    <x v="7"/>
    <n v="20330066.048333298"/>
    <x v="23"/>
    <n v="3151.29833333333"/>
    <n v="-3.4242184798494599E-2"/>
    <n v="2994.6875"/>
    <n v="-3.8083450284147301E-2"/>
    <n v="2157.9025000000001"/>
    <n v="-2.5684176305630999E-3"/>
    <n v="17740"/>
    <x v="23"/>
    <n v="2.7533333333333299"/>
    <n v="-7.5097626915013897E-3"/>
    <n v="2.6166666666666698"/>
    <n v="-1.22680088078013E-2"/>
    <n v="1.885"/>
    <n v="2.4456521739130401E-2"/>
    <n v="1145.7163782581899"/>
    <x v="23"/>
    <n v="6437.6666666666697"/>
    <n v="0.155342855006357"/>
    <n v="1.0522034720281299"/>
    <n v="3.9917558194375504E-3"/>
    <n v="9421.9166666666697"/>
    <n v="0.120878358282939"/>
  </r>
  <r>
    <x v="3"/>
    <x v="7"/>
    <n v="21112041.203749999"/>
    <x v="24"/>
    <n v="3393.9074999999998"/>
    <n v="7.6987051368775497E-2"/>
    <n v="3235.2137499999999"/>
    <n v="8.0317645831159301E-2"/>
    <n v="2234.37"/>
    <n v="3.5436031053302799E-2"/>
    <n v="18244"/>
    <x v="24"/>
    <n v="2.9350000000000001"/>
    <n v="6.5980629539952901E-2"/>
    <n v="2.7987500000000001"/>
    <n v="6.9585987261145205E-2"/>
    <n v="1.9325000000000001"/>
    <n v="2.5198938992042501E-2"/>
    <n v="1157.52613751536"/>
    <x v="24"/>
    <n v="6217.75"/>
    <n v="-3.4160927872418E-2"/>
    <n v="1.0490402007861599"/>
    <n v="-3.0063303591583799E-3"/>
    <n v="9451.625"/>
    <n v="3.1531093284271898E-3"/>
  </r>
  <r>
    <x v="0"/>
    <x v="8"/>
    <n v="4452.8"/>
    <x v="0"/>
    <n v="136.79"/>
    <s v="NA"/>
    <n v="131.444166666667"/>
    <s v="NA"/>
    <n v="108.44499999999999"/>
    <s v="NA"/>
    <n v="162.916666666667"/>
    <x v="0"/>
    <n v="5.8141666666666696"/>
    <s v="NA"/>
    <n v="5.4225000000000003"/>
    <s v="NA"/>
    <n v="4.6966666666666699"/>
    <s v="NA"/>
    <n v="123.77539306930601"/>
    <x v="0"/>
    <n v="32.5833333333333"/>
    <s v="NA"/>
    <n v="1.04671495985175"/>
    <s v="NA"/>
    <n v="40.8333333333333"/>
    <s v="NA"/>
  </r>
  <r>
    <x v="1"/>
    <x v="8"/>
    <n v="6371.2233333333297"/>
    <x v="25"/>
    <n v="214.32583333333301"/>
    <n v="0.566823841898772"/>
    <n v="209.35583333333301"/>
    <n v="0.59273582573081696"/>
    <n v="189.488333333333"/>
    <n v="0.74732199117832099"/>
    <n v="477.16666666666703"/>
    <x v="25"/>
    <n v="15.328333333333299"/>
    <n v="1.6363766661889001"/>
    <n v="15.1183333333333"/>
    <n v="1.7880743814353699"/>
    <n v="13.8575"/>
    <n v="1.9504968062455601"/>
    <n v="79.356207084572702"/>
    <x v="25"/>
    <n v="28.5"/>
    <n v="-0.12531969309462801"/>
    <n v="1.02190545871167"/>
    <n v="-2.3702251416750399E-2"/>
    <n v="32.5"/>
    <n v="-0.20408163265306101"/>
  </r>
  <r>
    <x v="2"/>
    <x v="8"/>
    <n v="3805.4908333333301"/>
    <x v="26"/>
    <n v="111.120833333333"/>
    <n v="-0.48153317962137199"/>
    <n v="102.276666666667"/>
    <n v="-0.511469706679614"/>
    <n v="88.659166666666707"/>
    <n v="-0.53211279498297903"/>
    <n v="50.4166666666667"/>
    <x v="26"/>
    <n v="1.47"/>
    <n v="-0.90409916277046798"/>
    <n v="1.3341666666666701"/>
    <n v="-0.91175173630250195"/>
    <n v="1.15083333333333"/>
    <n v="-0.91695231222563001"/>
    <n v="86.958838081118202"/>
    <x v="26"/>
    <n v="34"/>
    <n v="0.19298245614035101"/>
    <n v="1.0809797569335899"/>
    <n v="5.7807987733420697E-2"/>
    <n v="42.5"/>
    <n v="0.30769230769230799"/>
  </r>
  <r>
    <x v="3"/>
    <x v="8"/>
    <n v="3770.8"/>
    <x v="27"/>
    <n v="105.9"/>
    <n v="-4.6983388953463601E-2"/>
    <n v="97.673749999999998"/>
    <n v="-4.5004562787214299E-2"/>
    <n v="90.40625"/>
    <n v="1.9705614196689099E-2"/>
    <n v="56.5"/>
    <x v="27"/>
    <n v="1.6425000000000001"/>
    <n v="0.11734693877551"/>
    <n v="1.5225"/>
    <n v="0.14116177389131501"/>
    <n v="1.4075"/>
    <n v="0.22302679217958299"/>
    <n v="74.141230446369804"/>
    <x v="27"/>
    <n v="35.5"/>
    <n v="4.4117647058823498E-2"/>
    <n v="1.0846193207377399"/>
    <n v="3.3669120821229002E-3"/>
    <n v="41.875"/>
    <n v="-1.470588235294120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dinâmica2" cacheId="1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G14" firstHeaderRow="1" firstDataRow="2" firstDataCol="1" rowPageCount="1" colPageCount="1"/>
  <pivotFields count="26">
    <pivotField axis="axisPage" showAll="0">
      <items count="5">
        <item x="0"/>
        <item x="1"/>
        <item x="2"/>
        <item x="3"/>
        <item t="default"/>
      </items>
    </pivotField>
    <pivotField axis="axisRow" showAll="0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3" showAll="0"/>
    <pivotField dataField="1" showAll="0">
      <items count="29">
        <item x="20"/>
        <item x="26"/>
        <item x="17"/>
        <item x="14"/>
        <item x="2"/>
        <item x="27"/>
        <item x="11"/>
        <item x="8"/>
        <item x="6"/>
        <item x="24"/>
        <item x="13"/>
        <item x="9"/>
        <item x="3"/>
        <item x="22"/>
        <item x="5"/>
        <item x="1"/>
        <item x="16"/>
        <item x="18"/>
        <item x="23"/>
        <item x="15"/>
        <item x="12"/>
        <item x="7"/>
        <item x="4"/>
        <item x="10"/>
        <item x="25"/>
        <item x="21"/>
        <item x="19"/>
        <item x="0"/>
        <item t="default"/>
      </items>
    </pivotField>
    <pivotField numFmtId="43" showAll="0"/>
    <pivotField showAll="0"/>
    <pivotField numFmtId="43" showAll="0"/>
    <pivotField showAll="0"/>
    <pivotField numFmtId="43" showAll="0"/>
    <pivotField showAll="0"/>
    <pivotField dataField="1" numFmtId="43" showAll="0"/>
    <pivotField dataField="1" showAll="0">
      <items count="29">
        <item x="21"/>
        <item x="26"/>
        <item x="20"/>
        <item x="14"/>
        <item x="17"/>
        <item x="2"/>
        <item x="8"/>
        <item x="11"/>
        <item x="24"/>
        <item x="1"/>
        <item x="9"/>
        <item x="12"/>
        <item x="3"/>
        <item x="27"/>
        <item x="10"/>
        <item x="7"/>
        <item x="15"/>
        <item x="23"/>
        <item x="18"/>
        <item x="13"/>
        <item x="5"/>
        <item x="22"/>
        <item x="6"/>
        <item x="4"/>
        <item x="16"/>
        <item x="19"/>
        <item x="25"/>
        <item x="0"/>
        <item t="default"/>
      </items>
    </pivotField>
    <pivotField numFmtId="43" showAll="0"/>
    <pivotField showAll="0"/>
    <pivotField numFmtId="43" showAll="0"/>
    <pivotField showAll="0"/>
    <pivotField numFmtId="43" showAll="0"/>
    <pivotField showAll="0"/>
    <pivotField dataField="1" numFmtId="43" showAll="0"/>
    <pivotField dataField="1" showAll="0">
      <items count="29">
        <item x="20"/>
        <item x="16"/>
        <item x="25"/>
        <item x="6"/>
        <item x="4"/>
        <item x="27"/>
        <item x="13"/>
        <item x="22"/>
        <item x="5"/>
        <item x="17"/>
        <item x="18"/>
        <item x="23"/>
        <item x="3"/>
        <item x="24"/>
        <item x="9"/>
        <item x="15"/>
        <item x="2"/>
        <item x="11"/>
        <item x="8"/>
        <item x="12"/>
        <item x="1"/>
        <item x="7"/>
        <item x="14"/>
        <item x="26"/>
        <item x="10"/>
        <item x="19"/>
        <item x="21"/>
        <item x="0"/>
        <item t="default"/>
      </items>
    </pivotField>
    <pivotField numFmtId="43" showAll="0"/>
    <pivotField showAll="0"/>
    <pivotField numFmtId="166" showAll="0"/>
    <pivotField showAll="0"/>
    <pivotField showAll="0"/>
    <pivotField showAll="0"/>
  </pivotFields>
  <rowFields count="1">
    <field x="1"/>
  </rowFields>
  <rowItems count="10">
    <i>
      <x v="7"/>
    </i>
    <i>
      <x/>
    </i>
    <i>
      <x v="5"/>
    </i>
    <i>
      <x v="4"/>
    </i>
    <i>
      <x v="3"/>
    </i>
    <i>
      <x v="1"/>
    </i>
    <i>
      <x v="2"/>
    </i>
    <i>
      <x v="6"/>
    </i>
    <i>
      <x v="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item="3" hier="-1"/>
  </pageFields>
  <dataFields count="6">
    <dataField name="Soma de VT (Valor Total)" fld="2" baseField="0" baseItem="0"/>
    <dataField name="Média de VT.vp" fld="3" subtotal="average" baseField="0" baseItem="0" numFmtId="10"/>
    <dataField name="Soma de QP (Quantidade Aprovada) " fld="10" baseField="0" baseItem="0"/>
    <dataField name="Média de QP.vp" fld="11" subtotal="average" baseField="0" baseItem="0" numFmtId="10"/>
    <dataField name="Soma de VQ (Valor por Quantidade)" fld="18" baseField="0" baseItem="0"/>
    <dataField name="Média de VQ.vp" fld="19" subtotal="average" baseField="0" baseItem="0"/>
  </dataFields>
  <formats count="43">
    <format dxfId="259">
      <pivotArea collapsedLevelsAreSubtotals="1" fieldPosition="0">
        <references count="1">
          <reference field="1" count="1">
            <x v="3"/>
          </reference>
        </references>
      </pivotArea>
    </format>
    <format dxfId="258">
      <pivotArea dataOnly="0" labelOnly="1" fieldPosition="0">
        <references count="1">
          <reference field="1" count="1">
            <x v="3"/>
          </reference>
        </references>
      </pivotArea>
    </format>
    <format dxfId="257">
      <pivotArea collapsedLevelsAreSubtotals="1" fieldPosition="0">
        <references count="2">
          <reference field="4294967294" count="1" selected="0">
            <x v="1"/>
          </reference>
          <reference field="1" count="1">
            <x v="1"/>
          </reference>
        </references>
      </pivotArea>
    </format>
    <format dxfId="256">
      <pivotArea collapsedLevelsAreSubtotals="1" fieldPosition="0">
        <references count="2">
          <reference field="4294967294" count="1" selected="0">
            <x v="3"/>
          </reference>
          <reference field="1" count="1">
            <x v="1"/>
          </reference>
        </references>
      </pivotArea>
    </format>
    <format dxfId="255">
      <pivotArea collapsedLevelsAreSubtotals="1" fieldPosition="0">
        <references count="2">
          <reference field="4294967294" count="1" selected="0">
            <x v="1"/>
          </reference>
          <reference field="1" count="1">
            <x v="1"/>
          </reference>
        </references>
      </pivotArea>
    </format>
    <format dxfId="254">
      <pivotArea collapsedLevelsAreSubtotals="1" fieldPosition="0">
        <references count="2">
          <reference field="4294967294" count="1" selected="0">
            <x v="3"/>
          </reference>
          <reference field="1" count="1">
            <x v="1"/>
          </reference>
        </references>
      </pivotArea>
    </format>
    <format dxfId="253">
      <pivotArea dataOnly="0" labelOnly="1" fieldPosition="0">
        <references count="1">
          <reference field="1" count="1">
            <x v="1"/>
          </reference>
        </references>
      </pivotArea>
    </format>
    <format dxfId="252">
      <pivotArea dataOnly="0" labelOnly="1" fieldPosition="0">
        <references count="1">
          <reference field="1" count="1">
            <x v="1"/>
          </reference>
        </references>
      </pivotArea>
    </format>
    <format dxfId="251">
      <pivotArea collapsedLevelsAreSubtotals="1" fieldPosition="0">
        <references count="2">
          <reference field="4294967294" count="1" selected="0">
            <x v="3"/>
          </reference>
          <reference field="1" count="1">
            <x v="5"/>
          </reference>
        </references>
      </pivotArea>
    </format>
    <format dxfId="249">
      <pivotArea collapsedLevelsAreSubtotals="1" fieldPosition="0">
        <references count="2">
          <reference field="4294967294" count="1" selected="0">
            <x v="0"/>
          </reference>
          <reference field="1" count="1">
            <x v="5"/>
          </reference>
        </references>
      </pivotArea>
    </format>
    <format dxfId="248">
      <pivotArea dataOnly="0" labelOnly="1" fieldPosition="0">
        <references count="1">
          <reference field="1" count="1">
            <x v="5"/>
          </reference>
        </references>
      </pivotArea>
    </format>
    <format dxfId="247">
      <pivotArea collapsedLevelsAreSubtotals="1" fieldPosition="0">
        <references count="2">
          <reference field="4294967294" count="1" selected="0">
            <x v="0"/>
          </reference>
          <reference field="1" count="1">
            <x v="5"/>
          </reference>
        </references>
      </pivotArea>
    </format>
    <format dxfId="246">
      <pivotArea dataOnly="0" labelOnly="1" fieldPosition="0">
        <references count="1">
          <reference field="1" count="1">
            <x v="5"/>
          </reference>
        </references>
      </pivotArea>
    </format>
    <format dxfId="245">
      <pivotArea collapsedLevelsAreSubtotals="1" fieldPosition="0">
        <references count="1">
          <reference field="1" count="1">
            <x v="3"/>
          </reference>
        </references>
      </pivotArea>
    </format>
    <format dxfId="244">
      <pivotArea dataOnly="0" labelOnly="1" fieldPosition="0">
        <references count="1">
          <reference field="1" count="1">
            <x v="3"/>
          </reference>
        </references>
      </pivotArea>
    </format>
    <format dxfId="243">
      <pivotArea collapsedLevelsAreSubtotals="1" fieldPosition="0">
        <references count="2">
          <reference field="4294967294" count="1" selected="0">
            <x v="3"/>
          </reference>
          <reference field="1" count="1">
            <x v="7"/>
          </reference>
        </references>
      </pivotArea>
    </format>
    <format dxfId="242">
      <pivotArea collapsedLevelsAreSubtotals="1" fieldPosition="0">
        <references count="2">
          <reference field="4294967294" count="1" selected="0">
            <x v="3"/>
          </reference>
          <reference field="1" count="1">
            <x v="7"/>
          </reference>
        </references>
      </pivotArea>
    </format>
    <format dxfId="241">
      <pivotArea collapsedLevelsAreSubtotals="1" fieldPosition="0">
        <references count="2">
          <reference field="4294967294" count="1" selected="0">
            <x v="0"/>
          </reference>
          <reference field="1" count="1">
            <x v="7"/>
          </reference>
        </references>
      </pivotArea>
    </format>
    <format dxfId="240">
      <pivotArea dataOnly="0" labelOnly="1" fieldPosition="0">
        <references count="1">
          <reference field="1" count="1">
            <x v="7"/>
          </reference>
        </references>
      </pivotArea>
    </format>
    <format dxfId="239">
      <pivotArea collapsedLevelsAreSubtotals="1" fieldPosition="0">
        <references count="2">
          <reference field="4294967294" count="1" selected="0">
            <x v="3"/>
          </reference>
          <reference field="1" count="1">
            <x v="7"/>
          </reference>
        </references>
      </pivotArea>
    </format>
    <format dxfId="238">
      <pivotArea collapsedLevelsAreSubtotals="1" fieldPosition="0">
        <references count="2">
          <reference field="4294967294" count="1" selected="0">
            <x v="0"/>
          </reference>
          <reference field="1" count="1">
            <x v="7"/>
          </reference>
        </references>
      </pivotArea>
    </format>
    <format dxfId="237">
      <pivotArea dataOnly="0" labelOnly="1" fieldPosition="0">
        <references count="1">
          <reference field="1" count="1">
            <x v="7"/>
          </reference>
        </references>
      </pivotArea>
    </format>
    <format dxfId="152">
      <pivotArea collapsedLevelsAreSubtotals="1" fieldPosition="0">
        <references count="1">
          <reference field="1" count="6">
            <x v="0"/>
            <x v="1"/>
            <x v="3"/>
            <x v="4"/>
            <x v="5"/>
            <x v="7"/>
          </reference>
        </references>
      </pivotArea>
    </format>
    <format dxfId="151">
      <pivotArea dataOnly="0" labelOnly="1" fieldPosition="0">
        <references count="1">
          <reference field="1" count="6">
            <x v="0"/>
            <x v="1"/>
            <x v="3"/>
            <x v="4"/>
            <x v="5"/>
            <x v="7"/>
          </reference>
        </references>
      </pivotArea>
    </format>
    <format dxfId="150">
      <pivotArea collapsedLevelsAreSubtotals="1" fieldPosition="0">
        <references count="1">
          <reference field="1" count="6">
            <x v="0"/>
            <x v="1"/>
            <x v="3"/>
            <x v="4"/>
            <x v="5"/>
            <x v="7"/>
          </reference>
        </references>
      </pivotArea>
    </format>
    <format dxfId="149">
      <pivotArea dataOnly="0" labelOnly="1" fieldPosition="0">
        <references count="1">
          <reference field="1" count="6">
            <x v="0"/>
            <x v="1"/>
            <x v="3"/>
            <x v="4"/>
            <x v="5"/>
            <x v="7"/>
          </reference>
        </references>
      </pivotArea>
    </format>
    <format dxfId="5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9">
      <pivotArea type="topRight" dataOnly="0" labelOnly="1" outline="0" fieldPosition="0"/>
    </format>
    <format dxfId="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1"/>
          </reference>
          <reference field="1" count="1">
            <x v="0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1"/>
          </reference>
          <reference field="1" count="1">
            <x v="0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3"/>
          </reference>
          <reference field="1" count="1">
            <x v="0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1"/>
          </reference>
          <reference field="1" count="1">
            <x v="5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3"/>
          </reference>
          <reference field="1" count="1">
            <x v="5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1"/>
          </reference>
          <reference field="1" count="1">
            <x v="4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3"/>
          </reference>
          <reference field="1" count="1">
            <x v="4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1"/>
          </reference>
          <reference field="1" count="1">
            <x v="3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3"/>
          </reference>
          <reference field="1" count="1">
            <x v="3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5"/>
          </reference>
          <reference field="1" count="1">
            <x v="5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5"/>
          </reference>
          <reference field="1" count="1">
            <x v="3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3"/>
          </reference>
          <reference field="1" count="1">
            <x v="1"/>
          </reference>
        </references>
      </pivotArea>
    </format>
    <format dxfId="0">
      <pivotArea dataOnly="0" labelOnly="1" fieldPosition="0">
        <references count="1">
          <reference field="1" count="4">
            <x v="0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1" cacheId="9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G69" firstHeaderRow="1" firstDataRow="2" firstDataCol="1" rowPageCount="1" colPageCount="1"/>
  <pivotFields count="26">
    <pivotField axis="axisPage" showAll="0">
      <items count="5">
        <item x="0"/>
        <item x="1"/>
        <item x="2"/>
        <item x="3"/>
        <item t="default"/>
      </items>
    </pivotField>
    <pivotField axis="axisRow" showAll="0" sortType="descending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3" showAll="0"/>
    <pivotField dataField="1" showAll="0">
      <items count="186">
        <item x="40"/>
        <item x="56"/>
        <item x="76"/>
        <item x="31"/>
        <item x="5"/>
        <item x="6"/>
        <item x="64"/>
        <item x="17"/>
        <item x="66"/>
        <item x="19"/>
        <item x="36"/>
        <item x="27"/>
        <item x="25"/>
        <item x="116"/>
        <item x="3"/>
        <item x="136"/>
        <item x="8"/>
        <item x="72"/>
        <item x="137"/>
        <item x="98"/>
        <item x="184"/>
        <item x="182"/>
        <item x="50"/>
        <item x="173"/>
        <item x="154"/>
        <item x="34"/>
        <item x="87"/>
        <item x="139"/>
        <item x="28"/>
        <item x="15"/>
        <item x="168"/>
        <item x="23"/>
        <item x="83"/>
        <item x="22"/>
        <item x="7"/>
        <item x="97"/>
        <item x="128"/>
        <item x="178"/>
        <item x="107"/>
        <item x="59"/>
        <item x="122"/>
        <item x="138"/>
        <item x="110"/>
        <item x="9"/>
        <item x="62"/>
        <item x="85"/>
        <item x="134"/>
        <item x="42"/>
        <item x="39"/>
        <item x="106"/>
        <item x="151"/>
        <item x="53"/>
        <item x="69"/>
        <item x="52"/>
        <item x="131"/>
        <item x="148"/>
        <item x="156"/>
        <item x="140"/>
        <item x="14"/>
        <item x="95"/>
        <item x="135"/>
        <item x="43"/>
        <item x="183"/>
        <item x="160"/>
        <item x="161"/>
        <item x="49"/>
        <item x="125"/>
        <item x="82"/>
        <item x="12"/>
        <item x="75"/>
        <item x="100"/>
        <item x="115"/>
        <item x="169"/>
        <item x="127"/>
        <item x="109"/>
        <item x="33"/>
        <item x="48"/>
        <item x="113"/>
        <item x="11"/>
        <item x="180"/>
        <item x="150"/>
        <item x="81"/>
        <item x="172"/>
        <item x="119"/>
        <item x="79"/>
        <item x="121"/>
        <item x="32"/>
        <item x="165"/>
        <item x="74"/>
        <item x="94"/>
        <item x="68"/>
        <item x="164"/>
        <item x="70"/>
        <item x="181"/>
        <item x="16"/>
        <item x="2"/>
        <item x="13"/>
        <item x="78"/>
        <item x="120"/>
        <item x="80"/>
        <item x="61"/>
        <item x="166"/>
        <item x="133"/>
        <item x="71"/>
        <item x="130"/>
        <item x="157"/>
        <item x="124"/>
        <item x="112"/>
        <item x="60"/>
        <item x="51"/>
        <item x="126"/>
        <item x="171"/>
        <item x="163"/>
        <item x="159"/>
        <item x="99"/>
        <item x="143"/>
        <item x="147"/>
        <item x="58"/>
        <item x="103"/>
        <item x="118"/>
        <item x="123"/>
        <item x="170"/>
        <item x="46"/>
        <item x="38"/>
        <item x="104"/>
        <item x="93"/>
        <item x="105"/>
        <item x="155"/>
        <item x="129"/>
        <item x="24"/>
        <item x="174"/>
        <item x="132"/>
        <item x="73"/>
        <item x="10"/>
        <item x="86"/>
        <item x="41"/>
        <item x="89"/>
        <item x="146"/>
        <item x="177"/>
        <item x="111"/>
        <item x="57"/>
        <item x="67"/>
        <item x="96"/>
        <item x="88"/>
        <item x="176"/>
        <item x="29"/>
        <item x="37"/>
        <item x="153"/>
        <item x="117"/>
        <item x="158"/>
        <item x="18"/>
        <item x="108"/>
        <item x="149"/>
        <item x="77"/>
        <item x="47"/>
        <item x="167"/>
        <item x="101"/>
        <item x="90"/>
        <item x="162"/>
        <item x="84"/>
        <item x="26"/>
        <item x="179"/>
        <item x="65"/>
        <item x="152"/>
        <item x="114"/>
        <item x="54"/>
        <item x="20"/>
        <item x="45"/>
        <item x="102"/>
        <item x="44"/>
        <item x="35"/>
        <item x="145"/>
        <item x="1"/>
        <item x="142"/>
        <item x="4"/>
        <item x="92"/>
        <item x="175"/>
        <item x="141"/>
        <item x="30"/>
        <item x="63"/>
        <item x="21"/>
        <item x="91"/>
        <item x="55"/>
        <item x="144"/>
        <item x="0"/>
        <item t="default"/>
      </items>
    </pivotField>
    <pivotField numFmtId="43" showAll="0"/>
    <pivotField showAll="0"/>
    <pivotField numFmtId="43" showAll="0"/>
    <pivotField showAll="0"/>
    <pivotField numFmtId="43" showAll="0"/>
    <pivotField showAll="0"/>
    <pivotField dataField="1" numFmtId="43" showAll="0"/>
    <pivotField dataField="1" showAll="0">
      <items count="181">
        <item x="39"/>
        <item x="54"/>
        <item x="5"/>
        <item x="6"/>
        <item x="25"/>
        <item x="17"/>
        <item x="62"/>
        <item x="64"/>
        <item x="19"/>
        <item x="22"/>
        <item x="21"/>
        <item x="23"/>
        <item x="112"/>
        <item x="35"/>
        <item x="8"/>
        <item x="95"/>
        <item x="28"/>
        <item x="94"/>
        <item x="132"/>
        <item x="7"/>
        <item x="133"/>
        <item x="70"/>
        <item x="33"/>
        <item x="3"/>
        <item x="149"/>
        <item x="168"/>
        <item x="27"/>
        <item x="16"/>
        <item x="124"/>
        <item x="15"/>
        <item x="135"/>
        <item x="179"/>
        <item x="103"/>
        <item x="163"/>
        <item x="80"/>
        <item x="57"/>
        <item x="38"/>
        <item x="31"/>
        <item x="177"/>
        <item x="51"/>
        <item x="49"/>
        <item x="111"/>
        <item x="134"/>
        <item x="9"/>
        <item x="75"/>
        <item x="118"/>
        <item x="68"/>
        <item x="50"/>
        <item x="58"/>
        <item x="106"/>
        <item x="41"/>
        <item x="13"/>
        <item x="130"/>
        <item x="155"/>
        <item x="173"/>
        <item x="151"/>
        <item x="146"/>
        <item x="60"/>
        <item x="29"/>
        <item x="67"/>
        <item x="82"/>
        <item x="164"/>
        <item x="18"/>
        <item x="127"/>
        <item x="143"/>
        <item x="47"/>
        <item x="78"/>
        <item x="12"/>
        <item x="102"/>
        <item x="115"/>
        <item x="99"/>
        <item x="136"/>
        <item x="45"/>
        <item x="79"/>
        <item x="48"/>
        <item x="109"/>
        <item x="116"/>
        <item x="131"/>
        <item x="52"/>
        <item x="32"/>
        <item x="121"/>
        <item x="105"/>
        <item x="42"/>
        <item x="76"/>
        <item x="73"/>
        <item x="69"/>
        <item x="156"/>
        <item x="66"/>
        <item x="159"/>
        <item x="160"/>
        <item x="90"/>
        <item x="11"/>
        <item x="40"/>
        <item x="152"/>
        <item x="10"/>
        <item x="84"/>
        <item x="37"/>
        <item x="145"/>
        <item x="178"/>
        <item x="175"/>
        <item x="107"/>
        <item x="167"/>
        <item x="1"/>
        <item x="71"/>
        <item x="77"/>
        <item x="108"/>
        <item x="92"/>
        <item x="117"/>
        <item x="56"/>
        <item x="128"/>
        <item x="176"/>
        <item x="123"/>
        <item x="59"/>
        <item x="165"/>
        <item x="72"/>
        <item x="65"/>
        <item x="110"/>
        <item x="43"/>
        <item x="91"/>
        <item x="161"/>
        <item x="129"/>
        <item x="114"/>
        <item x="104"/>
        <item x="2"/>
        <item x="170"/>
        <item x="126"/>
        <item x="14"/>
        <item x="113"/>
        <item x="120"/>
        <item x="162"/>
        <item x="119"/>
        <item x="125"/>
        <item x="141"/>
        <item x="158"/>
        <item x="46"/>
        <item x="144"/>
        <item x="166"/>
        <item x="142"/>
        <item x="139"/>
        <item x="101"/>
        <item x="154"/>
        <item x="93"/>
        <item x="81"/>
        <item x="100"/>
        <item x="44"/>
        <item x="172"/>
        <item x="150"/>
        <item x="169"/>
        <item x="83"/>
        <item x="36"/>
        <item x="153"/>
        <item x="86"/>
        <item x="55"/>
        <item x="171"/>
        <item x="34"/>
        <item x="148"/>
        <item x="157"/>
        <item x="26"/>
        <item x="85"/>
        <item x="98"/>
        <item x="122"/>
        <item x="147"/>
        <item x="174"/>
        <item x="20"/>
        <item x="63"/>
        <item x="87"/>
        <item x="4"/>
        <item x="24"/>
        <item x="140"/>
        <item x="138"/>
        <item x="88"/>
        <item x="89"/>
        <item x="30"/>
        <item x="137"/>
        <item x="97"/>
        <item x="61"/>
        <item x="74"/>
        <item x="53"/>
        <item x="96"/>
        <item x="0"/>
        <item t="default"/>
      </items>
    </pivotField>
    <pivotField numFmtId="43" showAll="0"/>
    <pivotField showAll="0"/>
    <pivotField numFmtId="43" showAll="0"/>
    <pivotField showAll="0"/>
    <pivotField numFmtId="43" showAll="0"/>
    <pivotField showAll="0"/>
    <pivotField dataField="1" numFmtId="43" showAll="0"/>
    <pivotField dataField="1" showAll="0">
      <items count="186">
        <item x="144"/>
        <item x="76"/>
        <item x="56"/>
        <item x="64"/>
        <item x="24"/>
        <item x="63"/>
        <item x="77"/>
        <item x="126"/>
        <item x="87"/>
        <item x="27"/>
        <item x="90"/>
        <item x="50"/>
        <item x="14"/>
        <item x="182"/>
        <item x="95"/>
        <item x="3"/>
        <item x="127"/>
        <item x="184"/>
        <item x="88"/>
        <item x="89"/>
        <item x="106"/>
        <item x="183"/>
        <item x="178"/>
        <item x="153"/>
        <item x="155"/>
        <item x="43"/>
        <item x="161"/>
        <item x="135"/>
        <item x="171"/>
        <item x="159"/>
        <item x="85"/>
        <item x="31"/>
        <item x="140"/>
        <item x="75"/>
        <item x="139"/>
        <item x="57"/>
        <item x="74"/>
        <item x="94"/>
        <item x="173"/>
        <item x="180"/>
        <item x="125"/>
        <item x="2"/>
        <item x="131"/>
        <item x="15"/>
        <item x="148"/>
        <item x="168"/>
        <item x="124"/>
        <item x="174"/>
        <item x="163"/>
        <item x="143"/>
        <item x="37"/>
        <item x="147"/>
        <item x="176"/>
        <item x="86"/>
        <item x="172"/>
        <item x="122"/>
        <item x="62"/>
        <item x="150"/>
        <item x="121"/>
        <item x="11"/>
        <item x="69"/>
        <item x="49"/>
        <item x="179"/>
        <item x="72"/>
        <item x="83"/>
        <item x="104"/>
        <item x="110"/>
        <item x="137"/>
        <item x="130"/>
        <item x="166"/>
        <item x="82"/>
        <item x="115"/>
        <item x="9"/>
        <item x="138"/>
        <item x="133"/>
        <item x="109"/>
        <item x="18"/>
        <item x="33"/>
        <item x="134"/>
        <item x="151"/>
        <item x="181"/>
        <item x="42"/>
        <item x="158"/>
        <item x="142"/>
        <item x="162"/>
        <item x="152"/>
        <item x="12"/>
        <item x="156"/>
        <item x="61"/>
        <item x="113"/>
        <item x="19"/>
        <item x="177"/>
        <item x="169"/>
        <item x="79"/>
        <item x="165"/>
        <item x="52"/>
        <item x="66"/>
        <item x="98"/>
        <item x="80"/>
        <item x="59"/>
        <item x="107"/>
        <item x="34"/>
        <item x="26"/>
        <item x="145"/>
        <item x="48"/>
        <item x="105"/>
        <item x="128"/>
        <item x="123"/>
        <item x="164"/>
        <item x="68"/>
        <item x="136"/>
        <item x="53"/>
        <item x="160"/>
        <item x="100"/>
        <item x="112"/>
        <item x="129"/>
        <item x="65"/>
        <item x="81"/>
        <item x="119"/>
        <item x="71"/>
        <item x="118"/>
        <item x="8"/>
        <item x="36"/>
        <item x="157"/>
        <item x="120"/>
        <item x="58"/>
        <item x="39"/>
        <item x="96"/>
        <item x="170"/>
        <item x="102"/>
        <item x="7"/>
        <item x="146"/>
        <item x="141"/>
        <item x="154"/>
        <item x="38"/>
        <item x="20"/>
        <item x="93"/>
        <item x="149"/>
        <item x="132"/>
        <item x="28"/>
        <item x="78"/>
        <item x="13"/>
        <item x="47"/>
        <item x="73"/>
        <item x="6"/>
        <item x="70"/>
        <item x="32"/>
        <item x="46"/>
        <item x="114"/>
        <item x="117"/>
        <item x="103"/>
        <item x="67"/>
        <item x="10"/>
        <item x="60"/>
        <item x="84"/>
        <item x="167"/>
        <item x="99"/>
        <item x="108"/>
        <item x="111"/>
        <item x="41"/>
        <item x="30"/>
        <item x="51"/>
        <item x="4"/>
        <item x="35"/>
        <item x="40"/>
        <item x="17"/>
        <item x="97"/>
        <item x="45"/>
        <item x="54"/>
        <item x="23"/>
        <item x="29"/>
        <item x="101"/>
        <item x="22"/>
        <item x="92"/>
        <item x="44"/>
        <item x="16"/>
        <item x="55"/>
        <item x="1"/>
        <item x="25"/>
        <item x="5"/>
        <item x="175"/>
        <item x="91"/>
        <item x="116"/>
        <item x="21"/>
        <item x="0"/>
        <item t="default"/>
      </items>
    </pivotField>
    <pivotField numFmtId="43" showAll="0"/>
    <pivotField showAll="0"/>
    <pivotField numFmtId="43" showAll="0"/>
    <pivotField showAll="0"/>
    <pivotField numFmtId="43" showAll="0"/>
    <pivotField showAll="0"/>
  </pivotFields>
  <rowFields count="1">
    <field x="1"/>
  </rowFields>
  <rowItems count="65">
    <i>
      <x v="47"/>
    </i>
    <i>
      <x v="54"/>
    </i>
    <i>
      <x v="51"/>
    </i>
    <i>
      <x v="45"/>
    </i>
    <i>
      <x v="3"/>
    </i>
    <i>
      <x v="66"/>
    </i>
    <i>
      <x v="53"/>
    </i>
    <i>
      <x v="44"/>
    </i>
    <i>
      <x v="60"/>
    </i>
    <i>
      <x v="32"/>
    </i>
    <i>
      <x v="26"/>
    </i>
    <i>
      <x/>
    </i>
    <i>
      <x v="59"/>
    </i>
    <i>
      <x v="70"/>
    </i>
    <i>
      <x v="68"/>
    </i>
    <i>
      <x v="31"/>
    </i>
    <i>
      <x v="57"/>
    </i>
    <i>
      <x v="21"/>
    </i>
    <i>
      <x v="58"/>
    </i>
    <i>
      <x v="49"/>
    </i>
    <i>
      <x v="18"/>
    </i>
    <i>
      <x v="14"/>
    </i>
    <i>
      <x v="24"/>
    </i>
    <i>
      <x v="55"/>
    </i>
    <i>
      <x v="63"/>
    </i>
    <i>
      <x v="20"/>
    </i>
    <i>
      <x v="72"/>
    </i>
    <i>
      <x v="33"/>
    </i>
    <i>
      <x v="35"/>
    </i>
    <i>
      <x v="15"/>
    </i>
    <i>
      <x v="30"/>
    </i>
    <i>
      <x v="65"/>
    </i>
    <i>
      <x v="56"/>
    </i>
    <i>
      <x v="64"/>
    </i>
    <i>
      <x v="36"/>
    </i>
    <i>
      <x v="67"/>
    </i>
    <i>
      <x v="52"/>
    </i>
    <i>
      <x v="12"/>
    </i>
    <i>
      <x v="25"/>
    </i>
    <i>
      <x v="4"/>
    </i>
    <i>
      <x v="73"/>
    </i>
    <i>
      <x v="16"/>
    </i>
    <i>
      <x v="13"/>
    </i>
    <i>
      <x v="2"/>
    </i>
    <i>
      <x v="1"/>
    </i>
    <i>
      <x v="29"/>
    </i>
    <i>
      <x v="27"/>
    </i>
    <i>
      <x v="42"/>
    </i>
    <i>
      <x v="41"/>
    </i>
    <i>
      <x v="69"/>
    </i>
    <i>
      <x v="9"/>
    </i>
    <i>
      <x v="17"/>
    </i>
    <i>
      <x v="61"/>
    </i>
    <i>
      <x v="28"/>
    </i>
    <i>
      <x v="43"/>
    </i>
    <i>
      <x v="11"/>
    </i>
    <i>
      <x v="46"/>
    </i>
    <i>
      <x v="34"/>
    </i>
    <i>
      <x v="6"/>
    </i>
    <i>
      <x v="38"/>
    </i>
    <i>
      <x v="8"/>
    </i>
    <i>
      <x v="5"/>
    </i>
    <i>
      <x v="10"/>
    </i>
    <i>
      <x v="19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item="3" hier="-1"/>
  </pageFields>
  <dataFields count="6">
    <dataField name="Soma de VT (Valor Total)" fld="2" baseField="0" baseItem="0"/>
    <dataField name="Média de VT.vp" fld="3" subtotal="average" baseField="0" baseItem="0" numFmtId="10"/>
    <dataField name="Soma de QP (Quantidade Aprovada) " fld="10" baseField="0" baseItem="0"/>
    <dataField name="Média de QP.vp" fld="11" subtotal="average" baseField="0" baseItem="0" numFmtId="10"/>
    <dataField name="Soma de VQ (Valor por Quantidade)" fld="18" baseField="0" baseItem="0"/>
    <dataField name="Média de VQ.vp" fld="19" subtotal="average" baseField="0" baseItem="0"/>
  </dataFields>
  <formats count="5">
    <format dxfId="275">
      <pivotArea collapsedLevelsAreSubtotals="1" fieldPosition="0">
        <references count="2">
          <reference field="4294967294" count="1" selected="0">
            <x v="0"/>
          </reference>
          <reference field="1" count="1">
            <x v="47"/>
          </reference>
        </references>
      </pivotArea>
    </format>
    <format dxfId="18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83">
      <pivotArea type="topRight" dataOnly="0" labelOnly="1" outline="0" fieldPosition="0"/>
    </format>
    <format dxfId="18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G12" firstHeaderRow="1" firstDataRow="2" firstDataCol="1" rowPageCount="1" colPageCount="1"/>
  <pivotFields count="26">
    <pivotField axis="axisPage" showAll="0">
      <items count="5">
        <item x="0"/>
        <item x="1"/>
        <item x="2"/>
        <item x="3"/>
        <item t="default"/>
      </items>
    </pivotField>
    <pivotField axis="axisRow" showAll="0" sortType="descending">
      <items count="8"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numFmtId="43" showAll="0"/>
    <pivotField dataField="1" showAll="0">
      <items count="23">
        <item x="20"/>
        <item x="5"/>
        <item x="11"/>
        <item x="6"/>
        <item x="3"/>
        <item x="16"/>
        <item x="9"/>
        <item x="2"/>
        <item x="12"/>
        <item x="13"/>
        <item x="18"/>
        <item x="21"/>
        <item x="10"/>
        <item x="15"/>
        <item x="8"/>
        <item x="17"/>
        <item x="1"/>
        <item x="14"/>
        <item x="4"/>
        <item x="7"/>
        <item x="19"/>
        <item x="0"/>
        <item t="default"/>
      </items>
    </pivotField>
    <pivotField numFmtId="43" showAll="0"/>
    <pivotField showAll="0"/>
    <pivotField numFmtId="43" showAll="0"/>
    <pivotField showAll="0"/>
    <pivotField numFmtId="43" showAll="0"/>
    <pivotField showAll="0"/>
    <pivotField dataField="1" numFmtId="43" showAll="0"/>
    <pivotField dataField="1" showAll="0">
      <items count="23">
        <item x="13"/>
        <item x="11"/>
        <item x="20"/>
        <item x="16"/>
        <item x="5"/>
        <item x="6"/>
        <item x="18"/>
        <item x="21"/>
        <item x="17"/>
        <item x="9"/>
        <item x="3"/>
        <item x="4"/>
        <item x="15"/>
        <item x="2"/>
        <item x="1"/>
        <item x="14"/>
        <item x="8"/>
        <item x="12"/>
        <item x="7"/>
        <item x="19"/>
        <item x="10"/>
        <item x="0"/>
        <item t="default"/>
      </items>
    </pivotField>
    <pivotField numFmtId="43" showAll="0"/>
    <pivotField showAll="0"/>
    <pivotField numFmtId="43" showAll="0"/>
    <pivotField showAll="0"/>
    <pivotField numFmtId="43" showAll="0"/>
    <pivotField showAll="0"/>
    <pivotField dataField="1" numFmtId="43" showAll="0"/>
    <pivotField dataField="1" showAll="0">
      <items count="23">
        <item x="10"/>
        <item x="20"/>
        <item x="12"/>
        <item x="2"/>
        <item x="3"/>
        <item x="5"/>
        <item x="8"/>
        <item x="9"/>
        <item x="6"/>
        <item x="15"/>
        <item x="1"/>
        <item x="14"/>
        <item x="11"/>
        <item x="16"/>
        <item x="21"/>
        <item x="18"/>
        <item x="7"/>
        <item x="17"/>
        <item x="4"/>
        <item x="19"/>
        <item x="13"/>
        <item x="0"/>
        <item t="default"/>
      </items>
    </pivotField>
    <pivotField numFmtId="43" showAll="0"/>
    <pivotField showAll="0"/>
    <pivotField numFmtId="43" showAll="0"/>
    <pivotField showAll="0"/>
    <pivotField numFmtId="43" showAll="0"/>
    <pivotField showAll="0"/>
  </pivotFields>
  <rowFields count="1">
    <field x="1"/>
  </rowFields>
  <rowItems count="8">
    <i>
      <x v="3"/>
    </i>
    <i>
      <x v="2"/>
    </i>
    <i>
      <x v="5"/>
    </i>
    <i>
      <x/>
    </i>
    <i>
      <x v="4"/>
    </i>
    <i>
      <x v="6"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item="3" hier="-1"/>
  </pageFields>
  <dataFields count="6">
    <dataField name="Soma de VT (Valor Total)" fld="2" baseField="0" baseItem="0"/>
    <dataField name="Média de VT.vp" fld="3" subtotal="average" baseField="0" baseItem="0" numFmtId="10"/>
    <dataField name="Soma de QP (Quantidade Aprovada) " fld="10" baseField="0" baseItem="0"/>
    <dataField name="Média de QP.vp" fld="11" subtotal="average" baseField="0" baseItem="0" numFmtId="10"/>
    <dataField name="Soma de VQ (Valor por Quantidade)" fld="18" baseField="0" baseItem="0"/>
    <dataField name="Média de VQ.vp" fld="19" subtotal="average" baseField="0" baseItem="0" numFmtId="10"/>
  </dataFields>
  <formats count="10">
    <format dxfId="36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66">
      <pivotArea type="topRight" dataOnly="0" labelOnly="1" outline="0" fieldPosition="0"/>
    </format>
    <format dxfId="3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6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362">
      <pivotArea collapsedLevelsAreSubtotals="1" fieldPosition="0">
        <references count="2">
          <reference field="4294967294" count="1" selected="0">
            <x v="5"/>
          </reference>
          <reference field="1" count="1">
            <x v="5"/>
          </reference>
        </references>
      </pivotArea>
    </format>
    <format dxfId="361">
      <pivotArea collapsedLevelsAreSubtotals="1" fieldPosition="0">
        <references count="2">
          <reference field="4294967294" count="1" selected="0">
            <x v="5"/>
          </reference>
          <reference field="1" count="1">
            <x v="3"/>
          </reference>
        </references>
      </pivotArea>
    </format>
    <format dxfId="360">
      <pivotArea collapsedLevelsAreSubtotals="1" fieldPosition="0">
        <references count="2">
          <reference field="4294967294" count="1" selected="0">
            <x v="5"/>
          </reference>
          <reference field="1" count="1">
            <x v="2"/>
          </reference>
        </references>
      </pivotArea>
    </format>
    <format dxfId="359">
      <pivotArea collapsedLevelsAreSubtotals="1" fieldPosition="0">
        <references count="2">
          <reference field="4294967294" count="1" selected="0">
            <x v="5"/>
          </reference>
          <reference field="1" count="1">
            <x v="0"/>
          </reference>
        </references>
      </pivotArea>
    </format>
    <format dxfId="358">
      <pivotArea collapsedLevelsAreSubtotals="1" fieldPosition="0">
        <references count="2">
          <reference field="4294967294" count="1" selected="0">
            <x v="5"/>
          </reference>
          <reference field="1" count="1"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2" cacheId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G22" firstHeaderRow="1" firstDataRow="2" firstDataCol="1" rowPageCount="1" colPageCount="1"/>
  <pivotFields count="26">
    <pivotField axis="axisPage" showAll="0">
      <items count="5">
        <item x="0"/>
        <item x="1"/>
        <item x="2"/>
        <item x="3"/>
        <item t="default"/>
      </items>
    </pivotField>
    <pivotField axis="axisRow" showAll="0" sortType="descending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numFmtId="43" showAll="0"/>
    <pivotField dataField="1" showAll="0">
      <items count="53">
        <item x="50"/>
        <item x="38"/>
        <item x="32"/>
        <item x="8"/>
        <item x="51"/>
        <item x="14"/>
        <item x="24"/>
        <item x="26"/>
        <item x="47"/>
        <item x="20"/>
        <item x="15"/>
        <item x="12"/>
        <item x="3"/>
        <item x="34"/>
        <item x="45"/>
        <item x="6"/>
        <item x="48"/>
        <item x="18"/>
        <item x="31"/>
        <item x="5"/>
        <item x="2"/>
        <item x="21"/>
        <item x="23"/>
        <item x="28"/>
        <item x="9"/>
        <item x="43"/>
        <item x="4"/>
        <item x="36"/>
        <item x="39"/>
        <item x="7"/>
        <item x="11"/>
        <item x="42"/>
        <item x="37"/>
        <item x="44"/>
        <item x="30"/>
        <item x="27"/>
        <item x="33"/>
        <item x="17"/>
        <item x="35"/>
        <item x="41"/>
        <item x="1"/>
        <item x="29"/>
        <item x="19"/>
        <item x="13"/>
        <item x="40"/>
        <item x="10"/>
        <item x="25"/>
        <item x="16"/>
        <item x="22"/>
        <item x="49"/>
        <item x="46"/>
        <item x="0"/>
        <item t="default"/>
      </items>
    </pivotField>
    <pivotField numFmtId="43" showAll="0"/>
    <pivotField showAll="0"/>
    <pivotField numFmtId="43" showAll="0"/>
    <pivotField showAll="0"/>
    <pivotField numFmtId="43" showAll="0"/>
    <pivotField showAll="0"/>
    <pivotField dataField="1" numFmtId="43" showAll="0"/>
    <pivotField dataField="1" showAll="0">
      <items count="53">
        <item x="50"/>
        <item x="28"/>
        <item x="32"/>
        <item x="38"/>
        <item x="34"/>
        <item x="8"/>
        <item x="24"/>
        <item x="20"/>
        <item x="14"/>
        <item x="26"/>
        <item x="15"/>
        <item x="36"/>
        <item x="47"/>
        <item x="35"/>
        <item x="6"/>
        <item x="18"/>
        <item x="3"/>
        <item x="45"/>
        <item x="13"/>
        <item x="30"/>
        <item x="7"/>
        <item x="21"/>
        <item x="23"/>
        <item x="4"/>
        <item x="2"/>
        <item x="5"/>
        <item x="22"/>
        <item x="27"/>
        <item x="48"/>
        <item x="1"/>
        <item x="9"/>
        <item x="42"/>
        <item x="29"/>
        <item x="17"/>
        <item x="25"/>
        <item x="19"/>
        <item x="33"/>
        <item x="51"/>
        <item x="39"/>
        <item x="16"/>
        <item x="44"/>
        <item x="31"/>
        <item x="11"/>
        <item x="41"/>
        <item x="43"/>
        <item x="12"/>
        <item x="40"/>
        <item x="46"/>
        <item x="10"/>
        <item x="37"/>
        <item x="49"/>
        <item x="0"/>
        <item t="default"/>
      </items>
    </pivotField>
    <pivotField numFmtId="43" showAll="0"/>
    <pivotField showAll="0"/>
    <pivotField numFmtId="43" showAll="0"/>
    <pivotField showAll="0"/>
    <pivotField numFmtId="43" showAll="0"/>
    <pivotField showAll="0"/>
    <pivotField dataField="1" numFmtId="43" showAll="0"/>
    <pivotField dataField="1" showAll="0">
      <items count="53">
        <item x="37"/>
        <item x="49"/>
        <item x="12"/>
        <item x="10"/>
        <item x="51"/>
        <item x="31"/>
        <item x="43"/>
        <item x="11"/>
        <item x="38"/>
        <item x="41"/>
        <item x="44"/>
        <item x="39"/>
        <item x="48"/>
        <item x="5"/>
        <item x="40"/>
        <item x="2"/>
        <item x="3"/>
        <item x="47"/>
        <item x="9"/>
        <item x="46"/>
        <item x="45"/>
        <item x="42"/>
        <item x="8"/>
        <item x="23"/>
        <item x="21"/>
        <item x="33"/>
        <item x="14"/>
        <item x="26"/>
        <item x="18"/>
        <item x="4"/>
        <item x="24"/>
        <item x="17"/>
        <item x="6"/>
        <item x="20"/>
        <item x="15"/>
        <item x="7"/>
        <item x="27"/>
        <item x="19"/>
        <item x="32"/>
        <item x="30"/>
        <item x="1"/>
        <item x="29"/>
        <item x="50"/>
        <item x="34"/>
        <item x="36"/>
        <item x="16"/>
        <item x="25"/>
        <item x="35"/>
        <item x="13"/>
        <item x="22"/>
        <item x="28"/>
        <item x="0"/>
        <item t="default"/>
      </items>
    </pivotField>
    <pivotField numFmtId="43" showAll="0"/>
    <pivotField showAll="0"/>
    <pivotField numFmtId="43" showAll="0"/>
    <pivotField showAll="0"/>
    <pivotField numFmtId="43" showAll="0"/>
    <pivotField showAll="0"/>
  </pivotFields>
  <rowFields count="1">
    <field x="1"/>
  </rowFields>
  <rowItems count="18">
    <i>
      <x v="12"/>
    </i>
    <i>
      <x v="5"/>
    </i>
    <i>
      <x v="10"/>
    </i>
    <i>
      <x v="11"/>
    </i>
    <i>
      <x/>
    </i>
    <i>
      <x v="6"/>
    </i>
    <i>
      <x v="9"/>
    </i>
    <i>
      <x v="7"/>
    </i>
    <i>
      <x v="2"/>
    </i>
    <i>
      <x v="8"/>
    </i>
    <i>
      <x v="13"/>
    </i>
    <i>
      <x v="15"/>
    </i>
    <i>
      <x v="4"/>
    </i>
    <i>
      <x v="1"/>
    </i>
    <i>
      <x v="14"/>
    </i>
    <i>
      <x v="3"/>
    </i>
    <i>
      <x v="1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item="3" hier="-1"/>
  </pageFields>
  <dataFields count="6">
    <dataField name="Soma de VT (Valor Total)" fld="2" baseField="0" baseItem="0"/>
    <dataField name="Média de VT.vp" fld="3" subtotal="average" baseField="0" baseItem="0" numFmtId="10"/>
    <dataField name="Soma de QP (Quantidade Aprovada) " fld="10" baseField="0" baseItem="0"/>
    <dataField name="Média de QP.vp" fld="11" subtotal="average" baseField="0" baseItem="0" numFmtId="10"/>
    <dataField name="Soma de VQ (Valor por Quantidade)" fld="18" baseField="0" baseItem="0"/>
    <dataField name="Média de VQ.vp" fld="19" subtotal="average" baseField="0" baseItem="0" numFmtId="10"/>
  </dataFields>
  <formats count="55">
    <format dxfId="35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49">
      <pivotArea type="topRight" dataOnly="0" labelOnly="1" outline="0" fieldPosition="0"/>
    </format>
    <format dxfId="34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46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345">
      <pivotArea collapsedLevelsAreSubtotals="1" fieldPosition="0">
        <references count="2">
          <reference field="4294967294" count="1" selected="0">
            <x v="5"/>
          </reference>
          <reference field="1" count="1">
            <x v="5"/>
          </reference>
        </references>
      </pivotArea>
    </format>
    <format dxfId="344">
      <pivotArea collapsedLevelsAreSubtotals="1" fieldPosition="0">
        <references count="2">
          <reference field="4294967294" count="1" selected="0">
            <x v="0"/>
          </reference>
          <reference field="1" count="1">
            <x v="5"/>
          </reference>
        </references>
      </pivotArea>
    </format>
    <format dxfId="343">
      <pivotArea collapsedLevelsAreSubtotals="1" fieldPosition="0">
        <references count="2">
          <reference field="4294967294" count="1" selected="0">
            <x v="5"/>
          </reference>
          <reference field="1" count="1">
            <x v="12"/>
          </reference>
        </references>
      </pivotArea>
    </format>
    <format dxfId="342">
      <pivotArea collapsedLevelsAreSubtotals="1" fieldPosition="0">
        <references count="2">
          <reference field="4294967294" count="1" selected="0">
            <x v="2"/>
          </reference>
          <reference field="1" count="1">
            <x v="12"/>
          </reference>
        </references>
      </pivotArea>
    </format>
    <format dxfId="341">
      <pivotArea collapsedLevelsAreSubtotals="1" fieldPosition="0">
        <references count="2">
          <reference field="4294967294" count="1" selected="0">
            <x v="0"/>
          </reference>
          <reference field="1" count="1">
            <x v="0"/>
          </reference>
        </references>
      </pivotArea>
    </format>
    <format dxfId="340">
      <pivotArea collapsedLevelsAreSubtotals="1" fieldPosition="0">
        <references count="2">
          <reference field="4294967294" count="1" selected="0">
            <x v="0"/>
          </reference>
          <reference field="1" count="1">
            <x v="2"/>
          </reference>
        </references>
      </pivotArea>
    </format>
    <format dxfId="339">
      <pivotArea collapsedLevelsAreSubtotals="1" fieldPosition="0">
        <references count="2">
          <reference field="4294967294" count="1" selected="0">
            <x v="0"/>
          </reference>
          <reference field="1" count="1">
            <x v="14"/>
          </reference>
        </references>
      </pivotArea>
    </format>
    <format dxfId="338">
      <pivotArea collapsedLevelsAreSubtotals="1" fieldPosition="0">
        <references count="2">
          <reference field="4294967294" count="1" selected="0">
            <x v="0"/>
          </reference>
          <reference field="1" count="1">
            <x v="7"/>
          </reference>
        </references>
      </pivotArea>
    </format>
    <format dxfId="337">
      <pivotArea collapsedLevelsAreSubtotals="1" fieldPosition="0">
        <references count="2">
          <reference field="4294967294" count="1" selected="0">
            <x v="0"/>
          </reference>
          <reference field="1" count="1">
            <x v="13"/>
          </reference>
        </references>
      </pivotArea>
    </format>
    <format dxfId="336">
      <pivotArea collapsedLevelsAreSubtotals="1" fieldPosition="0">
        <references count="2">
          <reference field="4294967294" count="1" selected="0">
            <x v="0"/>
          </reference>
          <reference field="1" count="1">
            <x v="4"/>
          </reference>
        </references>
      </pivotArea>
    </format>
    <format dxfId="335">
      <pivotArea collapsedLevelsAreSubtotals="1" fieldPosition="0">
        <references count="2">
          <reference field="4294967294" count="1" selected="0">
            <x v="0"/>
          </reference>
          <reference field="1" count="1">
            <x v="8"/>
          </reference>
        </references>
      </pivotArea>
    </format>
    <format dxfId="334">
      <pivotArea collapsedLevelsAreSubtotals="1" fieldPosition="0">
        <references count="2">
          <reference field="4294967294" count="1" selected="0">
            <x v="5"/>
          </reference>
          <reference field="1" count="1">
            <x v="11"/>
          </reference>
        </references>
      </pivotArea>
    </format>
    <format dxfId="333">
      <pivotArea collapsedLevelsAreSubtotals="1" fieldPosition="0">
        <references count="2">
          <reference field="4294967294" count="1" selected="0">
            <x v="5"/>
          </reference>
          <reference field="1" count="1">
            <x v="11"/>
          </reference>
        </references>
      </pivotArea>
    </format>
    <format dxfId="332">
      <pivotArea collapsedLevelsAreSubtotals="1" fieldPosition="0">
        <references count="2">
          <reference field="4294967294" count="1" selected="0">
            <x v="0"/>
          </reference>
          <reference field="1" count="1">
            <x v="11"/>
          </reference>
        </references>
      </pivotArea>
    </format>
    <format dxfId="331">
      <pivotArea dataOnly="0" labelOnly="1" fieldPosition="0">
        <references count="1">
          <reference field="1" count="1">
            <x v="12"/>
          </reference>
        </references>
      </pivotArea>
    </format>
    <format dxfId="330">
      <pivotArea dataOnly="0" labelOnly="1" fieldPosition="0">
        <references count="1">
          <reference field="1" count="1">
            <x v="12"/>
          </reference>
        </references>
      </pivotArea>
    </format>
    <format dxfId="329">
      <pivotArea dataOnly="0" labelOnly="1" fieldPosition="0">
        <references count="1">
          <reference field="1" count="1">
            <x v="10"/>
          </reference>
        </references>
      </pivotArea>
    </format>
    <format dxfId="328">
      <pivotArea dataOnly="0" labelOnly="1" fieldPosition="0">
        <references count="1">
          <reference field="1" count="1">
            <x v="6"/>
          </reference>
        </references>
      </pivotArea>
    </format>
    <format dxfId="327">
      <pivotArea dataOnly="0" labelOnly="1" fieldPosition="0">
        <references count="1">
          <reference field="1" count="1">
            <x v="2"/>
          </reference>
        </references>
      </pivotArea>
    </format>
    <format dxfId="326">
      <pivotArea dataOnly="0" labelOnly="1" fieldPosition="0">
        <references count="1">
          <reference field="1" count="1">
            <x v="8"/>
          </reference>
        </references>
      </pivotArea>
    </format>
    <format dxfId="325">
      <pivotArea dataOnly="0" labelOnly="1" fieldPosition="0">
        <references count="1">
          <reference field="1" count="1">
            <x v="14"/>
          </reference>
        </references>
      </pivotArea>
    </format>
    <format dxfId="324">
      <pivotArea dataOnly="0" labelOnly="1" fieldPosition="0">
        <references count="1">
          <reference field="1" count="1">
            <x v="16"/>
          </reference>
        </references>
      </pivotArea>
    </format>
    <format dxfId="323">
      <pivotArea dataOnly="0" labelOnly="1" fieldPosition="0">
        <references count="1">
          <reference field="1" count="1">
            <x v="3"/>
          </reference>
        </references>
      </pivotArea>
    </format>
    <format dxfId="322">
      <pivotArea collapsedLevelsAreSubtotals="1" fieldPosition="0">
        <references count="1">
          <reference field="1" count="1">
            <x v="10"/>
          </reference>
        </references>
      </pivotArea>
    </format>
    <format dxfId="321">
      <pivotArea dataOnly="0" labelOnly="1" fieldPosition="0">
        <references count="1">
          <reference field="1" count="1">
            <x v="10"/>
          </reference>
        </references>
      </pivotArea>
    </format>
    <format dxfId="320">
      <pivotArea collapsedLevelsAreSubtotals="1" fieldPosition="0">
        <references count="1">
          <reference field="1" count="1">
            <x v="12"/>
          </reference>
        </references>
      </pivotArea>
    </format>
    <format dxfId="319">
      <pivotArea dataOnly="0" labelOnly="1" fieldPosition="0">
        <references count="1">
          <reference field="1" count="1">
            <x v="12"/>
          </reference>
        </references>
      </pivotArea>
    </format>
    <format dxfId="318">
      <pivotArea collapsedLevelsAreSubtotals="1" fieldPosition="0">
        <references count="1">
          <reference field="1" count="1">
            <x v="6"/>
          </reference>
        </references>
      </pivotArea>
    </format>
    <format dxfId="317">
      <pivotArea dataOnly="0" labelOnly="1" fieldPosition="0">
        <references count="1">
          <reference field="1" count="1">
            <x v="6"/>
          </reference>
        </references>
      </pivotArea>
    </format>
    <format dxfId="316">
      <pivotArea collapsedLevelsAreSubtotals="1" fieldPosition="0">
        <references count="1">
          <reference field="1" count="2">
            <x v="2"/>
            <x v="8"/>
          </reference>
        </references>
      </pivotArea>
    </format>
    <format dxfId="315">
      <pivotArea dataOnly="0" labelOnly="1" fieldPosition="0">
        <references count="1">
          <reference field="1" count="2">
            <x v="2"/>
            <x v="8"/>
          </reference>
        </references>
      </pivotArea>
    </format>
    <format dxfId="314">
      <pivotArea collapsedLevelsAreSubtotals="1" fieldPosition="0">
        <references count="1">
          <reference field="1" count="3">
            <x v="3"/>
            <x v="14"/>
            <x v="16"/>
          </reference>
        </references>
      </pivotArea>
    </format>
    <format dxfId="313">
      <pivotArea dataOnly="0" labelOnly="1" fieldPosition="0">
        <references count="1">
          <reference field="1" count="3">
            <x v="3"/>
            <x v="14"/>
            <x v="16"/>
          </reference>
        </references>
      </pivotArea>
    </format>
    <format dxfId="312">
      <pivotArea collapsedLevelsAreSubtotals="1" fieldPosition="0">
        <references count="2">
          <reference field="4294967294" count="1" selected="0">
            <x v="5"/>
          </reference>
          <reference field="1" count="1">
            <x v="8"/>
          </reference>
        </references>
      </pivotArea>
    </format>
    <format dxfId="311">
      <pivotArea collapsedLevelsAreSubtotals="1" fieldPosition="0">
        <references count="2">
          <reference field="4294967294" count="1" selected="0">
            <x v="5"/>
          </reference>
          <reference field="1" count="1">
            <x v="8"/>
          </reference>
        </references>
      </pivotArea>
    </format>
    <format dxfId="310">
      <pivotArea collapsedLevelsAreSubtotals="1" fieldPosition="0">
        <references count="2">
          <reference field="4294967294" count="1" selected="0">
            <x v="5"/>
          </reference>
          <reference field="1" count="1">
            <x v="10"/>
          </reference>
        </references>
      </pivotArea>
    </format>
    <format dxfId="309">
      <pivotArea collapsedLevelsAreSubtotals="1" fieldPosition="0">
        <references count="2">
          <reference field="4294967294" count="1" selected="0">
            <x v="5"/>
          </reference>
          <reference field="1" count="1">
            <x v="0"/>
          </reference>
        </references>
      </pivotArea>
    </format>
    <format dxfId="308">
      <pivotArea collapsedLevelsAreSubtotals="1" fieldPosition="0">
        <references count="2">
          <reference field="4294967294" count="1" selected="0">
            <x v="5"/>
          </reference>
          <reference field="1" count="1">
            <x v="7"/>
          </reference>
        </references>
      </pivotArea>
    </format>
    <format dxfId="307">
      <pivotArea collapsedLevelsAreSubtotals="1" fieldPosition="0">
        <references count="2">
          <reference field="4294967294" count="1" selected="0">
            <x v="5"/>
          </reference>
          <reference field="1" count="1">
            <x v="4"/>
          </reference>
        </references>
      </pivotArea>
    </format>
    <format dxfId="306">
      <pivotArea collapsedLevelsAreSubtotals="1" fieldPosition="0">
        <references count="2">
          <reference field="4294967294" count="1" selected="0">
            <x v="5"/>
          </reference>
          <reference field="1" count="1">
            <x v="9"/>
          </reference>
        </references>
      </pivotArea>
    </format>
    <format dxfId="305">
      <pivotArea collapsedLevelsAreSubtotals="1" fieldPosition="0">
        <references count="2">
          <reference field="4294967294" count="1" selected="0">
            <x v="5"/>
          </reference>
          <reference field="1" count="1">
            <x v="2"/>
          </reference>
        </references>
      </pivotArea>
    </format>
    <format dxfId="304">
      <pivotArea collapsedLevelsAreSubtotals="1" fieldPosition="0">
        <references count="2">
          <reference field="4294967294" count="1" selected="0">
            <x v="5"/>
          </reference>
          <reference field="1" count="1">
            <x v="13"/>
          </reference>
        </references>
      </pivotArea>
    </format>
    <format dxfId="303">
      <pivotArea collapsedLevelsAreSubtotals="1" fieldPosition="0">
        <references count="2">
          <reference field="4294967294" count="1" selected="0">
            <x v="5"/>
          </reference>
          <reference field="1" count="1">
            <x v="6"/>
          </reference>
        </references>
      </pivotArea>
    </format>
    <format dxfId="302">
      <pivotArea collapsedLevelsAreSubtotals="1" fieldPosition="0">
        <references count="2">
          <reference field="4294967294" count="1" selected="0">
            <x v="5"/>
          </reference>
          <reference field="1" count="1">
            <x v="15"/>
          </reference>
        </references>
      </pivotArea>
    </format>
    <format dxfId="301">
      <pivotArea collapsedLevelsAreSubtotals="1" fieldPosition="0">
        <references count="2">
          <reference field="4294967294" count="1" selected="0">
            <x v="5"/>
          </reference>
          <reference field="1" count="1">
            <x v="3"/>
          </reference>
        </references>
      </pivotArea>
    </format>
    <format dxfId="300">
      <pivotArea collapsedLevelsAreSubtotals="1" fieldPosition="0">
        <references count="2">
          <reference field="4294967294" count="1" selected="0">
            <x v="1"/>
          </reference>
          <reference field="1" count="1">
            <x v="3"/>
          </reference>
        </references>
      </pivotArea>
    </format>
    <format dxfId="299">
      <pivotArea collapsedLevelsAreSubtotals="1" fieldPosition="0">
        <references count="2">
          <reference field="4294967294" count="1" selected="0">
            <x v="3"/>
          </reference>
          <reference field="1" count="1">
            <x v="3"/>
          </reference>
        </references>
      </pivotArea>
    </format>
    <format dxfId="298">
      <pivotArea collapsedLevelsAreSubtotals="1" fieldPosition="0">
        <references count="2">
          <reference field="4294967294" count="1" selected="0">
            <x v="5"/>
          </reference>
          <reference field="1" count="1">
            <x v="14"/>
          </reference>
        </references>
      </pivotArea>
    </format>
    <format dxfId="297">
      <pivotArea collapsedLevelsAreSubtotals="1" fieldPosition="0">
        <references count="2">
          <reference field="4294967294" count="1" selected="0">
            <x v="5"/>
          </reference>
          <reference field="1" count="1">
            <x v="1"/>
          </reference>
        </references>
      </pivotArea>
    </format>
    <format dxfId="296">
      <pivotArea collapsedLevelsAreSubtotals="1" fieldPosition="0">
        <references count="2">
          <reference field="4294967294" count="1" selected="0">
            <x v="5"/>
          </reference>
          <reference field="1" count="1">
            <x v="16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G12" firstHeaderRow="1" firstDataRow="2" firstDataCol="1" rowPageCount="1" colPageCount="1"/>
  <pivotFields count="26">
    <pivotField axis="axisPage" showAll="0">
      <items count="5">
        <item x="0"/>
        <item x="1"/>
        <item x="2"/>
        <item x="3"/>
        <item t="default"/>
      </items>
    </pivotField>
    <pivotField axis="axisRow" showAll="0" sortType="descending">
      <items count="8"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numFmtId="43" showAll="0"/>
    <pivotField dataField="1" showAll="0">
      <items count="23">
        <item x="20"/>
        <item x="11"/>
        <item x="5"/>
        <item x="21"/>
        <item x="3"/>
        <item x="6"/>
        <item x="16"/>
        <item x="9"/>
        <item x="2"/>
        <item x="17"/>
        <item x="12"/>
        <item x="8"/>
        <item x="13"/>
        <item x="10"/>
        <item x="18"/>
        <item x="1"/>
        <item x="14"/>
        <item x="15"/>
        <item x="7"/>
        <item x="4"/>
        <item x="19"/>
        <item x="0"/>
        <item t="default"/>
      </items>
    </pivotField>
    <pivotField numFmtId="43" showAll="0"/>
    <pivotField showAll="0"/>
    <pivotField numFmtId="43" showAll="0"/>
    <pivotField showAll="0"/>
    <pivotField numFmtId="43" showAll="0"/>
    <pivotField showAll="0"/>
    <pivotField dataField="1" numFmtId="43" showAll="0"/>
    <pivotField dataField="1" showAll="0">
      <items count="23">
        <item x="13"/>
        <item x="11"/>
        <item x="16"/>
        <item x="21"/>
        <item x="20"/>
        <item x="17"/>
        <item x="6"/>
        <item x="5"/>
        <item x="9"/>
        <item x="3"/>
        <item x="18"/>
        <item x="4"/>
        <item x="2"/>
        <item x="1"/>
        <item x="14"/>
        <item x="8"/>
        <item x="7"/>
        <item x="15"/>
        <item x="12"/>
        <item x="19"/>
        <item x="10"/>
        <item x="0"/>
        <item t="default"/>
      </items>
    </pivotField>
    <pivotField numFmtId="43" showAll="0"/>
    <pivotField showAll="0"/>
    <pivotField numFmtId="43" showAll="0"/>
    <pivotField showAll="0"/>
    <pivotField numFmtId="43" showAll="0"/>
    <pivotField showAll="0"/>
    <pivotField dataField="1" numFmtId="43" showAll="0"/>
    <pivotField dataField="1" showAll="0">
      <items count="23">
        <item x="10"/>
        <item x="20"/>
        <item x="12"/>
        <item x="2"/>
        <item x="3"/>
        <item x="5"/>
        <item x="8"/>
        <item x="9"/>
        <item x="6"/>
        <item x="15"/>
        <item x="11"/>
        <item x="14"/>
        <item x="1"/>
        <item x="21"/>
        <item x="18"/>
        <item x="16"/>
        <item x="7"/>
        <item x="17"/>
        <item x="4"/>
        <item x="19"/>
        <item x="13"/>
        <item x="0"/>
        <item t="default"/>
      </items>
    </pivotField>
    <pivotField numFmtId="43" showAll="0"/>
    <pivotField showAll="0"/>
    <pivotField numFmtId="43" showAll="0"/>
    <pivotField showAll="0"/>
    <pivotField numFmtId="43" showAll="0"/>
    <pivotField showAll="0"/>
  </pivotFields>
  <rowFields count="1">
    <field x="1"/>
  </rowFields>
  <rowItems count="8">
    <i>
      <x v="3"/>
    </i>
    <i>
      <x v="2"/>
    </i>
    <i>
      <x v="5"/>
    </i>
    <i>
      <x/>
    </i>
    <i>
      <x v="4"/>
    </i>
    <i>
      <x v="6"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item="3" hier="-1"/>
  </pageFields>
  <dataFields count="6">
    <dataField name="Soma de VT (Valor Total)" fld="2" baseField="0" baseItem="0"/>
    <dataField name="Média de VT.vp" fld="3" subtotal="average" baseField="0" baseItem="0" numFmtId="10"/>
    <dataField name="Soma de QP (Quantidade Aprovada) " fld="10" baseField="0" baseItem="0"/>
    <dataField name="Média de QP.vp" fld="11" subtotal="average" baseField="0" baseItem="0" numFmtId="10"/>
    <dataField name="Soma de VQ (Valor por Quantidade)" fld="18" baseField="0" baseItem="0"/>
    <dataField name="Média de VQ.vp" fld="19" subtotal="average" baseField="0" baseItem="0"/>
  </dataFields>
  <formats count="4">
    <format dxfId="29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93">
      <pivotArea type="topRight" dataOnly="0" labelOnly="1" outline="0" fieldPosition="0"/>
    </format>
    <format dxfId="29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G14"/>
  <sheetViews>
    <sheetView tabSelected="1" workbookViewId="0">
      <selection activeCell="A6" sqref="A6:A9"/>
    </sheetView>
  </sheetViews>
  <sheetFormatPr defaultRowHeight="15"/>
  <cols>
    <col min="1" max="1" width="19.42578125" customWidth="1"/>
    <col min="2" max="2" width="23.140625" style="15" customWidth="1"/>
    <col min="3" max="3" width="15" style="19" customWidth="1"/>
    <col min="4" max="4" width="34" style="15" bestFit="1" customWidth="1"/>
    <col min="5" max="5" width="15.28515625" style="19" customWidth="1"/>
    <col min="6" max="6" width="33.28515625" style="15" bestFit="1" customWidth="1"/>
    <col min="7" max="7" width="15.42578125" style="19" customWidth="1"/>
  </cols>
  <sheetData>
    <row r="1" spans="1:7">
      <c r="A1" s="26" t="s">
        <v>0</v>
      </c>
      <c r="B1" s="28">
        <v>2017</v>
      </c>
    </row>
    <row r="3" spans="1:7">
      <c r="B3" s="29" t="s">
        <v>36</v>
      </c>
    </row>
    <row r="4" spans="1:7">
      <c r="A4" s="26" t="s">
        <v>34</v>
      </c>
      <c r="B4" s="15" t="s">
        <v>33</v>
      </c>
      <c r="C4" s="19" t="s">
        <v>39</v>
      </c>
      <c r="D4" s="15" t="s">
        <v>37</v>
      </c>
      <c r="E4" s="19" t="s">
        <v>40</v>
      </c>
      <c r="F4" s="15" t="s">
        <v>38</v>
      </c>
      <c r="G4" s="19" t="s">
        <v>41</v>
      </c>
    </row>
    <row r="5" spans="1:7">
      <c r="A5" s="77" t="s">
        <v>54</v>
      </c>
      <c r="B5" s="82">
        <v>21112041.203749999</v>
      </c>
      <c r="C5" s="83">
        <v>3.8463975156677301E-2</v>
      </c>
      <c r="D5" s="82">
        <v>18244</v>
      </c>
      <c r="E5" s="83">
        <v>2.8410372040586201E-2</v>
      </c>
      <c r="F5" s="82">
        <v>1157.52613751536</v>
      </c>
      <c r="G5" s="83">
        <v>1.03077510990322E-2</v>
      </c>
    </row>
    <row r="6" spans="1:7">
      <c r="A6" s="76" t="s">
        <v>43</v>
      </c>
      <c r="B6" s="82">
        <v>11460765.78875</v>
      </c>
      <c r="C6" s="84">
        <v>0.10044322533670801</v>
      </c>
      <c r="D6" s="82">
        <v>100620.75</v>
      </c>
      <c r="E6" s="84">
        <v>9.3840534414627905E-2</v>
      </c>
      <c r="F6" s="82">
        <v>114.278492989957</v>
      </c>
      <c r="G6" s="83">
        <v>9.3541813899212407E-3</v>
      </c>
    </row>
    <row r="7" spans="1:7">
      <c r="A7" s="76" t="s">
        <v>52</v>
      </c>
      <c r="B7" s="82">
        <v>9952781.2487499993</v>
      </c>
      <c r="C7" s="84">
        <v>0.114688956806688</v>
      </c>
      <c r="D7" s="82">
        <v>3146427.875</v>
      </c>
      <c r="E7" s="84">
        <v>0.15032317059219499</v>
      </c>
      <c r="F7" s="82">
        <v>3.1985460283622902</v>
      </c>
      <c r="G7" s="85">
        <v>-3.6847709779085101E-2</v>
      </c>
    </row>
    <row r="8" spans="1:7">
      <c r="A8" s="76" t="s">
        <v>50</v>
      </c>
      <c r="B8" s="82">
        <v>8123450.4824999999</v>
      </c>
      <c r="C8" s="84">
        <v>0.14500056853192</v>
      </c>
      <c r="D8" s="82">
        <v>942821.5</v>
      </c>
      <c r="E8" s="84">
        <v>0.142070670572676</v>
      </c>
      <c r="F8" s="82">
        <v>8.7186888096634405</v>
      </c>
      <c r="G8" s="83">
        <v>1.53898642420955E-2</v>
      </c>
    </row>
    <row r="9" spans="1:7">
      <c r="A9" s="76" t="s">
        <v>48</v>
      </c>
      <c r="B9" s="82">
        <v>4998848.9550000001</v>
      </c>
      <c r="C9" s="84">
        <v>0.148934531357063</v>
      </c>
      <c r="D9" s="82">
        <v>56460</v>
      </c>
      <c r="E9" s="84">
        <v>8.7471891085883602E-2</v>
      </c>
      <c r="F9" s="82">
        <v>88.790050654421805</v>
      </c>
      <c r="G9" s="84">
        <v>5.9741506515552698E-2</v>
      </c>
    </row>
    <row r="10" spans="1:7">
      <c r="A10" s="77" t="s">
        <v>44</v>
      </c>
      <c r="B10" s="82">
        <v>4442357.92</v>
      </c>
      <c r="C10" s="83">
        <v>2.2263473137190001E-2</v>
      </c>
      <c r="D10" s="82">
        <v>14755.375</v>
      </c>
      <c r="E10" s="84">
        <v>0.237192386701882</v>
      </c>
      <c r="F10" s="82">
        <v>302.37717109402701</v>
      </c>
      <c r="G10" s="83">
        <v>-0.177329995830943</v>
      </c>
    </row>
    <row r="11" spans="1:7">
      <c r="A11" s="27" t="s">
        <v>46</v>
      </c>
      <c r="B11" s="15">
        <v>1484794.0175000001</v>
      </c>
      <c r="C11" s="19">
        <v>7.5373422807205798E-2</v>
      </c>
      <c r="D11" s="15">
        <v>145564.625</v>
      </c>
      <c r="E11" s="19">
        <v>6.1314108542583103E-2</v>
      </c>
      <c r="F11" s="15">
        <v>10.239856711984</v>
      </c>
      <c r="G11" s="19">
        <v>1.5147166131265599E-2</v>
      </c>
    </row>
    <row r="12" spans="1:7">
      <c r="A12" s="27" t="s">
        <v>15</v>
      </c>
      <c r="B12" s="15">
        <v>14695.045</v>
      </c>
      <c r="C12" s="19">
        <v>6.4506897169473199</v>
      </c>
      <c r="D12" s="15">
        <v>297</v>
      </c>
      <c r="E12" s="19">
        <v>-0.900488622085718</v>
      </c>
      <c r="F12" s="15">
        <v>91.819750878303495</v>
      </c>
      <c r="G12" s="19">
        <v>80.203626938686</v>
      </c>
    </row>
    <row r="13" spans="1:7">
      <c r="A13" s="27" t="s">
        <v>56</v>
      </c>
      <c r="B13" s="15">
        <v>3770.8</v>
      </c>
      <c r="C13" s="19">
        <v>-9.11599445450334E-3</v>
      </c>
      <c r="D13" s="15">
        <v>56.5</v>
      </c>
      <c r="E13" s="19">
        <v>0.12066115702479301</v>
      </c>
      <c r="F13" s="15">
        <v>74.141230446369804</v>
      </c>
      <c r="G13" s="19">
        <v>-0.147398561406624</v>
      </c>
    </row>
    <row r="14" spans="1:7">
      <c r="A14" s="27" t="s">
        <v>35</v>
      </c>
      <c r="B14" s="15">
        <v>61593505.46125</v>
      </c>
      <c r="C14" s="19">
        <v>0.78741576395847435</v>
      </c>
      <c r="D14" s="15">
        <v>4425247.625</v>
      </c>
      <c r="E14" s="19">
        <v>2.310629876612097E-3</v>
      </c>
      <c r="F14" s="15">
        <v>1851.0899251284486</v>
      </c>
      <c r="G14" s="19">
        <v>8.8835545712274708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I22" sqref="I22"/>
    </sheetView>
  </sheetViews>
  <sheetFormatPr defaultRowHeight="15"/>
  <cols>
    <col min="1" max="1" width="21.140625" customWidth="1"/>
    <col min="2" max="2" width="23.140625" style="15" customWidth="1"/>
    <col min="3" max="3" width="15" style="19" customWidth="1"/>
    <col min="4" max="4" width="34" style="15" customWidth="1"/>
    <col min="5" max="5" width="15.28515625" style="19" customWidth="1"/>
    <col min="6" max="6" width="33.28515625" style="15" customWidth="1"/>
    <col min="7" max="7" width="15.42578125" style="19" customWidth="1"/>
  </cols>
  <sheetData>
    <row r="1" spans="1:8">
      <c r="A1" s="26" t="s">
        <v>0</v>
      </c>
      <c r="B1" s="28">
        <v>2017</v>
      </c>
    </row>
    <row r="3" spans="1:8">
      <c r="B3" s="29" t="s">
        <v>36</v>
      </c>
    </row>
    <row r="4" spans="1:8">
      <c r="A4" s="26" t="s">
        <v>34</v>
      </c>
      <c r="B4" s="15" t="s">
        <v>33</v>
      </c>
      <c r="C4" s="19" t="s">
        <v>39</v>
      </c>
      <c r="D4" s="15" t="s">
        <v>37</v>
      </c>
      <c r="E4" s="19" t="s">
        <v>40</v>
      </c>
      <c r="F4" s="15" t="s">
        <v>38</v>
      </c>
      <c r="G4" s="19" t="s">
        <v>41</v>
      </c>
    </row>
    <row r="5" spans="1:8">
      <c r="A5" s="27" t="s">
        <v>18</v>
      </c>
      <c r="B5" s="15">
        <v>40041406.115714297</v>
      </c>
      <c r="C5" s="19">
        <v>8.1543881027935194E-2</v>
      </c>
      <c r="D5" s="15">
        <v>3295668.57142857</v>
      </c>
      <c r="E5" s="19">
        <v>0.124091042599889</v>
      </c>
      <c r="F5" s="15">
        <v>12.3588851660655</v>
      </c>
      <c r="G5" s="33">
        <v>-3.0664900262433601E-2</v>
      </c>
      <c r="H5" s="58">
        <f>GETPIVOTDATA("Soma de VT (Valor Total)",$A$3,"CLASSE","Internação")/GETPIVOTDATA("Soma de VT (Valor Total)",'TD Classe'!$A$3,"CLASSE","Internação")</f>
        <v>0.65067613826240378</v>
      </c>
    </row>
    <row r="6" spans="1:8">
      <c r="A6" s="27" t="s">
        <v>17</v>
      </c>
      <c r="B6" s="15">
        <v>16393257.7014286</v>
      </c>
      <c r="C6" s="19">
        <v>2.1117362310416998E-2</v>
      </c>
      <c r="D6" s="15">
        <v>525063.42857142899</v>
      </c>
      <c r="E6" s="19">
        <v>-1.7830743288051301E-2</v>
      </c>
      <c r="F6" s="15">
        <v>31.227710289348</v>
      </c>
      <c r="G6" s="31">
        <v>3.9871772446159998E-2</v>
      </c>
      <c r="H6" s="58">
        <f>GETPIVOTDATA("Soma de VT (Valor Total)",$A$3,"CLASSE","Exames e Tratamentos")/GETPIVOTDATA("Soma de VT (Valor Total)",'TD Classe'!$A$3,"CLASSE","Exames e Tratamentos")</f>
        <v>0.42424117964046693</v>
      </c>
    </row>
    <row r="7" spans="1:8">
      <c r="A7" s="27" t="s">
        <v>20</v>
      </c>
      <c r="B7" s="15">
        <v>7786402.2985714301</v>
      </c>
      <c r="C7" s="19">
        <v>0.104027697522258</v>
      </c>
      <c r="D7" s="15">
        <v>196987.14285714299</v>
      </c>
      <c r="E7" s="19">
        <v>1.93394106841432E-3</v>
      </c>
      <c r="F7" s="15">
        <v>39.529989405056199</v>
      </c>
      <c r="G7" s="31">
        <v>0.10151570134298001</v>
      </c>
      <c r="H7" s="58">
        <f>GETPIVOTDATA("Soma de VT (Valor Total)",$A$3,"CLASSE","Medicamento")/GETPIVOTDATA("Soma de VT (Valor Total)",'TD Classe'!$A$3,"CLASSE","Medicamento")</f>
        <v>0.64011172919991166</v>
      </c>
    </row>
    <row r="8" spans="1:8">
      <c r="A8" s="27" t="s">
        <v>14</v>
      </c>
      <c r="B8" s="15">
        <v>3861902.9942857102</v>
      </c>
      <c r="C8" s="19">
        <v>-4.8367150886489798E-3</v>
      </c>
      <c r="D8" s="15">
        <v>59347.285714285703</v>
      </c>
      <c r="E8" s="19">
        <v>-5.6416172795773897E-3</v>
      </c>
      <c r="F8" s="15">
        <v>65.069759712035903</v>
      </c>
      <c r="G8" s="51">
        <v>7.2788977602697197E-4</v>
      </c>
      <c r="H8" s="58">
        <f>GETPIVOTDATA("Soma de VT (Valor Total)",$A$3,"CLASSE","Consultas")/GETPIVOTDATA("Soma de VT (Valor Total)",'TD Classe'!$A$3,"CLASSE","Consultas")</f>
        <v>0.37202155964916706</v>
      </c>
    </row>
    <row r="9" spans="1:8">
      <c r="A9" s="27" t="s">
        <v>19</v>
      </c>
      <c r="B9" s="15">
        <v>574879.70142857102</v>
      </c>
      <c r="C9" s="19">
        <v>0.14134368427649399</v>
      </c>
      <c r="D9" s="15">
        <v>56127.571428571398</v>
      </c>
      <c r="E9" s="19">
        <v>7.9628979124694604E-2</v>
      </c>
      <c r="F9" s="15">
        <v>10.2878936793942</v>
      </c>
      <c r="G9" s="19">
        <v>5.82792474023087E-2</v>
      </c>
      <c r="H9" s="58">
        <f>GETPIVOTDATA("Soma de VT (Valor Total)",$A$3,"CLASSE","Material")/GETPIVOTDATA("Soma de VT (Valor Total)",'TD Classe'!$A$3,"CLASSE","Material")</f>
        <v>0.66686924013571647</v>
      </c>
    </row>
    <row r="10" spans="1:8">
      <c r="A10" s="27" t="s">
        <v>15</v>
      </c>
      <c r="B10" s="15">
        <v>159929.84</v>
      </c>
      <c r="C10" s="19">
        <v>-4.8913933348189798E-3</v>
      </c>
      <c r="D10" s="15">
        <v>27136.571428571398</v>
      </c>
      <c r="E10" s="19">
        <v>-8.3327167146556802E-2</v>
      </c>
      <c r="F10" s="15">
        <v>5.9022092874237702</v>
      </c>
      <c r="G10" s="19">
        <v>8.1624980772075806E-2</v>
      </c>
      <c r="H10" s="58">
        <f>GETPIVOTDATA("Soma de VT (Valor Total)",$A$3,"CLASSE","NA")/GETPIVOTDATA("Soma de VT (Valor Total)",'TD Classe'!$A$3,"CLASSE","NA")</f>
        <v>0.57349381190229309</v>
      </c>
    </row>
    <row r="11" spans="1:8">
      <c r="A11" s="27" t="s">
        <v>16</v>
      </c>
      <c r="B11" s="15">
        <v>1833280.6814285701</v>
      </c>
      <c r="C11" s="19">
        <v>-3.1561762534260199E-3</v>
      </c>
      <c r="D11" s="15">
        <v>10878.285714285699</v>
      </c>
      <c r="E11" s="19">
        <v>-4.6524124992303101E-2</v>
      </c>
      <c r="F11" s="15">
        <v>168.37342146231001</v>
      </c>
      <c r="G11" s="31">
        <v>4.4474547723804297E-2</v>
      </c>
      <c r="H11" s="58">
        <f>GETPIVOTDATA("Soma de VT (Valor Total)",$A$3,"CLASSE","Emergência")/GETPIVOTDATA("Soma de VT (Valor Total)",'TD Classe'!$A$3,"CLASSE","Emergência")</f>
        <v>0.24753949340657644</v>
      </c>
    </row>
    <row r="12" spans="1:8">
      <c r="A12" s="27" t="s">
        <v>35</v>
      </c>
      <c r="B12" s="15">
        <v>70651059.332857177</v>
      </c>
      <c r="C12" s="19">
        <v>4.78783343514586E-2</v>
      </c>
      <c r="D12" s="15">
        <v>4171208.8571428563</v>
      </c>
      <c r="E12" s="19">
        <v>7.4757585837870498E-3</v>
      </c>
      <c r="F12" s="15">
        <v>332.74986900163356</v>
      </c>
      <c r="G12" s="19">
        <v>4.2261319885846027E-2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81"/>
  <sheetViews>
    <sheetView workbookViewId="0">
      <selection activeCell="Z29" sqref="A1:Z29"/>
    </sheetView>
  </sheetViews>
  <sheetFormatPr defaultRowHeight="15"/>
  <cols>
    <col min="1" max="1" width="6.42578125" customWidth="1"/>
    <col min="2" max="2" width="21.140625" bestFit="1" customWidth="1"/>
    <col min="3" max="3" width="14.28515625" style="15" bestFit="1" customWidth="1"/>
    <col min="4" max="4" width="12.7109375" style="19" bestFit="1" customWidth="1"/>
    <col min="5" max="5" width="12" style="15" bestFit="1" customWidth="1"/>
    <col min="6" max="6" width="12.7109375" style="19" bestFit="1" customWidth="1"/>
    <col min="7" max="7" width="12" style="15" bestFit="1" customWidth="1"/>
    <col min="8" max="8" width="12.7109375" style="19" bestFit="1" customWidth="1"/>
    <col min="9" max="9" width="12" style="15" bestFit="1" customWidth="1"/>
    <col min="10" max="10" width="12.7109375" style="19" bestFit="1" customWidth="1"/>
    <col min="11" max="11" width="13.28515625" style="15" bestFit="1" customWidth="1"/>
    <col min="12" max="12" width="12.7109375" style="19" bestFit="1" customWidth="1"/>
    <col min="13" max="13" width="12" style="15" bestFit="1" customWidth="1"/>
    <col min="14" max="14" width="12.7109375" style="19" bestFit="1" customWidth="1"/>
    <col min="15" max="15" width="12" style="15" bestFit="1" customWidth="1"/>
    <col min="16" max="16" width="12.7109375" style="19" bestFit="1" customWidth="1"/>
    <col min="17" max="17" width="12" style="15" bestFit="1" customWidth="1"/>
    <col min="18" max="18" width="12.7109375" style="19" bestFit="1" customWidth="1"/>
    <col min="19" max="19" width="12" style="15" bestFit="1" customWidth="1"/>
    <col min="20" max="20" width="12.7109375" style="19" bestFit="1" customWidth="1"/>
    <col min="21" max="21" width="12" style="15" bestFit="1" customWidth="1"/>
    <col min="22" max="22" width="12.7109375" style="19" bestFit="1" customWidth="1"/>
    <col min="23" max="23" width="12" style="15" bestFit="1" customWidth="1"/>
    <col min="24" max="24" width="12.7109375" style="19" bestFit="1" customWidth="1"/>
    <col min="25" max="25" width="13.28515625" style="15" bestFit="1" customWidth="1"/>
    <col min="26" max="26" width="12.7109375" style="19" bestFit="1" customWidth="1"/>
  </cols>
  <sheetData>
    <row r="1" spans="1:26" ht="60.75" thickBot="1">
      <c r="A1" s="7" t="s">
        <v>0</v>
      </c>
      <c r="B1" s="8" t="s">
        <v>1</v>
      </c>
      <c r="C1" s="1" t="s">
        <v>21</v>
      </c>
      <c r="D1" s="2" t="s">
        <v>2</v>
      </c>
      <c r="E1" s="1" t="s">
        <v>22</v>
      </c>
      <c r="F1" s="2" t="s">
        <v>3</v>
      </c>
      <c r="G1" s="1" t="s">
        <v>23</v>
      </c>
      <c r="H1" s="2" t="s">
        <v>4</v>
      </c>
      <c r="I1" s="1" t="s">
        <v>24</v>
      </c>
      <c r="J1" s="2" t="s">
        <v>5</v>
      </c>
      <c r="K1" s="3" t="s">
        <v>25</v>
      </c>
      <c r="L1" s="4" t="s">
        <v>6</v>
      </c>
      <c r="M1" s="3" t="s">
        <v>26</v>
      </c>
      <c r="N1" s="4" t="s">
        <v>7</v>
      </c>
      <c r="O1" s="3" t="s">
        <v>27</v>
      </c>
      <c r="P1" s="4" t="s">
        <v>8</v>
      </c>
      <c r="Q1" s="3" t="s">
        <v>28</v>
      </c>
      <c r="R1" s="4" t="s">
        <v>9</v>
      </c>
      <c r="S1" s="5" t="s">
        <v>29</v>
      </c>
      <c r="T1" s="6" t="s">
        <v>10</v>
      </c>
      <c r="U1" s="5" t="s">
        <v>30</v>
      </c>
      <c r="V1" s="6" t="s">
        <v>11</v>
      </c>
      <c r="W1" s="5" t="s">
        <v>31</v>
      </c>
      <c r="X1" s="6" t="s">
        <v>12</v>
      </c>
      <c r="Y1" s="5" t="s">
        <v>32</v>
      </c>
      <c r="Z1" s="6" t="s">
        <v>13</v>
      </c>
    </row>
    <row r="2" spans="1:26">
      <c r="A2" s="23">
        <v>2014</v>
      </c>
      <c r="B2" s="9" t="s">
        <v>14</v>
      </c>
      <c r="C2" s="12">
        <v>3295297.0691666701</v>
      </c>
      <c r="D2" s="20" t="s">
        <v>15</v>
      </c>
      <c r="E2" s="12">
        <v>82.816666666666706</v>
      </c>
      <c r="F2" s="20" t="s">
        <v>15</v>
      </c>
      <c r="G2" s="12">
        <v>59.094999999999999</v>
      </c>
      <c r="H2" s="20" t="s">
        <v>15</v>
      </c>
      <c r="I2" s="12">
        <v>59.094999999999999</v>
      </c>
      <c r="J2" s="20" t="s">
        <v>15</v>
      </c>
      <c r="K2" s="12">
        <v>54559.583333333299</v>
      </c>
      <c r="L2" s="20" t="s">
        <v>15</v>
      </c>
      <c r="M2" s="12">
        <v>1.37083333333333</v>
      </c>
      <c r="N2" s="20" t="s">
        <v>15</v>
      </c>
      <c r="O2" s="12">
        <v>0.97666666666666702</v>
      </c>
      <c r="P2" s="20" t="s">
        <v>15</v>
      </c>
      <c r="Q2" s="12">
        <v>0.97666666666666702</v>
      </c>
      <c r="R2" s="20" t="s">
        <v>15</v>
      </c>
      <c r="S2" s="12">
        <v>60.453257013348697</v>
      </c>
      <c r="T2" s="20" t="s">
        <v>15</v>
      </c>
      <c r="U2" s="12">
        <v>39729.583333333299</v>
      </c>
      <c r="V2" s="20" t="s">
        <v>15</v>
      </c>
      <c r="W2" s="12">
        <v>55751.833333333299</v>
      </c>
      <c r="X2" s="20" t="s">
        <v>15</v>
      </c>
      <c r="Y2" s="12">
        <v>55751.833333333299</v>
      </c>
      <c r="Z2" s="16" t="s">
        <v>15</v>
      </c>
    </row>
    <row r="3" spans="1:26">
      <c r="A3" s="24">
        <v>2015</v>
      </c>
      <c r="B3" s="10" t="s">
        <v>14</v>
      </c>
      <c r="C3" s="13">
        <v>3727341.4516666699</v>
      </c>
      <c r="D3" s="21">
        <v>0.13110938814668299</v>
      </c>
      <c r="E3" s="13">
        <v>91.371666666666698</v>
      </c>
      <c r="F3" s="21">
        <v>0.103300462869793</v>
      </c>
      <c r="G3" s="13">
        <v>64.367500000000007</v>
      </c>
      <c r="H3" s="21">
        <v>8.9220746256028605E-2</v>
      </c>
      <c r="I3" s="13">
        <v>64.367500000000007</v>
      </c>
      <c r="J3" s="21">
        <v>8.9220746256028605E-2</v>
      </c>
      <c r="K3" s="13">
        <v>57220.25</v>
      </c>
      <c r="L3" s="21">
        <v>4.8766257073689201E-2</v>
      </c>
      <c r="M3" s="13">
        <v>1.4016666666666699</v>
      </c>
      <c r="N3" s="21">
        <v>2.2492401215810299E-2</v>
      </c>
      <c r="O3" s="13">
        <v>0.98666666666666702</v>
      </c>
      <c r="P3" s="21">
        <v>1.02389078498294E-2</v>
      </c>
      <c r="Q3" s="13">
        <v>0.98666666666666702</v>
      </c>
      <c r="R3" s="21">
        <v>1.02389078498294E-2</v>
      </c>
      <c r="S3" s="13">
        <v>65.156482149512001</v>
      </c>
      <c r="T3" s="21">
        <v>7.7799367123011803E-2</v>
      </c>
      <c r="U3" s="13">
        <v>40733</v>
      </c>
      <c r="V3" s="21">
        <v>2.5256158823715399E-2</v>
      </c>
      <c r="W3" s="13">
        <v>57908.333333333299</v>
      </c>
      <c r="X3" s="21">
        <v>3.8680342350475801E-2</v>
      </c>
      <c r="Y3" s="13">
        <v>57908.333333333299</v>
      </c>
      <c r="Z3" s="17">
        <v>3.8680342350475801E-2</v>
      </c>
    </row>
    <row r="4" spans="1:26">
      <c r="A4" s="24">
        <v>2016</v>
      </c>
      <c r="B4" s="10" t="s">
        <v>14</v>
      </c>
      <c r="C4" s="13">
        <v>3880672.7025000001</v>
      </c>
      <c r="D4" s="21">
        <v>4.1136894170178198E-2</v>
      </c>
      <c r="E4" s="13">
        <v>93.117500000000007</v>
      </c>
      <c r="F4" s="21">
        <v>1.91069441657696E-2</v>
      </c>
      <c r="G4" s="13">
        <v>64.538333333333298</v>
      </c>
      <c r="H4" s="21">
        <v>2.6540308903296199E-3</v>
      </c>
      <c r="I4" s="13">
        <v>64.538333333333298</v>
      </c>
      <c r="J4" s="21">
        <v>2.6540308903296199E-3</v>
      </c>
      <c r="K4" s="13">
        <v>59684</v>
      </c>
      <c r="L4" s="21">
        <v>4.3057309256775401E-2</v>
      </c>
      <c r="M4" s="13">
        <v>1.4325000000000001</v>
      </c>
      <c r="N4" s="21">
        <v>2.19976218787135E-2</v>
      </c>
      <c r="O4" s="13">
        <v>0.99250000000000005</v>
      </c>
      <c r="P4" s="21">
        <v>5.9121621621618502E-3</v>
      </c>
      <c r="Q4" s="13">
        <v>0.99250000000000005</v>
      </c>
      <c r="R4" s="21">
        <v>5.9121621621618502E-3</v>
      </c>
      <c r="S4" s="13">
        <v>65.022430549626407</v>
      </c>
      <c r="T4" s="21">
        <v>-2.0573793345379202E-3</v>
      </c>
      <c r="U4" s="13">
        <v>41615.5</v>
      </c>
      <c r="V4" s="21">
        <v>2.1665480077578399E-2</v>
      </c>
      <c r="W4" s="13">
        <v>60128.416666666701</v>
      </c>
      <c r="X4" s="21">
        <v>3.8337890343935602E-2</v>
      </c>
      <c r="Y4" s="13">
        <v>60128.416666666701</v>
      </c>
      <c r="Z4" s="17">
        <v>3.8337890343935602E-2</v>
      </c>
    </row>
    <row r="5" spans="1:26" ht="15.75" thickBot="1">
      <c r="A5" s="25">
        <v>2017</v>
      </c>
      <c r="B5" s="11" t="s">
        <v>14</v>
      </c>
      <c r="C5" s="14">
        <v>3861902.9942857102</v>
      </c>
      <c r="D5" s="22">
        <v>-4.8367150886489798E-3</v>
      </c>
      <c r="E5" s="14">
        <v>93.691428571428602</v>
      </c>
      <c r="F5" s="22">
        <v>6.16348775932124E-3</v>
      </c>
      <c r="G5" s="14">
        <v>64.751428571428605</v>
      </c>
      <c r="H5" s="22">
        <v>3.3018398072769098E-3</v>
      </c>
      <c r="I5" s="14">
        <v>64.751428571428605</v>
      </c>
      <c r="J5" s="22">
        <v>3.3018398072769098E-3</v>
      </c>
      <c r="K5" s="14">
        <v>59347.285714285703</v>
      </c>
      <c r="L5" s="22">
        <v>-5.6416172795773897E-3</v>
      </c>
      <c r="M5" s="14">
        <v>1.44</v>
      </c>
      <c r="N5" s="22">
        <v>5.2356020942407296E-3</v>
      </c>
      <c r="O5" s="14">
        <v>0.994285714285714</v>
      </c>
      <c r="P5" s="22">
        <v>1.7992083483263899E-3</v>
      </c>
      <c r="Q5" s="14">
        <v>0.994285714285714</v>
      </c>
      <c r="R5" s="22">
        <v>1.7992083483263899E-3</v>
      </c>
      <c r="S5" s="14">
        <v>65.069759712035903</v>
      </c>
      <c r="T5" s="22">
        <v>7.2788977602697197E-4</v>
      </c>
      <c r="U5" s="14">
        <v>41165.571428571398</v>
      </c>
      <c r="V5" s="22">
        <v>-1.08115623128066E-2</v>
      </c>
      <c r="W5" s="14">
        <v>59649.714285714297</v>
      </c>
      <c r="X5" s="22">
        <v>-7.9613335505935804E-3</v>
      </c>
      <c r="Y5" s="14">
        <v>59649.714285714297</v>
      </c>
      <c r="Z5" s="18">
        <v>-7.9613335505935804E-3</v>
      </c>
    </row>
    <row r="6" spans="1:26">
      <c r="A6" s="23">
        <v>2014</v>
      </c>
      <c r="B6" s="9" t="s">
        <v>16</v>
      </c>
      <c r="C6" s="12">
        <v>1546445.83333333</v>
      </c>
      <c r="D6" s="20" t="s">
        <v>15</v>
      </c>
      <c r="E6" s="12">
        <v>162.02000000000001</v>
      </c>
      <c r="F6" s="20" t="s">
        <v>15</v>
      </c>
      <c r="G6" s="12">
        <v>132.53</v>
      </c>
      <c r="H6" s="20" t="s">
        <v>15</v>
      </c>
      <c r="I6" s="12">
        <v>132.52250000000001</v>
      </c>
      <c r="J6" s="20" t="s">
        <v>15</v>
      </c>
      <c r="K6" s="12">
        <v>11492.25</v>
      </c>
      <c r="L6" s="20" t="s">
        <v>15</v>
      </c>
      <c r="M6" s="12">
        <v>1.2050000000000001</v>
      </c>
      <c r="N6" s="20" t="s">
        <v>15</v>
      </c>
      <c r="O6" s="12">
        <v>0.98416666666666697</v>
      </c>
      <c r="P6" s="20" t="s">
        <v>15</v>
      </c>
      <c r="Q6" s="12">
        <v>0.98416666666666697</v>
      </c>
      <c r="R6" s="20" t="s">
        <v>15</v>
      </c>
      <c r="S6" s="12">
        <v>134.663431780796</v>
      </c>
      <c r="T6" s="20" t="s">
        <v>15</v>
      </c>
      <c r="U6" s="12">
        <v>9541.25</v>
      </c>
      <c r="V6" s="20" t="s">
        <v>15</v>
      </c>
      <c r="W6" s="12">
        <v>11674.333333333299</v>
      </c>
      <c r="X6" s="20" t="s">
        <v>15</v>
      </c>
      <c r="Y6" s="12">
        <v>11675</v>
      </c>
      <c r="Z6" s="16" t="s">
        <v>15</v>
      </c>
    </row>
    <row r="7" spans="1:26">
      <c r="A7" s="24">
        <v>2015</v>
      </c>
      <c r="B7" s="10" t="s">
        <v>16</v>
      </c>
      <c r="C7" s="13">
        <v>1889518.9641666701</v>
      </c>
      <c r="D7" s="21">
        <v>0.22184619948430601</v>
      </c>
      <c r="E7" s="13">
        <v>195.080833333333</v>
      </c>
      <c r="F7" s="21">
        <v>0.204054026251901</v>
      </c>
      <c r="G7" s="13">
        <v>158.07666666666699</v>
      </c>
      <c r="H7" s="21">
        <v>0.19276138735883899</v>
      </c>
      <c r="I7" s="13">
        <v>158.07499999999999</v>
      </c>
      <c r="J7" s="21">
        <v>0.19281631421079401</v>
      </c>
      <c r="K7" s="13">
        <v>11784.333333333299</v>
      </c>
      <c r="L7" s="21">
        <v>2.5415678682007399E-2</v>
      </c>
      <c r="M7" s="13">
        <v>1.2183333333333299</v>
      </c>
      <c r="N7" s="21">
        <v>1.10650069156264E-2</v>
      </c>
      <c r="O7" s="13">
        <v>0.98583333333333301</v>
      </c>
      <c r="P7" s="21">
        <v>1.69348010160817E-3</v>
      </c>
      <c r="Q7" s="13">
        <v>0.98583333333333301</v>
      </c>
      <c r="R7" s="21">
        <v>1.69348010160817E-3</v>
      </c>
      <c r="S7" s="13">
        <v>160.24917018471899</v>
      </c>
      <c r="T7" s="21">
        <v>0.189997670975527</v>
      </c>
      <c r="U7" s="13">
        <v>9665.0833333333303</v>
      </c>
      <c r="V7" s="21">
        <v>1.2978732695750599E-2</v>
      </c>
      <c r="W7" s="13">
        <v>11943.166666666701</v>
      </c>
      <c r="X7" s="21">
        <v>2.3027724638100801E-2</v>
      </c>
      <c r="Y7" s="13">
        <v>11943.333333333299</v>
      </c>
      <c r="Z7" s="17">
        <v>2.2983583154886501E-2</v>
      </c>
    </row>
    <row r="8" spans="1:26">
      <c r="A8" s="24">
        <v>2016</v>
      </c>
      <c r="B8" s="10" t="s">
        <v>16</v>
      </c>
      <c r="C8" s="13">
        <v>1839085.1583333299</v>
      </c>
      <c r="D8" s="21">
        <v>-2.6691346734158301E-2</v>
      </c>
      <c r="E8" s="13">
        <v>198.5575</v>
      </c>
      <c r="F8" s="21">
        <v>1.7821672212802401E-2</v>
      </c>
      <c r="G8" s="13">
        <v>159.38833333333301</v>
      </c>
      <c r="H8" s="21">
        <v>8.2976614722772308E-3</v>
      </c>
      <c r="I8" s="13">
        <v>159.37333333333299</v>
      </c>
      <c r="J8" s="21">
        <v>8.2134008118488408E-3</v>
      </c>
      <c r="K8" s="13">
        <v>11409.083333333299</v>
      </c>
      <c r="L8" s="21">
        <v>-3.1843125053036603E-2</v>
      </c>
      <c r="M8" s="13">
        <v>1.2308333333333299</v>
      </c>
      <c r="N8" s="21">
        <v>1.02599179206566E-2</v>
      </c>
      <c r="O8" s="13">
        <v>0.99083333333333301</v>
      </c>
      <c r="P8" s="21">
        <v>5.0718512256973901E-3</v>
      </c>
      <c r="Q8" s="13">
        <v>0.99083333333333301</v>
      </c>
      <c r="R8" s="21">
        <v>5.0718512256973901E-3</v>
      </c>
      <c r="S8" s="13">
        <v>161.203948750347</v>
      </c>
      <c r="T8" s="21">
        <v>5.9580874242745399E-3</v>
      </c>
      <c r="U8" s="13">
        <v>9258.4166666666697</v>
      </c>
      <c r="V8" s="21">
        <v>-4.2075857252480399E-2</v>
      </c>
      <c r="W8" s="13">
        <v>11536.25</v>
      </c>
      <c r="X8" s="21">
        <v>-3.4071086674391203E-2</v>
      </c>
      <c r="Y8" s="13">
        <v>11537.333333333299</v>
      </c>
      <c r="Z8" s="17">
        <v>-3.3993859893943698E-2</v>
      </c>
    </row>
    <row r="9" spans="1:26" ht="15.75" thickBot="1">
      <c r="A9" s="25">
        <v>2017</v>
      </c>
      <c r="B9" s="11" t="s">
        <v>16</v>
      </c>
      <c r="C9" s="14">
        <v>1833280.6814285701</v>
      </c>
      <c r="D9" s="22">
        <v>-3.1561762534260199E-3</v>
      </c>
      <c r="E9" s="14">
        <v>205.57571428571401</v>
      </c>
      <c r="F9" s="22">
        <v>3.5346004485924801E-2</v>
      </c>
      <c r="G9" s="14">
        <v>166.05285714285699</v>
      </c>
      <c r="H9" s="22">
        <v>4.1813121890084001E-2</v>
      </c>
      <c r="I9" s="14">
        <v>166.04428571428599</v>
      </c>
      <c r="J9" s="22">
        <v>4.1857393840163598E-2</v>
      </c>
      <c r="K9" s="14">
        <v>10878.285714285699</v>
      </c>
      <c r="L9" s="22">
        <v>-4.6524124992303101E-2</v>
      </c>
      <c r="M9" s="14">
        <v>1.22285714285714</v>
      </c>
      <c r="N9" s="22">
        <v>-6.4803172453811297E-3</v>
      </c>
      <c r="O9" s="14">
        <v>0.98714285714285699</v>
      </c>
      <c r="P9" s="22">
        <v>-3.72461852697328E-3</v>
      </c>
      <c r="Q9" s="14">
        <v>0.98714285714285699</v>
      </c>
      <c r="R9" s="22">
        <v>-3.72461852697328E-3</v>
      </c>
      <c r="S9" s="14">
        <v>168.37342146231001</v>
      </c>
      <c r="T9" s="22">
        <v>4.4474547723804297E-2</v>
      </c>
      <c r="U9" s="14">
        <v>8904.2857142857101</v>
      </c>
      <c r="V9" s="22">
        <v>-3.8249623572888802E-2</v>
      </c>
      <c r="W9" s="14">
        <v>11033.142857142901</v>
      </c>
      <c r="X9" s="22">
        <v>-4.3610977818363802E-2</v>
      </c>
      <c r="Y9" s="14">
        <v>11033.714285714301</v>
      </c>
      <c r="Z9" s="18">
        <v>-4.36512522494222E-2</v>
      </c>
    </row>
    <row r="10" spans="1:26">
      <c r="A10" s="23">
        <v>2014</v>
      </c>
      <c r="B10" s="9" t="s">
        <v>17</v>
      </c>
      <c r="C10" s="12">
        <v>12083156.525</v>
      </c>
      <c r="D10" s="20" t="s">
        <v>15</v>
      </c>
      <c r="E10" s="12">
        <v>254.065</v>
      </c>
      <c r="F10" s="20" t="s">
        <v>15</v>
      </c>
      <c r="G10" s="12">
        <v>87.488333333333301</v>
      </c>
      <c r="H10" s="20" t="s">
        <v>15</v>
      </c>
      <c r="I10" s="12">
        <v>27.399166666666702</v>
      </c>
      <c r="J10" s="20" t="s">
        <v>15</v>
      </c>
      <c r="K10" s="12">
        <v>467102.5</v>
      </c>
      <c r="L10" s="20" t="s">
        <v>15</v>
      </c>
      <c r="M10" s="12">
        <v>9.8324999999999996</v>
      </c>
      <c r="N10" s="20" t="s">
        <v>15</v>
      </c>
      <c r="O10" s="12">
        <v>3.39</v>
      </c>
      <c r="P10" s="20" t="s">
        <v>15</v>
      </c>
      <c r="Q10" s="12">
        <v>1.06</v>
      </c>
      <c r="R10" s="20" t="s">
        <v>15</v>
      </c>
      <c r="S10" s="12">
        <v>25.842790628152901</v>
      </c>
      <c r="T10" s="20" t="s">
        <v>15</v>
      </c>
      <c r="U10" s="12">
        <v>47445.333333333299</v>
      </c>
      <c r="V10" s="20" t="s">
        <v>15</v>
      </c>
      <c r="W10" s="12">
        <v>137906.41666666701</v>
      </c>
      <c r="X10" s="20" t="s">
        <v>15</v>
      </c>
      <c r="Y10" s="12">
        <v>440162</v>
      </c>
      <c r="Z10" s="16" t="s">
        <v>15</v>
      </c>
    </row>
    <row r="11" spans="1:26">
      <c r="A11" s="24">
        <v>2015</v>
      </c>
      <c r="B11" s="10" t="s">
        <v>17</v>
      </c>
      <c r="C11" s="13">
        <v>14744464.829166699</v>
      </c>
      <c r="D11" s="21">
        <v>0.22024942726351901</v>
      </c>
      <c r="E11" s="13">
        <v>306.09750000000003</v>
      </c>
      <c r="F11" s="21">
        <v>0.20479995276799301</v>
      </c>
      <c r="G11" s="13">
        <v>102.3575</v>
      </c>
      <c r="H11" s="21">
        <v>0.169955994132551</v>
      </c>
      <c r="I11" s="13">
        <v>31.614999999999998</v>
      </c>
      <c r="J11" s="21">
        <v>0.15386721007329801</v>
      </c>
      <c r="K11" s="13">
        <v>500957.08333333302</v>
      </c>
      <c r="L11" s="21">
        <v>7.2477846582565994E-2</v>
      </c>
      <c r="M11" s="13">
        <v>10.4</v>
      </c>
      <c r="N11" s="21">
        <v>5.77167556572592E-2</v>
      </c>
      <c r="O11" s="13">
        <v>3.4783333333333299</v>
      </c>
      <c r="P11" s="21">
        <v>2.6057030481808199E-2</v>
      </c>
      <c r="Q11" s="13">
        <v>1.07416666666667</v>
      </c>
      <c r="R11" s="21">
        <v>1.3364779874216999E-2</v>
      </c>
      <c r="S11" s="13">
        <v>29.4416069249543</v>
      </c>
      <c r="T11" s="21">
        <v>0.13925803712857901</v>
      </c>
      <c r="U11" s="13">
        <v>48096.083333333299</v>
      </c>
      <c r="V11" s="21">
        <v>1.37157851843525E-2</v>
      </c>
      <c r="W11" s="13">
        <v>144111.33333333299</v>
      </c>
      <c r="X11" s="21">
        <v>4.4993676267173703E-2</v>
      </c>
      <c r="Y11" s="13">
        <v>466212.5</v>
      </c>
      <c r="Z11" s="17">
        <v>5.9183891385444401E-2</v>
      </c>
    </row>
    <row r="12" spans="1:26">
      <c r="A12" s="24">
        <v>2016</v>
      </c>
      <c r="B12" s="10" t="s">
        <v>17</v>
      </c>
      <c r="C12" s="13">
        <v>16054234.612500001</v>
      </c>
      <c r="D12" s="21">
        <v>8.8831286758023695E-2</v>
      </c>
      <c r="E12" s="13">
        <v>324.25833333333298</v>
      </c>
      <c r="F12" s="21">
        <v>5.9330224302168298E-2</v>
      </c>
      <c r="G12" s="13">
        <v>105.934166666667</v>
      </c>
      <c r="H12" s="21">
        <v>3.4942888080179701E-2</v>
      </c>
      <c r="I12" s="13">
        <v>32.365833333333299</v>
      </c>
      <c r="J12" s="21">
        <v>2.3749275133110901E-2</v>
      </c>
      <c r="K12" s="13">
        <v>534595.66666666698</v>
      </c>
      <c r="L12" s="21">
        <v>6.7148632991682999E-2</v>
      </c>
      <c r="M12" s="13">
        <v>10.8025</v>
      </c>
      <c r="N12" s="21">
        <v>3.8701923076923099E-2</v>
      </c>
      <c r="O12" s="13">
        <v>3.5325000000000002</v>
      </c>
      <c r="P12" s="21">
        <v>1.5572592237662801E-2</v>
      </c>
      <c r="Q12" s="13">
        <v>1.07833333333333</v>
      </c>
      <c r="R12" s="21">
        <v>3.8789759503428801E-3</v>
      </c>
      <c r="S12" s="13">
        <v>30.030347122404301</v>
      </c>
      <c r="T12" s="21">
        <v>1.99968771728622E-2</v>
      </c>
      <c r="U12" s="13">
        <v>49414.416666666701</v>
      </c>
      <c r="V12" s="21">
        <v>2.7410409371519898E-2</v>
      </c>
      <c r="W12" s="13">
        <v>151612.83333333299</v>
      </c>
      <c r="X12" s="21">
        <v>5.2053504929059601E-2</v>
      </c>
      <c r="Y12" s="13">
        <v>496007.33333333302</v>
      </c>
      <c r="Z12" s="17">
        <v>6.3908267867835003E-2</v>
      </c>
    </row>
    <row r="13" spans="1:26" ht="15.75" thickBot="1">
      <c r="A13" s="25">
        <v>2017</v>
      </c>
      <c r="B13" s="11" t="s">
        <v>17</v>
      </c>
      <c r="C13" s="14">
        <v>16393257.7014286</v>
      </c>
      <c r="D13" s="22">
        <v>2.1117362310416998E-2</v>
      </c>
      <c r="E13" s="14">
        <v>341.27</v>
      </c>
      <c r="F13" s="22">
        <v>5.24633137159169E-2</v>
      </c>
      <c r="G13" s="14">
        <v>111.35</v>
      </c>
      <c r="H13" s="22">
        <v>5.1124519158908303E-2</v>
      </c>
      <c r="I13" s="14">
        <v>33.471428571428604</v>
      </c>
      <c r="J13" s="22">
        <v>3.4159331746810302E-2</v>
      </c>
      <c r="K13" s="14">
        <v>525063.42857142899</v>
      </c>
      <c r="L13" s="22">
        <v>-1.7830743288051301E-2</v>
      </c>
      <c r="M13" s="14">
        <v>10.93</v>
      </c>
      <c r="N13" s="22">
        <v>1.18028234205045E-2</v>
      </c>
      <c r="O13" s="14">
        <v>3.5657142857142898</v>
      </c>
      <c r="P13" s="22">
        <v>9.4024871094945898E-3</v>
      </c>
      <c r="Q13" s="14">
        <v>1.0714285714285701</v>
      </c>
      <c r="R13" s="22">
        <v>-6.4031795098237901E-3</v>
      </c>
      <c r="S13" s="14">
        <v>31.227710289348</v>
      </c>
      <c r="T13" s="22">
        <v>3.9871772446159998E-2</v>
      </c>
      <c r="U13" s="14">
        <v>47988.428571428602</v>
      </c>
      <c r="V13" s="22">
        <v>-2.8857734066908901E-2</v>
      </c>
      <c r="W13" s="14">
        <v>147302.85714285701</v>
      </c>
      <c r="X13" s="22">
        <v>-2.8427515637809798E-2</v>
      </c>
      <c r="Y13" s="14">
        <v>489984.28571428597</v>
      </c>
      <c r="Z13" s="18">
        <v>-1.2143061632920201E-2</v>
      </c>
    </row>
    <row r="14" spans="1:26">
      <c r="A14" s="23">
        <v>2014</v>
      </c>
      <c r="B14" s="9" t="s">
        <v>18</v>
      </c>
      <c r="C14" s="12">
        <v>34874732.373333298</v>
      </c>
      <c r="D14" s="20" t="s">
        <v>15</v>
      </c>
      <c r="E14" s="12">
        <v>7390.2550000000001</v>
      </c>
      <c r="F14" s="20" t="s">
        <v>15</v>
      </c>
      <c r="G14" s="12">
        <v>1442.6175000000001</v>
      </c>
      <c r="H14" s="20" t="s">
        <v>15</v>
      </c>
      <c r="I14" s="12">
        <v>175.77416666666701</v>
      </c>
      <c r="J14" s="20" t="s">
        <v>15</v>
      </c>
      <c r="K14" s="12">
        <v>2040143.16666667</v>
      </c>
      <c r="L14" s="20" t="s">
        <v>15</v>
      </c>
      <c r="M14" s="12">
        <v>432.09249999999997</v>
      </c>
      <c r="N14" s="20" t="s">
        <v>15</v>
      </c>
      <c r="O14" s="12">
        <v>84.246666666666698</v>
      </c>
      <c r="P14" s="20" t="s">
        <v>15</v>
      </c>
      <c r="Q14" s="12">
        <v>10.259166666666699</v>
      </c>
      <c r="R14" s="20" t="s">
        <v>15</v>
      </c>
      <c r="S14" s="12">
        <v>17.137846263891799</v>
      </c>
      <c r="T14" s="20" t="s">
        <v>15</v>
      </c>
      <c r="U14" s="12">
        <v>4719.25</v>
      </c>
      <c r="V14" s="20" t="s">
        <v>15</v>
      </c>
      <c r="W14" s="12">
        <v>24186.583333333299</v>
      </c>
      <c r="X14" s="20" t="s">
        <v>15</v>
      </c>
      <c r="Y14" s="12">
        <v>198835.58333333299</v>
      </c>
      <c r="Z14" s="16" t="s">
        <v>15</v>
      </c>
    </row>
    <row r="15" spans="1:26">
      <c r="A15" s="24">
        <v>2015</v>
      </c>
      <c r="B15" s="10" t="s">
        <v>18</v>
      </c>
      <c r="C15" s="13">
        <v>38320806.770833299</v>
      </c>
      <c r="D15" s="21">
        <v>9.8812927382777999E-2</v>
      </c>
      <c r="E15" s="13">
        <v>7875.9808333333303</v>
      </c>
      <c r="F15" s="21">
        <v>6.5725179081551302E-2</v>
      </c>
      <c r="G15" s="13">
        <v>1510.09</v>
      </c>
      <c r="H15" s="21">
        <v>4.6770886946817102E-2</v>
      </c>
      <c r="I15" s="13">
        <v>177.89666666666699</v>
      </c>
      <c r="J15" s="21">
        <v>1.20751532506197E-2</v>
      </c>
      <c r="K15" s="13">
        <v>3312333.3333333302</v>
      </c>
      <c r="L15" s="21">
        <v>0.62357886811701302</v>
      </c>
      <c r="M15" s="13">
        <v>677.29416666666702</v>
      </c>
      <c r="N15" s="21">
        <v>0.56747494267238396</v>
      </c>
      <c r="O15" s="13">
        <v>130.09333333333299</v>
      </c>
      <c r="P15" s="21">
        <v>0.54419561604810796</v>
      </c>
      <c r="Q15" s="13">
        <v>15.313333333333301</v>
      </c>
      <c r="R15" s="21">
        <v>0.49264885062138802</v>
      </c>
      <c r="S15" s="13">
        <v>12.0128246371348</v>
      </c>
      <c r="T15" s="21">
        <v>-0.29904700671490098</v>
      </c>
      <c r="U15" s="13">
        <v>4867.0833333333303</v>
      </c>
      <c r="V15" s="21">
        <v>3.1325599053521301E-2</v>
      </c>
      <c r="W15" s="13">
        <v>25365.666666666701</v>
      </c>
      <c r="X15" s="21">
        <v>4.8749478877755298E-2</v>
      </c>
      <c r="Y15" s="13">
        <v>215555.75</v>
      </c>
      <c r="Z15" s="17">
        <v>8.4090414735459598E-2</v>
      </c>
    </row>
    <row r="16" spans="1:26">
      <c r="A16" s="24">
        <v>2016</v>
      </c>
      <c r="B16" s="10" t="s">
        <v>18</v>
      </c>
      <c r="C16" s="13">
        <v>37022451.717500001</v>
      </c>
      <c r="D16" s="21">
        <v>-3.38812035220903E-2</v>
      </c>
      <c r="E16" s="13">
        <v>7298.3508333333302</v>
      </c>
      <c r="F16" s="21">
        <v>-7.3340706665423805E-2</v>
      </c>
      <c r="G16" s="13">
        <v>1444.32083333333</v>
      </c>
      <c r="H16" s="21">
        <v>-4.3553143631617899E-2</v>
      </c>
      <c r="I16" s="13">
        <v>160.319166666667</v>
      </c>
      <c r="J16" s="21">
        <v>-9.8807360077947604E-2</v>
      </c>
      <c r="K16" s="13">
        <v>2931852</v>
      </c>
      <c r="L16" s="21">
        <v>-0.114868068833651</v>
      </c>
      <c r="M16" s="13">
        <v>580.055833333333</v>
      </c>
      <c r="N16" s="21">
        <v>-0.14356883333559001</v>
      </c>
      <c r="O16" s="13">
        <v>114.849166666667</v>
      </c>
      <c r="P16" s="21">
        <v>-0.117178692220965</v>
      </c>
      <c r="Q16" s="13">
        <v>12.7716666666667</v>
      </c>
      <c r="R16" s="21">
        <v>-0.16597736177622599</v>
      </c>
      <c r="S16" s="13">
        <v>12.7498582991697</v>
      </c>
      <c r="T16" s="21">
        <v>6.1353901709056399E-2</v>
      </c>
      <c r="U16" s="13">
        <v>5066.1666666666697</v>
      </c>
      <c r="V16" s="21">
        <v>4.0904032189026197E-2</v>
      </c>
      <c r="W16" s="13">
        <v>25622.083333333299</v>
      </c>
      <c r="X16" s="21">
        <v>1.01088084944189E-2</v>
      </c>
      <c r="Y16" s="13">
        <v>232081.91666666701</v>
      </c>
      <c r="Z16" s="17">
        <v>7.6667714346135493E-2</v>
      </c>
    </row>
    <row r="17" spans="1:26" ht="15.75" thickBot="1">
      <c r="A17" s="25">
        <v>2017</v>
      </c>
      <c r="B17" s="11" t="s">
        <v>18</v>
      </c>
      <c r="C17" s="14">
        <v>40041406.115714297</v>
      </c>
      <c r="D17" s="22">
        <v>8.1543881027935194E-2</v>
      </c>
      <c r="E17" s="14">
        <v>8010.0357142857101</v>
      </c>
      <c r="F17" s="22">
        <v>9.7513109085129696E-2</v>
      </c>
      <c r="G17" s="14">
        <v>1519.6871428571401</v>
      </c>
      <c r="H17" s="22">
        <v>5.2181141325693597E-2</v>
      </c>
      <c r="I17" s="14">
        <v>163.081428571429</v>
      </c>
      <c r="J17" s="22">
        <v>1.7229767108914999E-2</v>
      </c>
      <c r="K17" s="14">
        <v>3295668.57142857</v>
      </c>
      <c r="L17" s="22">
        <v>0.124091042599889</v>
      </c>
      <c r="M17" s="14">
        <v>658.92571428571398</v>
      </c>
      <c r="N17" s="22">
        <v>0.135969464351646</v>
      </c>
      <c r="O17" s="14">
        <v>124.287142857143</v>
      </c>
      <c r="P17" s="22">
        <v>8.2177141240113202E-2</v>
      </c>
      <c r="Q17" s="14">
        <v>13.317142857142899</v>
      </c>
      <c r="R17" s="22">
        <v>4.2709867452136098E-2</v>
      </c>
      <c r="S17" s="14">
        <v>12.3588851660655</v>
      </c>
      <c r="T17" s="22">
        <v>-3.0664900262433601E-2</v>
      </c>
      <c r="U17" s="14">
        <v>4994.2857142857101</v>
      </c>
      <c r="V17" s="22">
        <v>-1.4188430249227099E-2</v>
      </c>
      <c r="W17" s="14">
        <v>26381</v>
      </c>
      <c r="X17" s="22">
        <v>2.9619631502774E-2</v>
      </c>
      <c r="Y17" s="14">
        <v>246277.85714285701</v>
      </c>
      <c r="Z17" s="18">
        <v>6.1167800921686E-2</v>
      </c>
    </row>
    <row r="18" spans="1:26">
      <c r="A18" s="23">
        <v>2014</v>
      </c>
      <c r="B18" s="9" t="s">
        <v>19</v>
      </c>
      <c r="C18" s="12">
        <v>407641.27</v>
      </c>
      <c r="D18" s="20" t="s">
        <v>15</v>
      </c>
      <c r="E18" s="12">
        <v>124.521666666667</v>
      </c>
      <c r="F18" s="20" t="s">
        <v>15</v>
      </c>
      <c r="G18" s="12">
        <v>42.690833333333302</v>
      </c>
      <c r="H18" s="20" t="s">
        <v>15</v>
      </c>
      <c r="I18" s="12">
        <v>20.357500000000002</v>
      </c>
      <c r="J18" s="20" t="s">
        <v>15</v>
      </c>
      <c r="K18" s="12">
        <v>68640.25</v>
      </c>
      <c r="L18" s="20" t="s">
        <v>15</v>
      </c>
      <c r="M18" s="12">
        <v>21.026666666666699</v>
      </c>
      <c r="N18" s="20" t="s">
        <v>15</v>
      </c>
      <c r="O18" s="12">
        <v>7.2125000000000004</v>
      </c>
      <c r="P18" s="20" t="s">
        <v>15</v>
      </c>
      <c r="Q18" s="12">
        <v>3.4108333333333301</v>
      </c>
      <c r="R18" s="20" t="s">
        <v>15</v>
      </c>
      <c r="S18" s="12">
        <v>6.16431148865464</v>
      </c>
      <c r="T18" s="20" t="s">
        <v>15</v>
      </c>
      <c r="U18" s="12">
        <v>3265.75</v>
      </c>
      <c r="V18" s="20" t="s">
        <v>15</v>
      </c>
      <c r="W18" s="12">
        <v>9527.25</v>
      </c>
      <c r="X18" s="20" t="s">
        <v>15</v>
      </c>
      <c r="Y18" s="12">
        <v>20025.416666666701</v>
      </c>
      <c r="Z18" s="16" t="s">
        <v>15</v>
      </c>
    </row>
    <row r="19" spans="1:26">
      <c r="A19" s="24">
        <v>2015</v>
      </c>
      <c r="B19" s="10" t="s">
        <v>19</v>
      </c>
      <c r="C19" s="13">
        <v>443879.500833333</v>
      </c>
      <c r="D19" s="21">
        <v>8.8897355347099596E-2</v>
      </c>
      <c r="E19" s="13">
        <v>143.17333333333301</v>
      </c>
      <c r="F19" s="21">
        <v>0.149786516402762</v>
      </c>
      <c r="G19" s="13">
        <v>48.7916666666667</v>
      </c>
      <c r="H19" s="21">
        <v>0.142907337640791</v>
      </c>
      <c r="I19" s="13">
        <v>24.821666666666701</v>
      </c>
      <c r="J19" s="21">
        <v>0.21928855049326801</v>
      </c>
      <c r="K19" s="13">
        <v>48846.25</v>
      </c>
      <c r="L19" s="21">
        <v>-0.288373075564264</v>
      </c>
      <c r="M19" s="13">
        <v>15.7566666666667</v>
      </c>
      <c r="N19" s="21">
        <v>-0.25063411540900399</v>
      </c>
      <c r="O19" s="13">
        <v>5.3733333333333304</v>
      </c>
      <c r="P19" s="21">
        <v>-0.25499711149624499</v>
      </c>
      <c r="Q19" s="13">
        <v>2.73166666666667</v>
      </c>
      <c r="R19" s="21">
        <v>-0.19912044954800701</v>
      </c>
      <c r="S19" s="13">
        <v>9.1066705023503491</v>
      </c>
      <c r="T19" s="21">
        <v>0.477321598545287</v>
      </c>
      <c r="U19" s="13">
        <v>3106.8333333333298</v>
      </c>
      <c r="V19" s="21">
        <v>-4.8661614228483599E-2</v>
      </c>
      <c r="W19" s="13">
        <v>9096.25</v>
      </c>
      <c r="X19" s="21">
        <v>-4.5238657534965497E-2</v>
      </c>
      <c r="Y19" s="13">
        <v>17885.666666666701</v>
      </c>
      <c r="Z19" s="17">
        <v>-0.106851709286115</v>
      </c>
    </row>
    <row r="20" spans="1:26">
      <c r="A20" s="24">
        <v>2016</v>
      </c>
      <c r="B20" s="10" t="s">
        <v>19</v>
      </c>
      <c r="C20" s="13">
        <v>503686.75916666701</v>
      </c>
      <c r="D20" s="21">
        <v>0.134737599328315</v>
      </c>
      <c r="E20" s="13">
        <v>161.71250000000001</v>
      </c>
      <c r="F20" s="21">
        <v>0.12948756751723101</v>
      </c>
      <c r="G20" s="13">
        <v>53.930833333333297</v>
      </c>
      <c r="H20" s="21">
        <v>0.105328778821519</v>
      </c>
      <c r="I20" s="13">
        <v>27.720833333333299</v>
      </c>
      <c r="J20" s="21">
        <v>0.11679983885046399</v>
      </c>
      <c r="K20" s="13">
        <v>51987.833333333299</v>
      </c>
      <c r="L20" s="21">
        <v>6.4315752659278802E-2</v>
      </c>
      <c r="M20" s="13">
        <v>16.579999999999998</v>
      </c>
      <c r="N20" s="21">
        <v>5.2253014596993698E-2</v>
      </c>
      <c r="O20" s="13">
        <v>5.5616666666666701</v>
      </c>
      <c r="P20" s="21">
        <v>3.5049627791564501E-2</v>
      </c>
      <c r="Q20" s="13">
        <v>2.8574999999999999</v>
      </c>
      <c r="R20" s="21">
        <v>4.6064673581450798E-2</v>
      </c>
      <c r="S20" s="13">
        <v>9.7213412288365699</v>
      </c>
      <c r="T20" s="21">
        <v>6.7496757056004206E-2</v>
      </c>
      <c r="U20" s="13">
        <v>3144.0833333333298</v>
      </c>
      <c r="V20" s="21">
        <v>1.1989700123384E-2</v>
      </c>
      <c r="W20" s="13">
        <v>9340.5</v>
      </c>
      <c r="X20" s="21">
        <v>2.6851724611790601E-2</v>
      </c>
      <c r="Y20" s="13">
        <v>18170.416666666701</v>
      </c>
      <c r="Z20" s="17">
        <v>1.59205695435824E-2</v>
      </c>
    </row>
    <row r="21" spans="1:26" ht="15.75" thickBot="1">
      <c r="A21" s="25">
        <v>2017</v>
      </c>
      <c r="B21" s="11" t="s">
        <v>19</v>
      </c>
      <c r="C21" s="14">
        <v>574879.70142857102</v>
      </c>
      <c r="D21" s="22">
        <v>0.14134368427649399</v>
      </c>
      <c r="E21" s="14">
        <v>217.14571428571401</v>
      </c>
      <c r="F21" s="22">
        <v>0.342788679203611</v>
      </c>
      <c r="G21" s="14">
        <v>67.355714285714299</v>
      </c>
      <c r="H21" s="22">
        <v>0.24892774916725499</v>
      </c>
      <c r="I21" s="14">
        <v>34.369999999999997</v>
      </c>
      <c r="J21" s="22">
        <v>0.23986171651886501</v>
      </c>
      <c r="K21" s="14">
        <v>56127.571428571398</v>
      </c>
      <c r="L21" s="22">
        <v>7.9628979124694604E-2</v>
      </c>
      <c r="M21" s="14">
        <v>21.1885714285714</v>
      </c>
      <c r="N21" s="22">
        <v>0.277959676029638</v>
      </c>
      <c r="O21" s="14">
        <v>6.5685714285714303</v>
      </c>
      <c r="P21" s="22">
        <v>0.181043709062888</v>
      </c>
      <c r="Q21" s="14">
        <v>3.35</v>
      </c>
      <c r="R21" s="22">
        <v>0.172353455818023</v>
      </c>
      <c r="S21" s="14">
        <v>10.2878936793942</v>
      </c>
      <c r="T21" s="22">
        <v>5.82792474023087E-2</v>
      </c>
      <c r="U21" s="14">
        <v>2647.7142857142899</v>
      </c>
      <c r="V21" s="22">
        <v>-0.15787401127590101</v>
      </c>
      <c r="W21" s="14">
        <v>8546.7142857142899</v>
      </c>
      <c r="X21" s="22">
        <v>-8.4983214419539696E-2</v>
      </c>
      <c r="Y21" s="14">
        <v>16739.571428571398</v>
      </c>
      <c r="Z21" s="18">
        <v>-7.8745868316831794E-2</v>
      </c>
    </row>
    <row r="22" spans="1:26">
      <c r="A22" s="23">
        <v>2014</v>
      </c>
      <c r="B22" s="9" t="s">
        <v>20</v>
      </c>
      <c r="C22" s="12">
        <v>6476175.5183333298</v>
      </c>
      <c r="D22" s="20" t="s">
        <v>15</v>
      </c>
      <c r="E22" s="12">
        <v>1124.0191666666699</v>
      </c>
      <c r="F22" s="20" t="s">
        <v>15</v>
      </c>
      <c r="G22" s="12">
        <v>428.428333333333</v>
      </c>
      <c r="H22" s="20" t="s">
        <v>15</v>
      </c>
      <c r="I22" s="12">
        <v>235.17166666666699</v>
      </c>
      <c r="J22" s="20" t="s">
        <v>15</v>
      </c>
      <c r="K22" s="12">
        <v>233038.33333333299</v>
      </c>
      <c r="L22" s="20" t="s">
        <v>15</v>
      </c>
      <c r="M22" s="12">
        <v>40.483333333333299</v>
      </c>
      <c r="N22" s="20" t="s">
        <v>15</v>
      </c>
      <c r="O22" s="12">
        <v>15.435833333333299</v>
      </c>
      <c r="P22" s="20" t="s">
        <v>15</v>
      </c>
      <c r="Q22" s="12">
        <v>8.4716666666666693</v>
      </c>
      <c r="R22" s="20" t="s">
        <v>15</v>
      </c>
      <c r="S22" s="12">
        <v>27.771211523329701</v>
      </c>
      <c r="T22" s="20" t="s">
        <v>15</v>
      </c>
      <c r="U22" s="12">
        <v>5756.3333333333303</v>
      </c>
      <c r="V22" s="20" t="s">
        <v>15</v>
      </c>
      <c r="W22" s="12">
        <v>15109.833333333299</v>
      </c>
      <c r="X22" s="20" t="s">
        <v>15</v>
      </c>
      <c r="Y22" s="12">
        <v>27534.916666666701</v>
      </c>
      <c r="Z22" s="16" t="s">
        <v>15</v>
      </c>
    </row>
    <row r="23" spans="1:26">
      <c r="A23" s="24">
        <v>2015</v>
      </c>
      <c r="B23" s="10" t="s">
        <v>20</v>
      </c>
      <c r="C23" s="13">
        <v>6561295.88416667</v>
      </c>
      <c r="D23" s="21">
        <v>1.31436162581409E-2</v>
      </c>
      <c r="E23" s="13">
        <v>1129.8575000000001</v>
      </c>
      <c r="F23" s="21">
        <v>5.1941581660426899E-3</v>
      </c>
      <c r="G23" s="13">
        <v>432.368333333333</v>
      </c>
      <c r="H23" s="21">
        <v>9.1964039104167599E-3</v>
      </c>
      <c r="I23" s="13">
        <v>246.715</v>
      </c>
      <c r="J23" s="21">
        <v>4.9084711168435803E-2</v>
      </c>
      <c r="K23" s="13">
        <v>212718.41666666701</v>
      </c>
      <c r="L23" s="21">
        <v>-8.7195597290857796E-2</v>
      </c>
      <c r="M23" s="13">
        <v>36.805833333333297</v>
      </c>
      <c r="N23" s="21">
        <v>-9.0839851790860598E-2</v>
      </c>
      <c r="O23" s="13">
        <v>14.0858333333333</v>
      </c>
      <c r="P23" s="21">
        <v>-8.7458834961939402E-2</v>
      </c>
      <c r="Q23" s="13">
        <v>8.0299999999999994</v>
      </c>
      <c r="R23" s="21">
        <v>-5.2134566201062701E-2</v>
      </c>
      <c r="S23" s="13">
        <v>30.944830642821699</v>
      </c>
      <c r="T23" s="21">
        <v>0.114277301759988</v>
      </c>
      <c r="U23" s="13">
        <v>5820.6666666666697</v>
      </c>
      <c r="V23" s="21">
        <v>1.1176095894378299E-2</v>
      </c>
      <c r="W23" s="13">
        <v>15215.916666666701</v>
      </c>
      <c r="X23" s="21">
        <v>7.0208142600338497E-3</v>
      </c>
      <c r="Y23" s="13">
        <v>26639.5</v>
      </c>
      <c r="Z23" s="17">
        <v>-3.2519316383138999E-2</v>
      </c>
    </row>
    <row r="24" spans="1:26">
      <c r="A24" s="24">
        <v>2016</v>
      </c>
      <c r="B24" s="10" t="s">
        <v>20</v>
      </c>
      <c r="C24" s="13">
        <v>7052723.6916666701</v>
      </c>
      <c r="D24" s="21">
        <v>7.4897979938061396E-2</v>
      </c>
      <c r="E24" s="13">
        <v>1182.33</v>
      </c>
      <c r="F24" s="21">
        <v>4.6441697293685101E-2</v>
      </c>
      <c r="G24" s="13">
        <v>451.78916666666697</v>
      </c>
      <c r="H24" s="21">
        <v>4.4917335142491903E-2</v>
      </c>
      <c r="I24" s="13">
        <v>263.96833333333302</v>
      </c>
      <c r="J24" s="21">
        <v>6.9932243006436606E-2</v>
      </c>
      <c r="K24" s="13">
        <v>196606.91666666701</v>
      </c>
      <c r="L24" s="21">
        <v>-7.5740973689396002E-2</v>
      </c>
      <c r="M24" s="13">
        <v>32.918333333333301</v>
      </c>
      <c r="N24" s="21">
        <v>-0.10562184436343899</v>
      </c>
      <c r="O24" s="13">
        <v>12.5858333333333</v>
      </c>
      <c r="P24" s="21">
        <v>-0.10648997219428501</v>
      </c>
      <c r="Q24" s="13">
        <v>7.3541666666666696</v>
      </c>
      <c r="R24" s="21">
        <v>-8.4163553341635097E-2</v>
      </c>
      <c r="S24" s="13">
        <v>35.886905068044697</v>
      </c>
      <c r="T24" s="21">
        <v>0.15970597746248799</v>
      </c>
      <c r="U24" s="13">
        <v>5985.25</v>
      </c>
      <c r="V24" s="21">
        <v>2.8275684343144598E-2</v>
      </c>
      <c r="W24" s="13">
        <v>15640.833333333299</v>
      </c>
      <c r="X24" s="21">
        <v>2.7925801381224601E-2</v>
      </c>
      <c r="Y24" s="13">
        <v>26778.5</v>
      </c>
      <c r="Z24" s="17">
        <v>5.2178156496931203E-3</v>
      </c>
    </row>
    <row r="25" spans="1:26" ht="15.75" thickBot="1">
      <c r="A25" s="25">
        <v>2017</v>
      </c>
      <c r="B25" s="11" t="s">
        <v>20</v>
      </c>
      <c r="C25" s="14">
        <v>7786402.2985714301</v>
      </c>
      <c r="D25" s="22">
        <v>0.104027697522258</v>
      </c>
      <c r="E25" s="14">
        <v>1450.3</v>
      </c>
      <c r="F25" s="22">
        <v>0.226645691135301</v>
      </c>
      <c r="G25" s="14">
        <v>541.56571428571397</v>
      </c>
      <c r="H25" s="22">
        <v>0.198713369515752</v>
      </c>
      <c r="I25" s="14">
        <v>310.60000000000002</v>
      </c>
      <c r="J25" s="22">
        <v>0.17665629084296899</v>
      </c>
      <c r="K25" s="14">
        <v>196987.14285714299</v>
      </c>
      <c r="L25" s="22">
        <v>1.93394106841432E-3</v>
      </c>
      <c r="M25" s="14">
        <v>36.695714285714303</v>
      </c>
      <c r="N25" s="22">
        <v>0.11475006690439001</v>
      </c>
      <c r="O25" s="14">
        <v>13.705714285714301</v>
      </c>
      <c r="P25" s="22">
        <v>8.8979483735496606E-2</v>
      </c>
      <c r="Q25" s="14">
        <v>7.8585714285714303</v>
      </c>
      <c r="R25" s="22">
        <v>6.8587616349655794E-2</v>
      </c>
      <c r="S25" s="14">
        <v>39.529989405056199</v>
      </c>
      <c r="T25" s="22">
        <v>0.10151570134298001</v>
      </c>
      <c r="U25" s="14">
        <v>5373.1428571428596</v>
      </c>
      <c r="V25" s="22">
        <v>-0.102269269096051</v>
      </c>
      <c r="W25" s="14">
        <v>14401.4285714286</v>
      </c>
      <c r="X25" s="22">
        <v>-7.9241606600545703E-2</v>
      </c>
      <c r="Y25" s="14">
        <v>25119.857142857101</v>
      </c>
      <c r="Z25" s="18">
        <v>-6.19393489979983E-2</v>
      </c>
    </row>
    <row r="26" spans="1:26">
      <c r="A26" s="23">
        <v>2014</v>
      </c>
      <c r="B26" s="9" t="s">
        <v>15</v>
      </c>
      <c r="C26" s="12">
        <v>124668.379166667</v>
      </c>
      <c r="D26" s="20" t="s">
        <v>15</v>
      </c>
      <c r="E26" s="12">
        <v>300.40916666666698</v>
      </c>
      <c r="F26" s="20" t="s">
        <v>15</v>
      </c>
      <c r="G26" s="12">
        <v>203.77916666666701</v>
      </c>
      <c r="H26" s="20" t="s">
        <v>15</v>
      </c>
      <c r="I26" s="12">
        <v>144.03749999999999</v>
      </c>
      <c r="J26" s="20" t="s">
        <v>15</v>
      </c>
      <c r="K26" s="12">
        <v>23472.833333333299</v>
      </c>
      <c r="L26" s="20" t="s">
        <v>15</v>
      </c>
      <c r="M26" s="12">
        <v>56.796666666666702</v>
      </c>
      <c r="N26" s="20" t="s">
        <v>15</v>
      </c>
      <c r="O26" s="12">
        <v>38.625833333333297</v>
      </c>
      <c r="P26" s="20" t="s">
        <v>15</v>
      </c>
      <c r="Q26" s="12">
        <v>27.2925</v>
      </c>
      <c r="R26" s="20" t="s">
        <v>15</v>
      </c>
      <c r="S26" s="12">
        <v>5.2722906846603204</v>
      </c>
      <c r="T26" s="20" t="s">
        <v>15</v>
      </c>
      <c r="U26" s="12">
        <v>420.33333333333297</v>
      </c>
      <c r="V26" s="20" t="s">
        <v>15</v>
      </c>
      <c r="W26" s="12">
        <v>626.91666666666697</v>
      </c>
      <c r="X26" s="20" t="s">
        <v>15</v>
      </c>
      <c r="Y26" s="12">
        <v>886.16666666666697</v>
      </c>
      <c r="Z26" s="16" t="s">
        <v>15</v>
      </c>
    </row>
    <row r="27" spans="1:26">
      <c r="A27" s="24">
        <v>2015</v>
      </c>
      <c r="B27" s="10" t="s">
        <v>15</v>
      </c>
      <c r="C27" s="13">
        <v>224725.29</v>
      </c>
      <c r="D27" s="21">
        <v>0.802584516636481</v>
      </c>
      <c r="E27" s="13">
        <v>463.07749999999999</v>
      </c>
      <c r="F27" s="21">
        <v>0.54148924661087094</v>
      </c>
      <c r="G27" s="13">
        <v>303.053333333333</v>
      </c>
      <c r="H27" s="21">
        <v>0.48716543644058702</v>
      </c>
      <c r="I27" s="13">
        <v>188.64250000000001</v>
      </c>
      <c r="J27" s="21">
        <v>0.309676299574764</v>
      </c>
      <c r="K27" s="13">
        <v>32257.75</v>
      </c>
      <c r="L27" s="21">
        <v>0.37425889503468701</v>
      </c>
      <c r="M27" s="13">
        <v>66.861666666666693</v>
      </c>
      <c r="N27" s="21">
        <v>0.177211103938024</v>
      </c>
      <c r="O27" s="13">
        <v>44.884166666666701</v>
      </c>
      <c r="P27" s="21">
        <v>0.16202455178960701</v>
      </c>
      <c r="Q27" s="13">
        <v>28.046666666666699</v>
      </c>
      <c r="R27" s="21">
        <v>2.7632744038351101E-2</v>
      </c>
      <c r="S27" s="13">
        <v>7.2992860956109098</v>
      </c>
      <c r="T27" s="21">
        <v>0.38446199805487102</v>
      </c>
      <c r="U27" s="13">
        <v>488.33333333333297</v>
      </c>
      <c r="V27" s="21">
        <v>0.16177636796193501</v>
      </c>
      <c r="W27" s="13">
        <v>737.66666666666697</v>
      </c>
      <c r="X27" s="21">
        <v>0.17665824803934599</v>
      </c>
      <c r="Y27" s="13">
        <v>1191.5</v>
      </c>
      <c r="Z27" s="17">
        <v>0.34455520030092102</v>
      </c>
    </row>
    <row r="28" spans="1:26">
      <c r="A28" s="24">
        <v>2016</v>
      </c>
      <c r="B28" s="10" t="s">
        <v>15</v>
      </c>
      <c r="C28" s="13">
        <v>160715.965</v>
      </c>
      <c r="D28" s="21">
        <v>-0.28483365178881298</v>
      </c>
      <c r="E28" s="13">
        <v>503.65666666666698</v>
      </c>
      <c r="F28" s="21">
        <v>8.76293205061075E-2</v>
      </c>
      <c r="G28" s="13">
        <v>376.59500000000003</v>
      </c>
      <c r="H28" s="21">
        <v>0.24266905715165801</v>
      </c>
      <c r="I28" s="13">
        <v>236.13749999999999</v>
      </c>
      <c r="J28" s="21">
        <v>0.25177253270074301</v>
      </c>
      <c r="K28" s="13">
        <v>29603.333333333299</v>
      </c>
      <c r="L28" s="21">
        <v>-8.2287718971927701E-2</v>
      </c>
      <c r="M28" s="13">
        <v>91.881666666666703</v>
      </c>
      <c r="N28" s="21">
        <v>0.374205449061495</v>
      </c>
      <c r="O28" s="13">
        <v>68.694999999999993</v>
      </c>
      <c r="P28" s="21">
        <v>0.53049516347635495</v>
      </c>
      <c r="Q28" s="13">
        <v>43.1458333333333</v>
      </c>
      <c r="R28" s="21">
        <v>0.53835868790111396</v>
      </c>
      <c r="S28" s="13">
        <v>5.4567982363080301</v>
      </c>
      <c r="T28" s="21">
        <v>-0.25242028263706201</v>
      </c>
      <c r="U28" s="13">
        <v>340.91666666666703</v>
      </c>
      <c r="V28" s="21">
        <v>-0.301877133105801</v>
      </c>
      <c r="W28" s="13">
        <v>459.5</v>
      </c>
      <c r="X28" s="21">
        <v>-0.37708992318120199</v>
      </c>
      <c r="Y28" s="13">
        <v>726.41666666666697</v>
      </c>
      <c r="Z28" s="17">
        <v>-0.390334312491257</v>
      </c>
    </row>
    <row r="29" spans="1:26" ht="15.75" thickBot="1">
      <c r="A29" s="25">
        <v>2017</v>
      </c>
      <c r="B29" s="11" t="s">
        <v>15</v>
      </c>
      <c r="C29" s="14">
        <v>159929.84</v>
      </c>
      <c r="D29" s="22">
        <v>-4.8913933348189798E-3</v>
      </c>
      <c r="E29" s="14">
        <v>1064.52</v>
      </c>
      <c r="F29" s="22">
        <v>1.11358266544008</v>
      </c>
      <c r="G29" s="14">
        <v>769.88428571428597</v>
      </c>
      <c r="H29" s="22">
        <v>1.04432954689862</v>
      </c>
      <c r="I29" s="14">
        <v>439.37571428571403</v>
      </c>
      <c r="J29" s="22">
        <v>0.86067742008666204</v>
      </c>
      <c r="K29" s="14">
        <v>27136.571428571398</v>
      </c>
      <c r="L29" s="22">
        <v>-8.3327167146556802E-2</v>
      </c>
      <c r="M29" s="14">
        <v>180.63142857142901</v>
      </c>
      <c r="N29" s="22">
        <v>0.96591371406804705</v>
      </c>
      <c r="O29" s="14">
        <v>130.54571428571401</v>
      </c>
      <c r="P29" s="22">
        <v>0.90036704688425695</v>
      </c>
      <c r="Q29" s="14">
        <v>74.534285714285701</v>
      </c>
      <c r="R29" s="22">
        <v>0.72749672346002703</v>
      </c>
      <c r="S29" s="14">
        <v>5.9022092874237702</v>
      </c>
      <c r="T29" s="22">
        <v>8.1624980772075806E-2</v>
      </c>
      <c r="U29" s="14">
        <v>154.142857142857</v>
      </c>
      <c r="V29" s="22">
        <v>-0.547857666655028</v>
      </c>
      <c r="W29" s="14">
        <v>211.28571428571399</v>
      </c>
      <c r="X29" s="22">
        <v>-0.54018342919322304</v>
      </c>
      <c r="Y29" s="14">
        <v>366.71428571428601</v>
      </c>
      <c r="Z29" s="18">
        <v>-0.49517363444173101</v>
      </c>
    </row>
    <row r="30" spans="1:26">
      <c r="A30" s="23"/>
      <c r="B30" s="9"/>
      <c r="C30" s="12"/>
      <c r="D30" s="20"/>
      <c r="E30" s="12"/>
      <c r="F30" s="20"/>
      <c r="G30" s="12"/>
      <c r="H30" s="20"/>
      <c r="I30" s="12"/>
      <c r="J30" s="20"/>
      <c r="K30" s="12"/>
      <c r="L30" s="20"/>
      <c r="M30" s="12"/>
      <c r="N30" s="20"/>
      <c r="O30" s="12"/>
      <c r="P30" s="20"/>
      <c r="Q30" s="12"/>
      <c r="R30" s="20"/>
      <c r="S30" s="12"/>
      <c r="T30" s="20"/>
      <c r="U30" s="12"/>
      <c r="V30" s="20"/>
      <c r="W30" s="12"/>
      <c r="X30" s="20"/>
      <c r="Y30" s="12"/>
      <c r="Z30" s="16"/>
    </row>
    <row r="31" spans="1:26">
      <c r="A31" s="24"/>
      <c r="B31" s="10"/>
      <c r="C31" s="13"/>
      <c r="D31" s="21"/>
      <c r="E31" s="13"/>
      <c r="F31" s="21"/>
      <c r="G31" s="13"/>
      <c r="H31" s="21"/>
      <c r="I31" s="13"/>
      <c r="J31" s="21"/>
      <c r="K31" s="13"/>
      <c r="L31" s="21"/>
      <c r="M31" s="13"/>
      <c r="N31" s="21"/>
      <c r="O31" s="13"/>
      <c r="P31" s="21"/>
      <c r="Q31" s="13"/>
      <c r="R31" s="21"/>
      <c r="S31" s="13"/>
      <c r="T31" s="21"/>
      <c r="U31" s="13"/>
      <c r="V31" s="21"/>
      <c r="W31" s="13"/>
      <c r="X31" s="21"/>
      <c r="Y31" s="13"/>
      <c r="Z31" s="17"/>
    </row>
    <row r="32" spans="1:26">
      <c r="A32" s="24"/>
      <c r="B32" s="10"/>
      <c r="C32" s="13"/>
      <c r="D32" s="21"/>
      <c r="E32" s="13"/>
      <c r="F32" s="21"/>
      <c r="G32" s="13"/>
      <c r="H32" s="21"/>
      <c r="I32" s="13"/>
      <c r="J32" s="21"/>
      <c r="K32" s="13"/>
      <c r="L32" s="21"/>
      <c r="M32" s="13"/>
      <c r="N32" s="21"/>
      <c r="O32" s="13"/>
      <c r="P32" s="21"/>
      <c r="Q32" s="13"/>
      <c r="R32" s="21"/>
      <c r="S32" s="13"/>
      <c r="T32" s="21"/>
      <c r="U32" s="13"/>
      <c r="V32" s="21"/>
      <c r="W32" s="13"/>
      <c r="X32" s="21"/>
      <c r="Y32" s="13"/>
      <c r="Z32" s="17"/>
    </row>
    <row r="33" spans="1:26" ht="15.75" thickBot="1">
      <c r="A33" s="25"/>
      <c r="B33" s="11"/>
      <c r="C33" s="14"/>
      <c r="D33" s="22"/>
      <c r="E33" s="14"/>
      <c r="F33" s="22"/>
      <c r="G33" s="14"/>
      <c r="H33" s="22"/>
      <c r="I33" s="14"/>
      <c r="J33" s="22"/>
      <c r="K33" s="14"/>
      <c r="L33" s="22"/>
      <c r="M33" s="14"/>
      <c r="N33" s="22"/>
      <c r="O33" s="14"/>
      <c r="P33" s="22"/>
      <c r="Q33" s="14"/>
      <c r="R33" s="22"/>
      <c r="S33" s="14"/>
      <c r="T33" s="22"/>
      <c r="U33" s="14"/>
      <c r="V33" s="22"/>
      <c r="W33" s="14"/>
      <c r="X33" s="22"/>
      <c r="Y33" s="14"/>
      <c r="Z33" s="18"/>
    </row>
    <row r="34" spans="1:26">
      <c r="A34" s="23"/>
      <c r="B34" s="9"/>
      <c r="C34" s="12"/>
      <c r="D34" s="20"/>
      <c r="E34" s="12"/>
      <c r="F34" s="20"/>
      <c r="G34" s="12"/>
      <c r="H34" s="20"/>
      <c r="I34" s="12"/>
      <c r="J34" s="20"/>
      <c r="K34" s="12"/>
      <c r="L34" s="20"/>
      <c r="M34" s="12"/>
      <c r="N34" s="20"/>
      <c r="O34" s="12"/>
      <c r="P34" s="20"/>
      <c r="Q34" s="12"/>
      <c r="R34" s="20"/>
      <c r="S34" s="12"/>
      <c r="T34" s="20"/>
      <c r="U34" s="12"/>
      <c r="V34" s="20"/>
      <c r="W34" s="12"/>
      <c r="X34" s="20"/>
      <c r="Y34" s="12"/>
      <c r="Z34" s="16"/>
    </row>
    <row r="35" spans="1:26">
      <c r="A35" s="24"/>
      <c r="B35" s="10"/>
      <c r="C35" s="13"/>
      <c r="D35" s="21"/>
      <c r="E35" s="13"/>
      <c r="F35" s="21"/>
      <c r="G35" s="13"/>
      <c r="H35" s="21"/>
      <c r="I35" s="13"/>
      <c r="J35" s="21"/>
      <c r="K35" s="13"/>
      <c r="L35" s="21"/>
      <c r="M35" s="13"/>
      <c r="N35" s="21"/>
      <c r="O35" s="13"/>
      <c r="P35" s="21"/>
      <c r="Q35" s="13"/>
      <c r="R35" s="21"/>
      <c r="S35" s="13"/>
      <c r="T35" s="21"/>
      <c r="U35" s="13"/>
      <c r="V35" s="21"/>
      <c r="W35" s="13"/>
      <c r="X35" s="21"/>
      <c r="Y35" s="13"/>
      <c r="Z35" s="17"/>
    </row>
    <row r="36" spans="1:26">
      <c r="A36" s="24"/>
      <c r="B36" s="10"/>
      <c r="C36" s="13"/>
      <c r="D36" s="21"/>
      <c r="E36" s="13"/>
      <c r="F36" s="21"/>
      <c r="G36" s="13"/>
      <c r="H36" s="21"/>
      <c r="I36" s="13"/>
      <c r="J36" s="21"/>
      <c r="K36" s="13"/>
      <c r="L36" s="21"/>
      <c r="M36" s="13"/>
      <c r="N36" s="21"/>
      <c r="O36" s="13"/>
      <c r="P36" s="21"/>
      <c r="Q36" s="13"/>
      <c r="R36" s="21"/>
      <c r="S36" s="13"/>
      <c r="T36" s="21"/>
      <c r="U36" s="13"/>
      <c r="V36" s="21"/>
      <c r="W36" s="13"/>
      <c r="X36" s="21"/>
      <c r="Y36" s="13"/>
      <c r="Z36" s="17"/>
    </row>
    <row r="37" spans="1:26" ht="15.75" thickBot="1">
      <c r="A37" s="25"/>
      <c r="B37" s="11"/>
      <c r="C37" s="14"/>
      <c r="D37" s="22"/>
      <c r="E37" s="14"/>
      <c r="F37" s="22"/>
      <c r="G37" s="14"/>
      <c r="H37" s="22"/>
      <c r="I37" s="14"/>
      <c r="J37" s="22"/>
      <c r="K37" s="14"/>
      <c r="L37" s="22"/>
      <c r="M37" s="14"/>
      <c r="N37" s="22"/>
      <c r="O37" s="14"/>
      <c r="P37" s="22"/>
      <c r="Q37" s="14"/>
      <c r="R37" s="22"/>
      <c r="S37" s="14"/>
      <c r="T37" s="22"/>
      <c r="U37" s="14"/>
      <c r="V37" s="22"/>
      <c r="W37" s="14"/>
      <c r="X37" s="22"/>
      <c r="Y37" s="14"/>
      <c r="Z37" s="18"/>
    </row>
    <row r="38" spans="1:26">
      <c r="A38" s="23"/>
      <c r="B38" s="9"/>
      <c r="C38" s="12"/>
      <c r="D38" s="20"/>
      <c r="E38" s="12"/>
      <c r="F38" s="20"/>
      <c r="G38" s="12"/>
      <c r="H38" s="20"/>
      <c r="I38" s="12"/>
      <c r="J38" s="20"/>
      <c r="K38" s="12"/>
      <c r="L38" s="20"/>
      <c r="M38" s="12"/>
      <c r="N38" s="20"/>
      <c r="O38" s="12"/>
      <c r="P38" s="20"/>
      <c r="Q38" s="12"/>
      <c r="R38" s="20"/>
      <c r="S38" s="12"/>
      <c r="T38" s="20"/>
      <c r="U38" s="12"/>
      <c r="V38" s="20"/>
      <c r="W38" s="12"/>
      <c r="X38" s="20"/>
      <c r="Y38" s="12"/>
      <c r="Z38" s="16"/>
    </row>
    <row r="39" spans="1:26">
      <c r="A39" s="24"/>
      <c r="B39" s="10"/>
      <c r="C39" s="13"/>
      <c r="D39" s="21"/>
      <c r="E39" s="13"/>
      <c r="F39" s="21"/>
      <c r="G39" s="13"/>
      <c r="H39" s="21"/>
      <c r="I39" s="13"/>
      <c r="J39" s="21"/>
      <c r="K39" s="13"/>
      <c r="L39" s="21"/>
      <c r="M39" s="13"/>
      <c r="N39" s="21"/>
      <c r="O39" s="13"/>
      <c r="P39" s="21"/>
      <c r="Q39" s="13"/>
      <c r="R39" s="21"/>
      <c r="S39" s="13"/>
      <c r="T39" s="21"/>
      <c r="U39" s="13"/>
      <c r="V39" s="21"/>
      <c r="W39" s="13"/>
      <c r="X39" s="21"/>
      <c r="Y39" s="13"/>
      <c r="Z39" s="17"/>
    </row>
    <row r="40" spans="1:26">
      <c r="A40" s="24"/>
      <c r="B40" s="10"/>
      <c r="C40" s="13"/>
      <c r="D40" s="21"/>
      <c r="E40" s="13"/>
      <c r="F40" s="21"/>
      <c r="G40" s="13"/>
      <c r="H40" s="21"/>
      <c r="I40" s="13"/>
      <c r="J40" s="21"/>
      <c r="K40" s="13"/>
      <c r="L40" s="21"/>
      <c r="M40" s="13"/>
      <c r="N40" s="21"/>
      <c r="O40" s="13"/>
      <c r="P40" s="21"/>
      <c r="Q40" s="13"/>
      <c r="R40" s="21"/>
      <c r="S40" s="13"/>
      <c r="T40" s="21"/>
      <c r="U40" s="13"/>
      <c r="V40" s="21"/>
      <c r="W40" s="13"/>
      <c r="X40" s="21"/>
      <c r="Y40" s="13"/>
      <c r="Z40" s="17"/>
    </row>
    <row r="41" spans="1:26" ht="15.75" thickBot="1">
      <c r="A41" s="25"/>
      <c r="B41" s="11"/>
      <c r="C41" s="14"/>
      <c r="D41" s="22"/>
      <c r="E41" s="14"/>
      <c r="F41" s="22"/>
      <c r="G41" s="14"/>
      <c r="H41" s="22"/>
      <c r="I41" s="14"/>
      <c r="J41" s="22"/>
      <c r="K41" s="14"/>
      <c r="L41" s="22"/>
      <c r="M41" s="14"/>
      <c r="N41" s="22"/>
      <c r="O41" s="14"/>
      <c r="P41" s="22"/>
      <c r="Q41" s="14"/>
      <c r="R41" s="22"/>
      <c r="S41" s="14"/>
      <c r="T41" s="22"/>
      <c r="U41" s="14"/>
      <c r="V41" s="22"/>
      <c r="W41" s="14"/>
      <c r="X41" s="22"/>
      <c r="Y41" s="14"/>
      <c r="Z41" s="18"/>
    </row>
    <row r="42" spans="1:26">
      <c r="A42" s="23"/>
      <c r="B42" s="9"/>
      <c r="C42" s="12"/>
      <c r="D42" s="20"/>
      <c r="E42" s="12"/>
      <c r="F42" s="20"/>
      <c r="G42" s="12"/>
      <c r="H42" s="20"/>
      <c r="I42" s="12"/>
      <c r="J42" s="20"/>
      <c r="K42" s="12"/>
      <c r="L42" s="20"/>
      <c r="M42" s="12"/>
      <c r="N42" s="20"/>
      <c r="O42" s="12"/>
      <c r="P42" s="20"/>
      <c r="Q42" s="12"/>
      <c r="R42" s="20"/>
      <c r="S42" s="12"/>
      <c r="T42" s="20"/>
      <c r="U42" s="12"/>
      <c r="V42" s="20"/>
      <c r="W42" s="12"/>
      <c r="X42" s="20"/>
      <c r="Y42" s="12"/>
      <c r="Z42" s="16"/>
    </row>
    <row r="43" spans="1:26">
      <c r="A43" s="24"/>
      <c r="B43" s="10"/>
      <c r="C43" s="13"/>
      <c r="D43" s="21"/>
      <c r="E43" s="13"/>
      <c r="F43" s="21"/>
      <c r="G43" s="13"/>
      <c r="H43" s="21"/>
      <c r="I43" s="13"/>
      <c r="J43" s="21"/>
      <c r="K43" s="13"/>
      <c r="L43" s="21"/>
      <c r="M43" s="13"/>
      <c r="N43" s="21"/>
      <c r="O43" s="13"/>
      <c r="P43" s="21"/>
      <c r="Q43" s="13"/>
      <c r="R43" s="21"/>
      <c r="S43" s="13"/>
      <c r="T43" s="21"/>
      <c r="U43" s="13"/>
      <c r="V43" s="21"/>
      <c r="W43" s="13"/>
      <c r="X43" s="21"/>
      <c r="Y43" s="13"/>
      <c r="Z43" s="17"/>
    </row>
    <row r="44" spans="1:26">
      <c r="A44" s="24"/>
      <c r="B44" s="10"/>
      <c r="C44" s="13"/>
      <c r="D44" s="21"/>
      <c r="E44" s="13"/>
      <c r="F44" s="21"/>
      <c r="G44" s="13"/>
      <c r="H44" s="21"/>
      <c r="I44" s="13"/>
      <c r="J44" s="21"/>
      <c r="K44" s="13"/>
      <c r="L44" s="21"/>
      <c r="M44" s="13"/>
      <c r="N44" s="21"/>
      <c r="O44" s="13"/>
      <c r="P44" s="21"/>
      <c r="Q44" s="13"/>
      <c r="R44" s="21"/>
      <c r="S44" s="13"/>
      <c r="T44" s="21"/>
      <c r="U44" s="13"/>
      <c r="V44" s="21"/>
      <c r="W44" s="13"/>
      <c r="X44" s="21"/>
      <c r="Y44" s="13"/>
      <c r="Z44" s="17"/>
    </row>
    <row r="45" spans="1:26" ht="15.75" thickBot="1">
      <c r="A45" s="25"/>
      <c r="B45" s="11"/>
      <c r="C45" s="14"/>
      <c r="D45" s="22"/>
      <c r="E45" s="14"/>
      <c r="F45" s="22"/>
      <c r="G45" s="14"/>
      <c r="H45" s="22"/>
      <c r="I45" s="14"/>
      <c r="J45" s="22"/>
      <c r="K45" s="14"/>
      <c r="L45" s="22"/>
      <c r="M45" s="14"/>
      <c r="N45" s="22"/>
      <c r="O45" s="14"/>
      <c r="P45" s="22"/>
      <c r="Q45" s="14"/>
      <c r="R45" s="22"/>
      <c r="S45" s="14"/>
      <c r="T45" s="22"/>
      <c r="U45" s="14"/>
      <c r="V45" s="22"/>
      <c r="W45" s="14"/>
      <c r="X45" s="22"/>
      <c r="Y45" s="14"/>
      <c r="Z45" s="18"/>
    </row>
    <row r="46" spans="1:26">
      <c r="A46" s="23"/>
      <c r="B46" s="9"/>
      <c r="C46" s="12"/>
      <c r="D46" s="20"/>
      <c r="E46" s="12"/>
      <c r="F46" s="20"/>
      <c r="G46" s="12"/>
      <c r="H46" s="20"/>
      <c r="I46" s="12"/>
      <c r="J46" s="20"/>
      <c r="K46" s="12"/>
      <c r="L46" s="20"/>
      <c r="M46" s="12"/>
      <c r="N46" s="20"/>
      <c r="O46" s="12"/>
      <c r="P46" s="20"/>
      <c r="Q46" s="12"/>
      <c r="R46" s="20"/>
      <c r="S46" s="12"/>
      <c r="T46" s="20"/>
      <c r="U46" s="12"/>
      <c r="V46" s="20"/>
      <c r="W46" s="12"/>
      <c r="X46" s="20"/>
      <c r="Y46" s="12"/>
      <c r="Z46" s="16"/>
    </row>
    <row r="47" spans="1:26">
      <c r="A47" s="24"/>
      <c r="B47" s="10"/>
      <c r="C47" s="13"/>
      <c r="D47" s="21"/>
      <c r="E47" s="13"/>
      <c r="F47" s="21"/>
      <c r="G47" s="13"/>
      <c r="H47" s="21"/>
      <c r="I47" s="13"/>
      <c r="J47" s="21"/>
      <c r="K47" s="13"/>
      <c r="L47" s="21"/>
      <c r="M47" s="13"/>
      <c r="N47" s="21"/>
      <c r="O47" s="13"/>
      <c r="P47" s="21"/>
      <c r="Q47" s="13"/>
      <c r="R47" s="21"/>
      <c r="S47" s="13"/>
      <c r="T47" s="21"/>
      <c r="U47" s="13"/>
      <c r="V47" s="21"/>
      <c r="W47" s="13"/>
      <c r="X47" s="21"/>
      <c r="Y47" s="13"/>
      <c r="Z47" s="17"/>
    </row>
    <row r="48" spans="1:26">
      <c r="A48" s="24"/>
      <c r="B48" s="10"/>
      <c r="C48" s="13"/>
      <c r="D48" s="21"/>
      <c r="E48" s="13"/>
      <c r="F48" s="21"/>
      <c r="G48" s="13"/>
      <c r="H48" s="21"/>
      <c r="I48" s="13"/>
      <c r="J48" s="21"/>
      <c r="K48" s="13"/>
      <c r="L48" s="21"/>
      <c r="M48" s="13"/>
      <c r="N48" s="21"/>
      <c r="O48" s="13"/>
      <c r="P48" s="21"/>
      <c r="Q48" s="13"/>
      <c r="R48" s="21"/>
      <c r="S48" s="13"/>
      <c r="T48" s="21"/>
      <c r="U48" s="13"/>
      <c r="V48" s="21"/>
      <c r="W48" s="13"/>
      <c r="X48" s="21"/>
      <c r="Y48" s="13"/>
      <c r="Z48" s="17"/>
    </row>
    <row r="49" spans="1:26" ht="15.75" thickBot="1">
      <c r="A49" s="25"/>
      <c r="B49" s="11"/>
      <c r="C49" s="14"/>
      <c r="D49" s="22"/>
      <c r="E49" s="14"/>
      <c r="F49" s="22"/>
      <c r="G49" s="14"/>
      <c r="H49" s="22"/>
      <c r="I49" s="14"/>
      <c r="J49" s="22"/>
      <c r="K49" s="14"/>
      <c r="L49" s="22"/>
      <c r="M49" s="14"/>
      <c r="N49" s="22"/>
      <c r="O49" s="14"/>
      <c r="P49" s="22"/>
      <c r="Q49" s="14"/>
      <c r="R49" s="22"/>
      <c r="S49" s="14"/>
      <c r="T49" s="22"/>
      <c r="U49" s="14"/>
      <c r="V49" s="22"/>
      <c r="W49" s="14"/>
      <c r="X49" s="22"/>
      <c r="Y49" s="14"/>
      <c r="Z49" s="18"/>
    </row>
    <row r="50" spans="1:26">
      <c r="A50" s="23"/>
      <c r="B50" s="9"/>
      <c r="C50" s="12"/>
      <c r="D50" s="20"/>
      <c r="E50" s="12"/>
      <c r="F50" s="20"/>
      <c r="G50" s="12"/>
      <c r="H50" s="20"/>
      <c r="I50" s="12"/>
      <c r="J50" s="20"/>
      <c r="K50" s="12"/>
      <c r="L50" s="20"/>
      <c r="M50" s="12"/>
      <c r="N50" s="20"/>
      <c r="O50" s="12"/>
      <c r="P50" s="20"/>
      <c r="Q50" s="12"/>
      <c r="R50" s="20"/>
      <c r="S50" s="12"/>
      <c r="T50" s="20"/>
      <c r="U50" s="12"/>
      <c r="V50" s="20"/>
      <c r="W50" s="12"/>
      <c r="X50" s="20"/>
      <c r="Y50" s="12"/>
      <c r="Z50" s="16"/>
    </row>
    <row r="51" spans="1:26">
      <c r="A51" s="24"/>
      <c r="B51" s="10"/>
      <c r="C51" s="13"/>
      <c r="D51" s="21"/>
      <c r="E51" s="13"/>
      <c r="F51" s="21"/>
      <c r="G51" s="13"/>
      <c r="H51" s="21"/>
      <c r="I51" s="13"/>
      <c r="J51" s="21"/>
      <c r="K51" s="13"/>
      <c r="L51" s="21"/>
      <c r="M51" s="13"/>
      <c r="N51" s="21"/>
      <c r="O51" s="13"/>
      <c r="P51" s="21"/>
      <c r="Q51" s="13"/>
      <c r="R51" s="21"/>
      <c r="S51" s="13"/>
      <c r="T51" s="21"/>
      <c r="U51" s="13"/>
      <c r="V51" s="21"/>
      <c r="W51" s="13"/>
      <c r="X51" s="21"/>
      <c r="Y51" s="13"/>
      <c r="Z51" s="17"/>
    </row>
    <row r="52" spans="1:26">
      <c r="A52" s="24"/>
      <c r="B52" s="10"/>
      <c r="C52" s="13"/>
      <c r="D52" s="21"/>
      <c r="E52" s="13"/>
      <c r="F52" s="21"/>
      <c r="G52" s="13"/>
      <c r="H52" s="21"/>
      <c r="I52" s="13"/>
      <c r="J52" s="21"/>
      <c r="K52" s="13"/>
      <c r="L52" s="21"/>
      <c r="M52" s="13"/>
      <c r="N52" s="21"/>
      <c r="O52" s="13"/>
      <c r="P52" s="21"/>
      <c r="Q52" s="13"/>
      <c r="R52" s="21"/>
      <c r="S52" s="13"/>
      <c r="T52" s="21"/>
      <c r="U52" s="13"/>
      <c r="V52" s="21"/>
      <c r="W52" s="13"/>
      <c r="X52" s="21"/>
      <c r="Y52" s="13"/>
      <c r="Z52" s="17"/>
    </row>
    <row r="53" spans="1:26" ht="15.75" thickBot="1">
      <c r="A53" s="25"/>
      <c r="B53" s="11"/>
      <c r="C53" s="14"/>
      <c r="D53" s="22"/>
      <c r="E53" s="14"/>
      <c r="F53" s="22"/>
      <c r="G53" s="14"/>
      <c r="H53" s="22"/>
      <c r="I53" s="14"/>
      <c r="J53" s="22"/>
      <c r="K53" s="14"/>
      <c r="L53" s="22"/>
      <c r="M53" s="14"/>
      <c r="N53" s="22"/>
      <c r="O53" s="14"/>
      <c r="P53" s="22"/>
      <c r="Q53" s="14"/>
      <c r="R53" s="22"/>
      <c r="S53" s="14"/>
      <c r="T53" s="22"/>
      <c r="U53" s="14"/>
      <c r="V53" s="22"/>
      <c r="W53" s="14"/>
      <c r="X53" s="22"/>
      <c r="Y53" s="14"/>
      <c r="Z53" s="18"/>
    </row>
    <row r="54" spans="1:26">
      <c r="A54" s="23"/>
      <c r="B54" s="9"/>
      <c r="C54" s="12"/>
      <c r="D54" s="20"/>
      <c r="E54" s="12"/>
      <c r="F54" s="20"/>
      <c r="G54" s="12"/>
      <c r="H54" s="20"/>
      <c r="I54" s="12"/>
      <c r="J54" s="20"/>
      <c r="K54" s="12"/>
      <c r="L54" s="20"/>
      <c r="M54" s="12"/>
      <c r="N54" s="20"/>
      <c r="O54" s="12"/>
      <c r="P54" s="20"/>
      <c r="Q54" s="12"/>
      <c r="R54" s="20"/>
      <c r="S54" s="12"/>
      <c r="T54" s="20"/>
      <c r="U54" s="12"/>
      <c r="V54" s="20"/>
      <c r="W54" s="12"/>
      <c r="X54" s="20"/>
      <c r="Y54" s="12"/>
      <c r="Z54" s="16"/>
    </row>
    <row r="55" spans="1:26">
      <c r="A55" s="24"/>
      <c r="B55" s="10"/>
      <c r="C55" s="13"/>
      <c r="D55" s="21"/>
      <c r="E55" s="13"/>
      <c r="F55" s="21"/>
      <c r="G55" s="13"/>
      <c r="H55" s="21"/>
      <c r="I55" s="13"/>
      <c r="J55" s="21"/>
      <c r="K55" s="13"/>
      <c r="L55" s="21"/>
      <c r="M55" s="13"/>
      <c r="N55" s="21"/>
      <c r="O55" s="13"/>
      <c r="P55" s="21"/>
      <c r="Q55" s="13"/>
      <c r="R55" s="21"/>
      <c r="S55" s="13"/>
      <c r="T55" s="21"/>
      <c r="U55" s="13"/>
      <c r="V55" s="21"/>
      <c r="W55" s="13"/>
      <c r="X55" s="21"/>
      <c r="Y55" s="13"/>
      <c r="Z55" s="17"/>
    </row>
    <row r="56" spans="1:26">
      <c r="A56" s="24"/>
      <c r="B56" s="10"/>
      <c r="C56" s="13"/>
      <c r="D56" s="21"/>
      <c r="E56" s="13"/>
      <c r="F56" s="21"/>
      <c r="G56" s="13"/>
      <c r="H56" s="21"/>
      <c r="I56" s="13"/>
      <c r="J56" s="21"/>
      <c r="K56" s="13"/>
      <c r="L56" s="21"/>
      <c r="M56" s="13"/>
      <c r="N56" s="21"/>
      <c r="O56" s="13"/>
      <c r="P56" s="21"/>
      <c r="Q56" s="13"/>
      <c r="R56" s="21"/>
      <c r="S56" s="13"/>
      <c r="T56" s="21"/>
      <c r="U56" s="13"/>
      <c r="V56" s="21"/>
      <c r="W56" s="13"/>
      <c r="X56" s="21"/>
      <c r="Y56" s="13"/>
      <c r="Z56" s="17"/>
    </row>
    <row r="57" spans="1:26" ht="15.75" thickBot="1">
      <c r="A57" s="25"/>
      <c r="B57" s="11"/>
      <c r="C57" s="14"/>
      <c r="D57" s="22"/>
      <c r="E57" s="14"/>
      <c r="F57" s="22"/>
      <c r="G57" s="14"/>
      <c r="H57" s="22"/>
      <c r="I57" s="14"/>
      <c r="J57" s="22"/>
      <c r="K57" s="14"/>
      <c r="L57" s="22"/>
      <c r="M57" s="14"/>
      <c r="N57" s="22"/>
      <c r="O57" s="14"/>
      <c r="P57" s="22"/>
      <c r="Q57" s="14"/>
      <c r="R57" s="22"/>
      <c r="S57" s="14"/>
      <c r="T57" s="22"/>
      <c r="U57" s="14"/>
      <c r="V57" s="22"/>
      <c r="W57" s="14"/>
      <c r="X57" s="22"/>
      <c r="Y57" s="14"/>
      <c r="Z57" s="18"/>
    </row>
    <row r="58" spans="1:26">
      <c r="A58" s="23"/>
      <c r="B58" s="9"/>
      <c r="C58" s="12"/>
      <c r="D58" s="20"/>
      <c r="E58" s="12"/>
      <c r="F58" s="20"/>
      <c r="G58" s="12"/>
      <c r="H58" s="20"/>
      <c r="I58" s="12"/>
      <c r="J58" s="20"/>
      <c r="K58" s="12"/>
      <c r="L58" s="20"/>
      <c r="M58" s="12"/>
      <c r="N58" s="20"/>
      <c r="O58" s="12"/>
      <c r="P58" s="20"/>
      <c r="Q58" s="12"/>
      <c r="R58" s="20"/>
      <c r="S58" s="12"/>
      <c r="T58" s="20"/>
      <c r="U58" s="12"/>
      <c r="V58" s="20"/>
      <c r="W58" s="12"/>
      <c r="X58" s="20"/>
      <c r="Y58" s="12"/>
      <c r="Z58" s="16"/>
    </row>
    <row r="59" spans="1:26">
      <c r="A59" s="24"/>
      <c r="B59" s="10"/>
      <c r="C59" s="13"/>
      <c r="D59" s="21"/>
      <c r="E59" s="13"/>
      <c r="F59" s="21"/>
      <c r="G59" s="13"/>
      <c r="H59" s="21"/>
      <c r="I59" s="13"/>
      <c r="J59" s="21"/>
      <c r="K59" s="13"/>
      <c r="L59" s="21"/>
      <c r="M59" s="13"/>
      <c r="N59" s="21"/>
      <c r="O59" s="13"/>
      <c r="P59" s="21"/>
      <c r="Q59" s="13"/>
      <c r="R59" s="21"/>
      <c r="S59" s="13"/>
      <c r="T59" s="21"/>
      <c r="U59" s="13"/>
      <c r="V59" s="21"/>
      <c r="W59" s="13"/>
      <c r="X59" s="21"/>
      <c r="Y59" s="13"/>
      <c r="Z59" s="17"/>
    </row>
    <row r="60" spans="1:26">
      <c r="A60" s="24"/>
      <c r="B60" s="10"/>
      <c r="C60" s="13"/>
      <c r="D60" s="21"/>
      <c r="E60" s="13"/>
      <c r="F60" s="21"/>
      <c r="G60" s="13"/>
      <c r="H60" s="21"/>
      <c r="I60" s="13"/>
      <c r="J60" s="21"/>
      <c r="K60" s="13"/>
      <c r="L60" s="21"/>
      <c r="M60" s="13"/>
      <c r="N60" s="21"/>
      <c r="O60" s="13"/>
      <c r="P60" s="21"/>
      <c r="Q60" s="13"/>
      <c r="R60" s="21"/>
      <c r="S60" s="13"/>
      <c r="T60" s="21"/>
      <c r="U60" s="13"/>
      <c r="V60" s="21"/>
      <c r="W60" s="13"/>
      <c r="X60" s="21"/>
      <c r="Y60" s="13"/>
      <c r="Z60" s="17"/>
    </row>
    <row r="61" spans="1:26" ht="15.75" thickBot="1">
      <c r="A61" s="25"/>
      <c r="B61" s="11"/>
      <c r="C61" s="14"/>
      <c r="D61" s="22"/>
      <c r="E61" s="14"/>
      <c r="F61" s="22"/>
      <c r="G61" s="14"/>
      <c r="H61" s="22"/>
      <c r="I61" s="14"/>
      <c r="J61" s="22"/>
      <c r="K61" s="14"/>
      <c r="L61" s="22"/>
      <c r="M61" s="14"/>
      <c r="N61" s="22"/>
      <c r="O61" s="14"/>
      <c r="P61" s="22"/>
      <c r="Q61" s="14"/>
      <c r="R61" s="22"/>
      <c r="S61" s="14"/>
      <c r="T61" s="22"/>
      <c r="U61" s="14"/>
      <c r="V61" s="22"/>
      <c r="W61" s="14"/>
      <c r="X61" s="22"/>
      <c r="Y61" s="14"/>
      <c r="Z61" s="18"/>
    </row>
    <row r="62" spans="1:26">
      <c r="A62" s="23"/>
      <c r="B62" s="9"/>
      <c r="C62" s="12"/>
      <c r="D62" s="20"/>
      <c r="E62" s="12"/>
      <c r="F62" s="20"/>
      <c r="G62" s="12"/>
      <c r="H62" s="20"/>
      <c r="I62" s="12"/>
      <c r="J62" s="20"/>
      <c r="K62" s="12"/>
      <c r="L62" s="20"/>
      <c r="M62" s="12"/>
      <c r="N62" s="20"/>
      <c r="O62" s="12"/>
      <c r="P62" s="20"/>
      <c r="Q62" s="12"/>
      <c r="R62" s="20"/>
      <c r="S62" s="12"/>
      <c r="T62" s="20"/>
      <c r="U62" s="12"/>
      <c r="V62" s="20"/>
      <c r="W62" s="12"/>
      <c r="X62" s="20"/>
      <c r="Y62" s="12"/>
      <c r="Z62" s="16"/>
    </row>
    <row r="63" spans="1:26">
      <c r="A63" s="24"/>
      <c r="B63" s="10"/>
      <c r="C63" s="13"/>
      <c r="D63" s="21"/>
      <c r="E63" s="13"/>
      <c r="F63" s="21"/>
      <c r="G63" s="13"/>
      <c r="H63" s="21"/>
      <c r="I63" s="13"/>
      <c r="J63" s="21"/>
      <c r="K63" s="13"/>
      <c r="L63" s="21"/>
      <c r="M63" s="13"/>
      <c r="N63" s="21"/>
      <c r="O63" s="13"/>
      <c r="P63" s="21"/>
      <c r="Q63" s="13"/>
      <c r="R63" s="21"/>
      <c r="S63" s="13"/>
      <c r="T63" s="21"/>
      <c r="U63" s="13"/>
      <c r="V63" s="21"/>
      <c r="W63" s="13"/>
      <c r="X63" s="21"/>
      <c r="Y63" s="13"/>
      <c r="Z63" s="17"/>
    </row>
    <row r="64" spans="1:26">
      <c r="A64" s="24"/>
      <c r="B64" s="10"/>
      <c r="C64" s="13"/>
      <c r="D64" s="21"/>
      <c r="E64" s="13"/>
      <c r="F64" s="21"/>
      <c r="G64" s="13"/>
      <c r="H64" s="21"/>
      <c r="I64" s="13"/>
      <c r="J64" s="21"/>
      <c r="K64" s="13"/>
      <c r="L64" s="21"/>
      <c r="M64" s="13"/>
      <c r="N64" s="21"/>
      <c r="O64" s="13"/>
      <c r="P64" s="21"/>
      <c r="Q64" s="13"/>
      <c r="R64" s="21"/>
      <c r="S64" s="13"/>
      <c r="T64" s="21"/>
      <c r="U64" s="13"/>
      <c r="V64" s="21"/>
      <c r="W64" s="13"/>
      <c r="X64" s="21"/>
      <c r="Y64" s="13"/>
      <c r="Z64" s="17"/>
    </row>
    <row r="65" spans="1:26" ht="15.75" thickBot="1">
      <c r="A65" s="25"/>
      <c r="B65" s="11"/>
      <c r="C65" s="14"/>
      <c r="D65" s="22"/>
      <c r="E65" s="14"/>
      <c r="F65" s="22"/>
      <c r="G65" s="14"/>
      <c r="H65" s="22"/>
      <c r="I65" s="14"/>
      <c r="J65" s="22"/>
      <c r="K65" s="14"/>
      <c r="L65" s="22"/>
      <c r="M65" s="14"/>
      <c r="N65" s="22"/>
      <c r="O65" s="14"/>
      <c r="P65" s="22"/>
      <c r="Q65" s="14"/>
      <c r="R65" s="22"/>
      <c r="S65" s="14"/>
      <c r="T65" s="22"/>
      <c r="U65" s="14"/>
      <c r="V65" s="22"/>
      <c r="W65" s="14"/>
      <c r="X65" s="22"/>
      <c r="Y65" s="14"/>
      <c r="Z65" s="18"/>
    </row>
    <row r="66" spans="1:26">
      <c r="A66" s="23"/>
      <c r="B66" s="9"/>
      <c r="C66" s="12"/>
      <c r="D66" s="20"/>
      <c r="E66" s="12"/>
      <c r="F66" s="20"/>
      <c r="G66" s="12"/>
      <c r="H66" s="20"/>
      <c r="I66" s="12"/>
      <c r="J66" s="20"/>
      <c r="K66" s="12"/>
      <c r="L66" s="20"/>
      <c r="M66" s="12"/>
      <c r="N66" s="20"/>
      <c r="O66" s="12"/>
      <c r="P66" s="20"/>
      <c r="Q66" s="12"/>
      <c r="R66" s="20"/>
      <c r="S66" s="12"/>
      <c r="T66" s="20"/>
      <c r="U66" s="12"/>
      <c r="V66" s="20"/>
      <c r="W66" s="12"/>
      <c r="X66" s="20"/>
      <c r="Y66" s="12"/>
      <c r="Z66" s="16"/>
    </row>
    <row r="67" spans="1:26">
      <c r="A67" s="24"/>
      <c r="B67" s="10"/>
      <c r="C67" s="13"/>
      <c r="D67" s="21"/>
      <c r="E67" s="13"/>
      <c r="F67" s="21"/>
      <c r="G67" s="13"/>
      <c r="H67" s="21"/>
      <c r="I67" s="13"/>
      <c r="J67" s="21"/>
      <c r="K67" s="13"/>
      <c r="L67" s="21"/>
      <c r="M67" s="13"/>
      <c r="N67" s="21"/>
      <c r="O67" s="13"/>
      <c r="P67" s="21"/>
      <c r="Q67" s="13"/>
      <c r="R67" s="21"/>
      <c r="S67" s="13"/>
      <c r="T67" s="21"/>
      <c r="U67" s="13"/>
      <c r="V67" s="21"/>
      <c r="W67" s="13"/>
      <c r="X67" s="21"/>
      <c r="Y67" s="13"/>
      <c r="Z67" s="17"/>
    </row>
    <row r="68" spans="1:26">
      <c r="A68" s="24"/>
      <c r="B68" s="10"/>
      <c r="C68" s="13"/>
      <c r="D68" s="21"/>
      <c r="E68" s="13"/>
      <c r="F68" s="21"/>
      <c r="G68" s="13"/>
      <c r="H68" s="21"/>
      <c r="I68" s="13"/>
      <c r="J68" s="21"/>
      <c r="K68" s="13"/>
      <c r="L68" s="21"/>
      <c r="M68" s="13"/>
      <c r="N68" s="21"/>
      <c r="O68" s="13"/>
      <c r="P68" s="21"/>
      <c r="Q68" s="13"/>
      <c r="R68" s="21"/>
      <c r="S68" s="13"/>
      <c r="T68" s="21"/>
      <c r="U68" s="13"/>
      <c r="V68" s="21"/>
      <c r="W68" s="13"/>
      <c r="X68" s="21"/>
      <c r="Y68" s="13"/>
      <c r="Z68" s="17"/>
    </row>
    <row r="69" spans="1:26" ht="15.75" thickBot="1">
      <c r="A69" s="25"/>
      <c r="B69" s="11"/>
      <c r="C69" s="14"/>
      <c r="D69" s="22"/>
      <c r="E69" s="14"/>
      <c r="F69" s="22"/>
      <c r="G69" s="14"/>
      <c r="H69" s="22"/>
      <c r="I69" s="14"/>
      <c r="J69" s="22"/>
      <c r="K69" s="14"/>
      <c r="L69" s="22"/>
      <c r="M69" s="14"/>
      <c r="N69" s="22"/>
      <c r="O69" s="14"/>
      <c r="P69" s="22"/>
      <c r="Q69" s="14"/>
      <c r="R69" s="22"/>
      <c r="S69" s="14"/>
      <c r="T69" s="22"/>
      <c r="U69" s="14"/>
      <c r="V69" s="22"/>
      <c r="W69" s="14"/>
      <c r="X69" s="22"/>
      <c r="Y69" s="14"/>
      <c r="Z69" s="18"/>
    </row>
    <row r="70" spans="1:26">
      <c r="A70" s="23"/>
      <c r="B70" s="9"/>
      <c r="C70" s="12"/>
      <c r="D70" s="20"/>
      <c r="E70" s="12"/>
      <c r="F70" s="20"/>
      <c r="G70" s="12"/>
      <c r="H70" s="20"/>
      <c r="I70" s="12"/>
      <c r="J70" s="20"/>
      <c r="K70" s="12"/>
      <c r="L70" s="20"/>
      <c r="M70" s="12"/>
      <c r="N70" s="20"/>
      <c r="O70" s="12"/>
      <c r="P70" s="20"/>
      <c r="Q70" s="12"/>
      <c r="R70" s="20"/>
      <c r="S70" s="12"/>
      <c r="T70" s="20"/>
      <c r="U70" s="12"/>
      <c r="V70" s="20"/>
      <c r="W70" s="12"/>
      <c r="X70" s="20"/>
      <c r="Y70" s="12"/>
      <c r="Z70" s="16"/>
    </row>
    <row r="71" spans="1:26">
      <c r="A71" s="24"/>
      <c r="B71" s="10"/>
      <c r="C71" s="13"/>
      <c r="D71" s="21"/>
      <c r="E71" s="13"/>
      <c r="F71" s="21"/>
      <c r="G71" s="13"/>
      <c r="H71" s="21"/>
      <c r="I71" s="13"/>
      <c r="J71" s="21"/>
      <c r="K71" s="13"/>
      <c r="L71" s="21"/>
      <c r="M71" s="13"/>
      <c r="N71" s="21"/>
      <c r="O71" s="13"/>
      <c r="P71" s="21"/>
      <c r="Q71" s="13"/>
      <c r="R71" s="21"/>
      <c r="S71" s="13"/>
      <c r="T71" s="21"/>
      <c r="U71" s="13"/>
      <c r="V71" s="21"/>
      <c r="W71" s="13"/>
      <c r="X71" s="21"/>
      <c r="Y71" s="13"/>
      <c r="Z71" s="17"/>
    </row>
    <row r="72" spans="1:26">
      <c r="A72" s="24"/>
      <c r="B72" s="10"/>
      <c r="C72" s="13"/>
      <c r="D72" s="21"/>
      <c r="E72" s="13"/>
      <c r="F72" s="21"/>
      <c r="G72" s="13"/>
      <c r="H72" s="21"/>
      <c r="I72" s="13"/>
      <c r="J72" s="21"/>
      <c r="K72" s="13"/>
      <c r="L72" s="21"/>
      <c r="M72" s="13"/>
      <c r="N72" s="21"/>
      <c r="O72" s="13"/>
      <c r="P72" s="21"/>
      <c r="Q72" s="13"/>
      <c r="R72" s="21"/>
      <c r="S72" s="13"/>
      <c r="T72" s="21"/>
      <c r="U72" s="13"/>
      <c r="V72" s="21"/>
      <c r="W72" s="13"/>
      <c r="X72" s="21"/>
      <c r="Y72" s="13"/>
      <c r="Z72" s="17"/>
    </row>
    <row r="73" spans="1:26" ht="15.75" thickBot="1">
      <c r="A73" s="25"/>
      <c r="B73" s="11"/>
      <c r="C73" s="14"/>
      <c r="D73" s="22"/>
      <c r="E73" s="14"/>
      <c r="F73" s="22"/>
      <c r="G73" s="14"/>
      <c r="H73" s="22"/>
      <c r="I73" s="14"/>
      <c r="J73" s="22"/>
      <c r="K73" s="14"/>
      <c r="L73" s="22"/>
      <c r="M73" s="14"/>
      <c r="N73" s="22"/>
      <c r="O73" s="14"/>
      <c r="P73" s="22"/>
      <c r="Q73" s="14"/>
      <c r="R73" s="22"/>
      <c r="S73" s="14"/>
      <c r="T73" s="22"/>
      <c r="U73" s="14"/>
      <c r="V73" s="22"/>
      <c r="W73" s="14"/>
      <c r="X73" s="22"/>
      <c r="Y73" s="14"/>
      <c r="Z73" s="18"/>
    </row>
    <row r="74" spans="1:26">
      <c r="A74" s="23"/>
      <c r="B74" s="9"/>
      <c r="C74" s="12"/>
      <c r="D74" s="20"/>
      <c r="E74" s="12"/>
      <c r="F74" s="20"/>
      <c r="G74" s="12"/>
      <c r="H74" s="20"/>
      <c r="I74" s="12"/>
      <c r="J74" s="20"/>
      <c r="K74" s="12"/>
      <c r="L74" s="20"/>
      <c r="M74" s="12"/>
      <c r="N74" s="20"/>
      <c r="O74" s="12"/>
      <c r="P74" s="20"/>
      <c r="Q74" s="12"/>
      <c r="R74" s="20"/>
      <c r="S74" s="12"/>
      <c r="T74" s="20"/>
      <c r="U74" s="12"/>
      <c r="V74" s="20"/>
      <c r="W74" s="12"/>
      <c r="X74" s="20"/>
      <c r="Y74" s="12"/>
      <c r="Z74" s="16"/>
    </row>
    <row r="75" spans="1:26">
      <c r="A75" s="24"/>
      <c r="B75" s="10"/>
      <c r="C75" s="13"/>
      <c r="D75" s="21"/>
      <c r="E75" s="13"/>
      <c r="F75" s="21"/>
      <c r="G75" s="13"/>
      <c r="H75" s="21"/>
      <c r="I75" s="13"/>
      <c r="J75" s="21"/>
      <c r="K75" s="13"/>
      <c r="L75" s="21"/>
      <c r="M75" s="13"/>
      <c r="N75" s="21"/>
      <c r="O75" s="13"/>
      <c r="P75" s="21"/>
      <c r="Q75" s="13"/>
      <c r="R75" s="21"/>
      <c r="S75" s="13"/>
      <c r="T75" s="21"/>
      <c r="U75" s="13"/>
      <c r="V75" s="21"/>
      <c r="W75" s="13"/>
      <c r="X75" s="21"/>
      <c r="Y75" s="13"/>
      <c r="Z75" s="17"/>
    </row>
    <row r="76" spans="1:26">
      <c r="A76" s="24"/>
      <c r="B76" s="10"/>
      <c r="C76" s="13"/>
      <c r="D76" s="21"/>
      <c r="E76" s="13"/>
      <c r="F76" s="21"/>
      <c r="G76" s="13"/>
      <c r="H76" s="21"/>
      <c r="I76" s="13"/>
      <c r="J76" s="21"/>
      <c r="K76" s="13"/>
      <c r="L76" s="21"/>
      <c r="M76" s="13"/>
      <c r="N76" s="21"/>
      <c r="O76" s="13"/>
      <c r="P76" s="21"/>
      <c r="Q76" s="13"/>
      <c r="R76" s="21"/>
      <c r="S76" s="13"/>
      <c r="T76" s="21"/>
      <c r="U76" s="13"/>
      <c r="V76" s="21"/>
      <c r="W76" s="13"/>
      <c r="X76" s="21"/>
      <c r="Y76" s="13"/>
      <c r="Z76" s="17"/>
    </row>
    <row r="77" spans="1:26" ht="15.75" thickBot="1">
      <c r="A77" s="25"/>
      <c r="B77" s="11"/>
      <c r="C77" s="14"/>
      <c r="D77" s="22"/>
      <c r="E77" s="14"/>
      <c r="F77" s="22"/>
      <c r="G77" s="14"/>
      <c r="H77" s="22"/>
      <c r="I77" s="14"/>
      <c r="J77" s="22"/>
      <c r="K77" s="14"/>
      <c r="L77" s="22"/>
      <c r="M77" s="14"/>
      <c r="N77" s="22"/>
      <c r="O77" s="14"/>
      <c r="P77" s="22"/>
      <c r="Q77" s="14"/>
      <c r="R77" s="22"/>
      <c r="S77" s="14"/>
      <c r="T77" s="22"/>
      <c r="U77" s="14"/>
      <c r="V77" s="22"/>
      <c r="W77" s="14"/>
      <c r="X77" s="22"/>
      <c r="Y77" s="14"/>
      <c r="Z77" s="18"/>
    </row>
    <row r="78" spans="1:26">
      <c r="A78" s="23"/>
      <c r="B78" s="9"/>
      <c r="C78" s="12"/>
      <c r="D78" s="20"/>
      <c r="E78" s="12"/>
      <c r="F78" s="20"/>
      <c r="G78" s="12"/>
      <c r="H78" s="20"/>
      <c r="I78" s="12"/>
      <c r="J78" s="20"/>
      <c r="K78" s="12"/>
      <c r="L78" s="20"/>
      <c r="M78" s="12"/>
      <c r="N78" s="20"/>
      <c r="O78" s="12"/>
      <c r="P78" s="20"/>
      <c r="Q78" s="12"/>
      <c r="R78" s="20"/>
      <c r="S78" s="12"/>
      <c r="T78" s="20"/>
      <c r="U78" s="12"/>
      <c r="V78" s="20"/>
      <c r="W78" s="12"/>
      <c r="X78" s="20"/>
      <c r="Y78" s="12"/>
      <c r="Z78" s="16"/>
    </row>
    <row r="79" spans="1:26">
      <c r="A79" s="24"/>
      <c r="B79" s="10"/>
      <c r="C79" s="13"/>
      <c r="D79" s="21"/>
      <c r="E79" s="13"/>
      <c r="F79" s="21"/>
      <c r="G79" s="13"/>
      <c r="H79" s="21"/>
      <c r="I79" s="13"/>
      <c r="J79" s="21"/>
      <c r="K79" s="13"/>
      <c r="L79" s="21"/>
      <c r="M79" s="13"/>
      <c r="N79" s="21"/>
      <c r="O79" s="13"/>
      <c r="P79" s="21"/>
      <c r="Q79" s="13"/>
      <c r="R79" s="21"/>
      <c r="S79" s="13"/>
      <c r="T79" s="21"/>
      <c r="U79" s="13"/>
      <c r="V79" s="21"/>
      <c r="W79" s="13"/>
      <c r="X79" s="21"/>
      <c r="Y79" s="13"/>
      <c r="Z79" s="17"/>
    </row>
    <row r="80" spans="1:26">
      <c r="A80" s="24"/>
      <c r="B80" s="10"/>
      <c r="C80" s="13"/>
      <c r="D80" s="21"/>
      <c r="E80" s="13"/>
      <c r="F80" s="21"/>
      <c r="G80" s="13"/>
      <c r="H80" s="21"/>
      <c r="I80" s="13"/>
      <c r="J80" s="21"/>
      <c r="K80" s="13"/>
      <c r="L80" s="21"/>
      <c r="M80" s="13"/>
      <c r="N80" s="21"/>
      <c r="O80" s="13"/>
      <c r="P80" s="21"/>
      <c r="Q80" s="13"/>
      <c r="R80" s="21"/>
      <c r="S80" s="13"/>
      <c r="T80" s="21"/>
      <c r="U80" s="13"/>
      <c r="V80" s="21"/>
      <c r="W80" s="13"/>
      <c r="X80" s="21"/>
      <c r="Y80" s="13"/>
      <c r="Z80" s="17"/>
    </row>
    <row r="81" spans="1:26" ht="15.75" thickBot="1">
      <c r="A81" s="25"/>
      <c r="B81" s="11"/>
      <c r="C81" s="14"/>
      <c r="D81" s="22"/>
      <c r="E81" s="14"/>
      <c r="F81" s="22"/>
      <c r="G81" s="14"/>
      <c r="H81" s="22"/>
      <c r="I81" s="14"/>
      <c r="J81" s="22"/>
      <c r="K81" s="14"/>
      <c r="L81" s="22"/>
      <c r="M81" s="14"/>
      <c r="N81" s="22"/>
      <c r="O81" s="14"/>
      <c r="P81" s="22"/>
      <c r="Q81" s="14"/>
      <c r="R81" s="22"/>
      <c r="S81" s="14"/>
      <c r="T81" s="22"/>
      <c r="U81" s="14"/>
      <c r="V81" s="22"/>
      <c r="W81" s="14"/>
      <c r="X81" s="22"/>
      <c r="Y81" s="14"/>
      <c r="Z81" s="18"/>
    </row>
  </sheetData>
  <conditionalFormatting sqref="D1">
    <cfRule type="cellIs" dxfId="290" priority="7" operator="lessThan">
      <formula>0</formula>
    </cfRule>
  </conditionalFormatting>
  <conditionalFormatting sqref="J1 H1 F1">
    <cfRule type="cellIs" dxfId="289" priority="6" operator="lessThan">
      <formula>0</formula>
    </cfRule>
  </conditionalFormatting>
  <conditionalFormatting sqref="L1">
    <cfRule type="cellIs" dxfId="288" priority="5" operator="lessThan">
      <formula>0</formula>
    </cfRule>
  </conditionalFormatting>
  <conditionalFormatting sqref="R1 P1 N1">
    <cfRule type="cellIs" dxfId="287" priority="4" operator="lessThan">
      <formula>0</formula>
    </cfRule>
  </conditionalFormatting>
  <conditionalFormatting sqref="T1">
    <cfRule type="cellIs" dxfId="286" priority="3" operator="lessThan">
      <formula>0</formula>
    </cfRule>
  </conditionalFormatting>
  <conditionalFormatting sqref="Z1 X1 V1">
    <cfRule type="cellIs" dxfId="285" priority="2" operator="lessThan">
      <formula>0</formula>
    </cfRule>
  </conditionalFormatting>
  <conditionalFormatting sqref="Z1:Z1048576 X1:X1048576 V1:V1048576 T1:T1048576 R1:R1048576 P1:P1048576 N1:N1048576 L1:L1048576 J1:J1048576 H1:H1048576 F1:F1048576 D1:D1048576">
    <cfRule type="cellIs" dxfId="284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Z97"/>
  <sheetViews>
    <sheetView workbookViewId="0">
      <selection activeCell="E11" sqref="E11"/>
    </sheetView>
  </sheetViews>
  <sheetFormatPr defaultRowHeight="15"/>
  <cols>
    <col min="1" max="1" width="6.42578125" customWidth="1"/>
    <col min="2" max="2" width="44.28515625" bestFit="1" customWidth="1"/>
    <col min="3" max="3" width="14.28515625" style="15" bestFit="1" customWidth="1"/>
    <col min="4" max="4" width="12.7109375" style="19" bestFit="1" customWidth="1"/>
    <col min="5" max="5" width="12" style="15" bestFit="1" customWidth="1"/>
    <col min="6" max="6" width="12.7109375" style="19" bestFit="1" customWidth="1"/>
    <col min="7" max="7" width="12" style="15" bestFit="1" customWidth="1"/>
    <col min="8" max="8" width="12.7109375" style="19" bestFit="1" customWidth="1"/>
    <col min="9" max="9" width="12" style="15" bestFit="1" customWidth="1"/>
    <col min="10" max="10" width="12.7109375" style="19" bestFit="1" customWidth="1"/>
    <col min="11" max="11" width="13.28515625" style="15" bestFit="1" customWidth="1"/>
    <col min="12" max="12" width="12.7109375" style="19" bestFit="1" customWidth="1"/>
    <col min="13" max="13" width="12" style="15" bestFit="1" customWidth="1"/>
    <col min="14" max="14" width="12.7109375" style="19" bestFit="1" customWidth="1"/>
    <col min="15" max="15" width="12" style="15" bestFit="1" customWidth="1"/>
    <col min="16" max="16" width="12.7109375" style="19" bestFit="1" customWidth="1"/>
    <col min="17" max="17" width="12" style="15" bestFit="1" customWidth="1"/>
    <col min="18" max="18" width="12.7109375" style="19" bestFit="1" customWidth="1"/>
    <col min="19" max="19" width="12" style="15" bestFit="1" customWidth="1"/>
    <col min="20" max="20" width="12.7109375" style="19" bestFit="1" customWidth="1"/>
    <col min="21" max="21" width="12" style="15" bestFit="1" customWidth="1"/>
    <col min="22" max="22" width="12.7109375" style="19" bestFit="1" customWidth="1"/>
    <col min="23" max="23" width="12" style="62" bestFit="1" customWidth="1"/>
    <col min="24" max="24" width="12.7109375" style="19" bestFit="1" customWidth="1"/>
    <col min="25" max="25" width="13.28515625" style="15" bestFit="1" customWidth="1"/>
    <col min="26" max="26" width="12.7109375" style="19" bestFit="1" customWidth="1"/>
  </cols>
  <sheetData>
    <row r="1" spans="1:26" ht="60.75" thickBot="1">
      <c r="A1" s="7" t="s">
        <v>0</v>
      </c>
      <c r="B1" s="8" t="s">
        <v>1</v>
      </c>
      <c r="C1" s="1" t="s">
        <v>21</v>
      </c>
      <c r="D1" s="2" t="s">
        <v>2</v>
      </c>
      <c r="E1" s="1" t="s">
        <v>22</v>
      </c>
      <c r="F1" s="2" t="s">
        <v>3</v>
      </c>
      <c r="G1" s="1" t="s">
        <v>58</v>
      </c>
      <c r="H1" s="2" t="s">
        <v>57</v>
      </c>
      <c r="I1" s="1" t="s">
        <v>23</v>
      </c>
      <c r="J1" s="2" t="s">
        <v>4</v>
      </c>
      <c r="K1" s="3" t="s">
        <v>25</v>
      </c>
      <c r="L1" s="4" t="s">
        <v>6</v>
      </c>
      <c r="M1" s="3" t="s">
        <v>26</v>
      </c>
      <c r="N1" s="4" t="s">
        <v>7</v>
      </c>
      <c r="O1" s="3" t="s">
        <v>62</v>
      </c>
      <c r="P1" s="4" t="s">
        <v>59</v>
      </c>
      <c r="Q1" s="3" t="s">
        <v>27</v>
      </c>
      <c r="R1" s="4" t="s">
        <v>8</v>
      </c>
      <c r="S1" s="5" t="s">
        <v>29</v>
      </c>
      <c r="T1" s="6" t="s">
        <v>10</v>
      </c>
      <c r="U1" s="5" t="s">
        <v>30</v>
      </c>
      <c r="V1" s="6" t="s">
        <v>11</v>
      </c>
      <c r="W1" s="59" t="s">
        <v>61</v>
      </c>
      <c r="X1" s="6" t="s">
        <v>60</v>
      </c>
      <c r="Y1" s="5" t="s">
        <v>31</v>
      </c>
      <c r="Z1" s="6" t="s">
        <v>12</v>
      </c>
    </row>
    <row r="2" spans="1:26">
      <c r="A2" s="23">
        <v>2014</v>
      </c>
      <c r="B2" s="9" t="s">
        <v>43</v>
      </c>
      <c r="C2" s="12">
        <v>9879488.7866666708</v>
      </c>
      <c r="D2" s="20" t="s">
        <v>15</v>
      </c>
      <c r="E2" s="12">
        <v>2746.1633333333298</v>
      </c>
      <c r="F2" s="20" t="s">
        <v>15</v>
      </c>
      <c r="G2" s="12">
        <v>2550.48583333333</v>
      </c>
      <c r="H2" s="20" t="s">
        <v>15</v>
      </c>
      <c r="I2" s="12">
        <v>1020.21833333333</v>
      </c>
      <c r="J2" s="20" t="s">
        <v>15</v>
      </c>
      <c r="K2" s="12">
        <v>94064.833333333299</v>
      </c>
      <c r="L2" s="20" t="s">
        <v>15</v>
      </c>
      <c r="M2" s="12">
        <v>26.178333333333299</v>
      </c>
      <c r="N2" s="20" t="s">
        <v>15</v>
      </c>
      <c r="O2" s="12">
        <v>24.315833333333298</v>
      </c>
      <c r="P2" s="20" t="s">
        <v>15</v>
      </c>
      <c r="Q2" s="12">
        <v>9.7383333333333297</v>
      </c>
      <c r="R2" s="20" t="s">
        <v>15</v>
      </c>
      <c r="S2" s="12">
        <v>105.03979468343201</v>
      </c>
      <c r="T2" s="20" t="s">
        <v>15</v>
      </c>
      <c r="U2" s="12">
        <v>3597</v>
      </c>
      <c r="V2" s="20" t="s">
        <v>15</v>
      </c>
      <c r="W2" s="60">
        <v>1.0766415054918199</v>
      </c>
      <c r="X2" s="20" t="s">
        <v>15</v>
      </c>
      <c r="Y2" s="12">
        <v>9758.75</v>
      </c>
      <c r="Z2" s="16" t="s">
        <v>15</v>
      </c>
    </row>
    <row r="3" spans="1:26">
      <c r="A3" s="24">
        <v>2015</v>
      </c>
      <c r="B3" s="10" t="s">
        <v>43</v>
      </c>
      <c r="C3" s="13">
        <v>10958862.9508333</v>
      </c>
      <c r="D3" s="21">
        <v>0.109254050232169</v>
      </c>
      <c r="E3" s="13">
        <v>2995.59</v>
      </c>
      <c r="F3" s="21">
        <v>9.0827323939218496E-2</v>
      </c>
      <c r="G3" s="13">
        <v>2793.4074999999998</v>
      </c>
      <c r="H3" s="21">
        <v>9.5245252293436999E-2</v>
      </c>
      <c r="I3" s="13">
        <v>980.12416666666695</v>
      </c>
      <c r="J3" s="21">
        <v>-3.9299594367868798E-2</v>
      </c>
      <c r="K3" s="13">
        <v>98511</v>
      </c>
      <c r="L3" s="21">
        <v>4.7267044538430399E-2</v>
      </c>
      <c r="M3" s="13">
        <v>26.925833333333301</v>
      </c>
      <c r="N3" s="21">
        <v>2.8554147832176899E-2</v>
      </c>
      <c r="O3" s="13">
        <v>25.112500000000001</v>
      </c>
      <c r="P3" s="21">
        <v>3.2763288666508301E-2</v>
      </c>
      <c r="Q3" s="13">
        <v>8.8091666666666697</v>
      </c>
      <c r="R3" s="21">
        <v>-9.5413315077870306E-2</v>
      </c>
      <c r="S3" s="13">
        <v>111.402677848556</v>
      </c>
      <c r="T3" s="21">
        <v>6.0575929192363598E-2</v>
      </c>
      <c r="U3" s="13">
        <v>3657.9166666666702</v>
      </c>
      <c r="V3" s="21">
        <v>1.6935409137244999E-2</v>
      </c>
      <c r="W3" s="61">
        <v>1.07229167390324</v>
      </c>
      <c r="X3" s="21">
        <v>-4.0401856759115801E-3</v>
      </c>
      <c r="Y3" s="13">
        <v>11189.583333333299</v>
      </c>
      <c r="Z3" s="17">
        <v>0.14662055420348899</v>
      </c>
    </row>
    <row r="4" spans="1:26">
      <c r="A4" s="24">
        <v>2016</v>
      </c>
      <c r="B4" s="10" t="s">
        <v>43</v>
      </c>
      <c r="C4" s="13">
        <v>10414681.58</v>
      </c>
      <c r="D4" s="21">
        <v>-4.9656736586154798E-2</v>
      </c>
      <c r="E4" s="13">
        <v>2738.1266666666702</v>
      </c>
      <c r="F4" s="21">
        <v>-8.59474538682964E-2</v>
      </c>
      <c r="G4" s="13">
        <v>2550.79</v>
      </c>
      <c r="H4" s="21">
        <v>-8.6853600844130296E-2</v>
      </c>
      <c r="I4" s="13">
        <v>739.52833333333297</v>
      </c>
      <c r="J4" s="21">
        <v>-0.245474850550399</v>
      </c>
      <c r="K4" s="13">
        <v>91988.5</v>
      </c>
      <c r="L4" s="21">
        <v>-6.6210880003248401E-2</v>
      </c>
      <c r="M4" s="13">
        <v>24.1875</v>
      </c>
      <c r="N4" s="21">
        <v>-0.101699111757605</v>
      </c>
      <c r="O4" s="13">
        <v>22.531666666666698</v>
      </c>
      <c r="P4" s="21">
        <v>-0.102770864443337</v>
      </c>
      <c r="Q4" s="13">
        <v>6.5350000000000001</v>
      </c>
      <c r="R4" s="21">
        <v>-0.258159114558699</v>
      </c>
      <c r="S4" s="13">
        <v>113.21941801696499</v>
      </c>
      <c r="T4" s="21">
        <v>1.6307868028798401E-2</v>
      </c>
      <c r="U4" s="13">
        <v>3794.3333333333298</v>
      </c>
      <c r="V4" s="21">
        <v>3.7293541405625102E-2</v>
      </c>
      <c r="W4" s="62">
        <v>1.0733081723579001</v>
      </c>
      <c r="X4" s="19">
        <v>9.4796824352834201E-4</v>
      </c>
      <c r="Y4">
        <v>14143.166666666701</v>
      </c>
      <c r="Z4" s="19">
        <v>0.26395829454478398</v>
      </c>
    </row>
    <row r="5" spans="1:26" ht="15.75" thickBot="1">
      <c r="A5" s="25">
        <v>2017</v>
      </c>
      <c r="B5" s="11" t="s">
        <v>43</v>
      </c>
      <c r="C5" s="14">
        <v>11460765.78875</v>
      </c>
      <c r="D5" s="22">
        <v>0.10044322533670801</v>
      </c>
      <c r="E5" s="14">
        <v>2892.9074999999998</v>
      </c>
      <c r="F5" s="22">
        <v>5.6528003330742899E-2</v>
      </c>
      <c r="G5" s="14">
        <v>2687.4562500000002</v>
      </c>
      <c r="H5" s="22">
        <v>5.35780091657879E-2</v>
      </c>
      <c r="I5" s="14">
        <v>752.32124999999996</v>
      </c>
      <c r="J5" s="22">
        <v>1.7298751231077901E-2</v>
      </c>
      <c r="K5" s="14">
        <v>100620.75</v>
      </c>
      <c r="L5" s="22">
        <v>9.3840534414627905E-2</v>
      </c>
      <c r="M5" s="14">
        <v>25.377500000000001</v>
      </c>
      <c r="N5" s="22">
        <v>4.9198966408268797E-2</v>
      </c>
      <c r="O5" s="14">
        <v>23.577500000000001</v>
      </c>
      <c r="P5" s="22">
        <v>4.6416155041051899E-2</v>
      </c>
      <c r="Q5" s="14">
        <v>6.5912499999999996</v>
      </c>
      <c r="R5" s="22">
        <v>8.6074980872225693E-3</v>
      </c>
      <c r="S5" s="14">
        <v>114.278492989957</v>
      </c>
      <c r="T5" s="22">
        <v>9.3541813899212407E-3</v>
      </c>
      <c r="U5" s="14">
        <v>3959.5</v>
      </c>
      <c r="V5" s="22">
        <v>4.3529825177897802E-2</v>
      </c>
      <c r="W5" s="63">
        <v>1.07653904904666</v>
      </c>
      <c r="X5" s="22">
        <v>3.0102041258682601E-3</v>
      </c>
      <c r="Y5" s="14">
        <v>15253.25</v>
      </c>
      <c r="Z5" s="18">
        <v>7.8489022967508204E-2</v>
      </c>
    </row>
    <row r="6" spans="1:26">
      <c r="A6" s="23">
        <v>2014</v>
      </c>
      <c r="B6" s="9" t="s">
        <v>44</v>
      </c>
      <c r="C6" s="12">
        <v>3137198.8374999999</v>
      </c>
      <c r="D6" s="20" t="s">
        <v>15</v>
      </c>
      <c r="E6" s="12">
        <v>7343.2449999999999</v>
      </c>
      <c r="F6" s="20" t="s">
        <v>15</v>
      </c>
      <c r="G6" s="12">
        <v>5000.0675000000001</v>
      </c>
      <c r="H6" s="20" t="s">
        <v>15</v>
      </c>
      <c r="I6" s="12">
        <v>1368.2291666666699</v>
      </c>
      <c r="J6" s="20" t="s">
        <v>15</v>
      </c>
      <c r="K6" s="12">
        <v>6647</v>
      </c>
      <c r="L6" s="20" t="s">
        <v>15</v>
      </c>
      <c r="M6" s="12">
        <v>15.5741666666667</v>
      </c>
      <c r="N6" s="20" t="s">
        <v>15</v>
      </c>
      <c r="O6" s="12">
        <v>10.5733333333333</v>
      </c>
      <c r="P6" s="20" t="s">
        <v>15</v>
      </c>
      <c r="Q6" s="12">
        <v>2.9166666666666701</v>
      </c>
      <c r="R6" s="20" t="s">
        <v>15</v>
      </c>
      <c r="S6" s="12">
        <v>473.61256016228202</v>
      </c>
      <c r="T6" s="20" t="s">
        <v>15</v>
      </c>
      <c r="U6" s="12">
        <v>426.58333333333297</v>
      </c>
      <c r="V6" s="20" t="s">
        <v>15</v>
      </c>
      <c r="W6" s="60">
        <v>1.4822360914827799</v>
      </c>
      <c r="X6" s="20" t="s">
        <v>15</v>
      </c>
      <c r="Y6" s="12">
        <v>2282.8333333333298</v>
      </c>
      <c r="Z6" s="16" t="s">
        <v>15</v>
      </c>
    </row>
    <row r="7" spans="1:26">
      <c r="A7" s="24">
        <v>2015</v>
      </c>
      <c r="B7" s="10" t="s">
        <v>44</v>
      </c>
      <c r="C7" s="13">
        <v>3921762.8391666701</v>
      </c>
      <c r="D7" s="21">
        <v>0.25008424467346801</v>
      </c>
      <c r="E7" s="13">
        <v>8227.6891666666706</v>
      </c>
      <c r="F7" s="21">
        <v>0.120443232748828</v>
      </c>
      <c r="G7" s="13">
        <v>6110.0950000000003</v>
      </c>
      <c r="H7" s="21">
        <v>0.22200250296620999</v>
      </c>
      <c r="I7" s="13">
        <v>1820.61083333333</v>
      </c>
      <c r="J7" s="21">
        <v>0.33063296535971998</v>
      </c>
      <c r="K7" s="13">
        <v>9989.6666666666697</v>
      </c>
      <c r="L7" s="21">
        <v>0.50288350634371404</v>
      </c>
      <c r="M7" s="13">
        <v>20.952500000000001</v>
      </c>
      <c r="N7" s="21">
        <v>0.34533682915083502</v>
      </c>
      <c r="O7" s="13">
        <v>15.654999999999999</v>
      </c>
      <c r="P7" s="21">
        <v>0.480611601513245</v>
      </c>
      <c r="Q7" s="13">
        <v>4.7133333333333303</v>
      </c>
      <c r="R7" s="21">
        <v>0.61599999999999699</v>
      </c>
      <c r="S7" s="13">
        <v>395.32869992671101</v>
      </c>
      <c r="T7" s="21">
        <v>-0.16529092938064699</v>
      </c>
      <c r="U7" s="13">
        <v>476</v>
      </c>
      <c r="V7" s="21">
        <v>0.11584293807384299</v>
      </c>
      <c r="W7" s="61">
        <v>1.3485967839399999</v>
      </c>
      <c r="X7" s="21">
        <v>-9.01606082261103E-2</v>
      </c>
      <c r="Y7" s="13">
        <v>2160.3333333333298</v>
      </c>
      <c r="Z7" s="17">
        <v>-5.3661385704898999E-2</v>
      </c>
    </row>
    <row r="8" spans="1:26">
      <c r="A8" s="24">
        <v>2016</v>
      </c>
      <c r="B8" s="10" t="s">
        <v>44</v>
      </c>
      <c r="C8" s="13">
        <v>4345609.5583333299</v>
      </c>
      <c r="D8" s="21">
        <v>0.108075561054763</v>
      </c>
      <c r="E8" s="13">
        <v>8428.8208333333296</v>
      </c>
      <c r="F8" s="21">
        <v>2.44457055428778E-2</v>
      </c>
      <c r="G8" s="13">
        <v>5822.6975000000002</v>
      </c>
      <c r="H8" s="21">
        <v>-4.7036502705768098E-2</v>
      </c>
      <c r="I8" s="13">
        <v>1962.9591666666699</v>
      </c>
      <c r="J8" s="21">
        <v>7.8187128587341406E-2</v>
      </c>
      <c r="K8" s="13">
        <v>11926.5</v>
      </c>
      <c r="L8" s="21">
        <v>0.19388367980246199</v>
      </c>
      <c r="M8" s="13">
        <v>23.0683333333333</v>
      </c>
      <c r="N8" s="21">
        <v>0.10098238078192601</v>
      </c>
      <c r="O8" s="13">
        <v>15.841666666666701</v>
      </c>
      <c r="P8" s="21">
        <v>1.19237730224657E-2</v>
      </c>
      <c r="Q8" s="13">
        <v>5.3975</v>
      </c>
      <c r="R8" s="21">
        <v>0.14515558698727099</v>
      </c>
      <c r="S8" s="13">
        <v>367.55584810636799</v>
      </c>
      <c r="T8" s="21">
        <v>-7.0252556481459005E-2</v>
      </c>
      <c r="U8" s="13">
        <v>516.08333333333303</v>
      </c>
      <c r="V8" s="21">
        <v>8.4208683473388696E-2</v>
      </c>
      <c r="W8" s="61">
        <v>1.4732239958092399</v>
      </c>
      <c r="X8" s="21">
        <v>9.2412508581797698E-2</v>
      </c>
      <c r="Y8" s="13">
        <v>2216.6666666666702</v>
      </c>
      <c r="Z8" s="17">
        <v>2.60762228051259E-2</v>
      </c>
    </row>
    <row r="9" spans="1:26" ht="15.75" thickBot="1">
      <c r="A9" s="25">
        <v>2017</v>
      </c>
      <c r="B9" s="11" t="s">
        <v>44</v>
      </c>
      <c r="C9" s="14">
        <v>4442357.92</v>
      </c>
      <c r="D9" s="22">
        <v>2.2263473137190001E-2</v>
      </c>
      <c r="E9" s="14">
        <v>8135.9787500000002</v>
      </c>
      <c r="F9" s="22">
        <v>-3.4742947931130697E-2</v>
      </c>
      <c r="G9" s="14">
        <v>5052.9324999999999</v>
      </c>
      <c r="H9" s="22">
        <v>-0.13220075403195899</v>
      </c>
      <c r="I9" s="14">
        <v>2083.9175</v>
      </c>
      <c r="J9" s="22">
        <v>6.1620402190398701E-2</v>
      </c>
      <c r="K9" s="14">
        <v>14755.375</v>
      </c>
      <c r="L9" s="22">
        <v>0.237192386701882</v>
      </c>
      <c r="M9" s="14">
        <v>27.018750000000001</v>
      </c>
      <c r="N9" s="22">
        <v>0.171248464706309</v>
      </c>
      <c r="O9" s="14">
        <v>16.827500000000001</v>
      </c>
      <c r="P9" s="22">
        <v>6.2230405049971502E-2</v>
      </c>
      <c r="Q9" s="14">
        <v>6.9325000000000001</v>
      </c>
      <c r="R9" s="22">
        <v>0.28439092172302</v>
      </c>
      <c r="S9" s="14">
        <v>302.37717109402701</v>
      </c>
      <c r="T9" s="22">
        <v>-0.177329995830943</v>
      </c>
      <c r="U9" s="14">
        <v>546</v>
      </c>
      <c r="V9" s="22">
        <v>5.79686743097051E-2</v>
      </c>
      <c r="W9" s="63">
        <v>1.61187549582039</v>
      </c>
      <c r="X9" s="22">
        <v>9.4114337266811204E-2</v>
      </c>
      <c r="Y9" s="14">
        <v>2132.375</v>
      </c>
      <c r="Z9" s="18">
        <v>-3.8026315789475199E-2</v>
      </c>
    </row>
    <row r="10" spans="1:26">
      <c r="A10" s="23">
        <v>2014</v>
      </c>
      <c r="B10" s="9" t="s">
        <v>46</v>
      </c>
      <c r="C10" s="12">
        <v>1129750.5774999999</v>
      </c>
      <c r="D10" s="20" t="s">
        <v>15</v>
      </c>
      <c r="E10" s="12">
        <v>447.76416666666699</v>
      </c>
      <c r="F10" s="20" t="s">
        <v>15</v>
      </c>
      <c r="G10" s="12">
        <v>418.82749999999999</v>
      </c>
      <c r="H10" s="20" t="s">
        <v>15</v>
      </c>
      <c r="I10" s="12">
        <v>132.20166666666699</v>
      </c>
      <c r="J10" s="20" t="s">
        <v>15</v>
      </c>
      <c r="K10" s="12">
        <v>125993.75</v>
      </c>
      <c r="L10" s="20" t="s">
        <v>15</v>
      </c>
      <c r="M10" s="12">
        <v>49.946666666666701</v>
      </c>
      <c r="N10" s="20" t="s">
        <v>15</v>
      </c>
      <c r="O10" s="12">
        <v>46.718333333333298</v>
      </c>
      <c r="P10" s="20" t="s">
        <v>15</v>
      </c>
      <c r="Q10" s="12">
        <v>14.75</v>
      </c>
      <c r="R10" s="20" t="s">
        <v>15</v>
      </c>
      <c r="S10" s="12">
        <v>8.9689404093070699</v>
      </c>
      <c r="T10" s="20" t="s">
        <v>15</v>
      </c>
      <c r="U10" s="12">
        <v>2522.25</v>
      </c>
      <c r="V10" s="20" t="s">
        <v>15</v>
      </c>
      <c r="W10" s="60">
        <v>1.0690034578474401</v>
      </c>
      <c r="X10" s="20" t="s">
        <v>15</v>
      </c>
      <c r="Y10" s="12">
        <v>8551.5</v>
      </c>
      <c r="Z10" s="16" t="s">
        <v>15</v>
      </c>
    </row>
    <row r="11" spans="1:26">
      <c r="A11" s="24">
        <v>2015</v>
      </c>
      <c r="B11" s="10" t="s">
        <v>46</v>
      </c>
      <c r="C11" s="13">
        <v>1360849.50916667</v>
      </c>
      <c r="D11" s="21">
        <v>0.20455748044675801</v>
      </c>
      <c r="E11" s="13">
        <v>528.28</v>
      </c>
      <c r="F11" s="21">
        <v>0.17981750065603599</v>
      </c>
      <c r="G11" s="13">
        <v>494.08833333333303</v>
      </c>
      <c r="H11" s="21">
        <v>0.17969410636439401</v>
      </c>
      <c r="I11" s="13">
        <v>141.29916666666699</v>
      </c>
      <c r="J11" s="21">
        <v>6.8815320028743798E-2</v>
      </c>
      <c r="K11" s="13">
        <v>141756.75</v>
      </c>
      <c r="L11" s="21">
        <v>0.12510938042561601</v>
      </c>
      <c r="M11" s="13">
        <v>55.045833333333299</v>
      </c>
      <c r="N11" s="21">
        <v>0.102092231713827</v>
      </c>
      <c r="O11" s="13">
        <v>51.484166666666702</v>
      </c>
      <c r="P11" s="21">
        <v>0.102012058078557</v>
      </c>
      <c r="Q11" s="13">
        <v>14.7258333333333</v>
      </c>
      <c r="R11" s="21">
        <v>-1.63841807909829E-3</v>
      </c>
      <c r="S11" s="13">
        <v>9.6144870189312801</v>
      </c>
      <c r="T11" s="21">
        <v>7.1975794259300299E-2</v>
      </c>
      <c r="U11" s="13">
        <v>2573</v>
      </c>
      <c r="V11" s="21">
        <v>2.0120923778372501E-2</v>
      </c>
      <c r="W11" s="61">
        <v>1.06926009231696</v>
      </c>
      <c r="X11" s="21">
        <v>2.4006888624720401E-4</v>
      </c>
      <c r="Y11" s="13">
        <v>9628.5</v>
      </c>
      <c r="Z11" s="17">
        <v>0.12594281704964</v>
      </c>
    </row>
    <row r="12" spans="1:26">
      <c r="A12" s="24">
        <v>2016</v>
      </c>
      <c r="B12" s="10" t="s">
        <v>46</v>
      </c>
      <c r="C12" s="13">
        <v>1380724.115</v>
      </c>
      <c r="D12" s="21">
        <v>1.4604558181822999E-2</v>
      </c>
      <c r="E12" s="13">
        <v>518.98749999999995</v>
      </c>
      <c r="F12" s="21">
        <v>-1.7590103732869001E-2</v>
      </c>
      <c r="G12" s="13">
        <v>486.15416666666698</v>
      </c>
      <c r="H12" s="21">
        <v>-1.6058194722264999E-2</v>
      </c>
      <c r="I12" s="13">
        <v>123.37583333333301</v>
      </c>
      <c r="J12" s="21">
        <v>-0.12684670232780801</v>
      </c>
      <c r="K12" s="13">
        <v>137155.08333333299</v>
      </c>
      <c r="L12" s="21">
        <v>-3.2461711111936499E-2</v>
      </c>
      <c r="M12" s="13">
        <v>51.455833333333302</v>
      </c>
      <c r="N12" s="21">
        <v>-6.5218378623874002E-2</v>
      </c>
      <c r="O12" s="13">
        <v>48.2</v>
      </c>
      <c r="P12" s="21">
        <v>-6.3789838299801505E-2</v>
      </c>
      <c r="Q12" s="13">
        <v>12.2258333333333</v>
      </c>
      <c r="R12" s="21">
        <v>-0.16976967913530699</v>
      </c>
      <c r="S12" s="13">
        <v>10.087066243811901</v>
      </c>
      <c r="T12" s="21">
        <v>4.9152827805591097E-2</v>
      </c>
      <c r="U12" s="13">
        <v>2662</v>
      </c>
      <c r="V12" s="21">
        <v>3.4589972794403401E-2</v>
      </c>
      <c r="W12" s="61">
        <v>1.06741162667</v>
      </c>
      <c r="X12" s="21">
        <v>-1.7287334113017801E-3</v>
      </c>
      <c r="Y12" s="13">
        <v>11233</v>
      </c>
      <c r="Z12" s="17">
        <v>0.16664070208236001</v>
      </c>
    </row>
    <row r="13" spans="1:26" ht="15.75" thickBot="1">
      <c r="A13" s="25">
        <v>2017</v>
      </c>
      <c r="B13" s="11" t="s">
        <v>46</v>
      </c>
      <c r="C13" s="14">
        <v>1484794.0175000001</v>
      </c>
      <c r="D13" s="22">
        <v>7.5373422807205798E-2</v>
      </c>
      <c r="E13" s="14">
        <v>545.94749999999999</v>
      </c>
      <c r="F13" s="22">
        <v>5.1947301235579002E-2</v>
      </c>
      <c r="G13" s="14">
        <v>511.06</v>
      </c>
      <c r="H13" s="22">
        <v>5.1230319600263301E-2</v>
      </c>
      <c r="I13" s="14">
        <v>126.15625</v>
      </c>
      <c r="J13" s="22">
        <v>2.25361530823865E-2</v>
      </c>
      <c r="K13" s="14">
        <v>145564.625</v>
      </c>
      <c r="L13" s="22">
        <v>6.1314108542583103E-2</v>
      </c>
      <c r="M13" s="14">
        <v>53.436250000000001</v>
      </c>
      <c r="N13" s="22">
        <v>3.8487699807278702E-2</v>
      </c>
      <c r="O13" s="14">
        <v>50.024999999999999</v>
      </c>
      <c r="P13" s="22">
        <v>3.7863070539419001E-2</v>
      </c>
      <c r="Q13" s="14">
        <v>12.338749999999999</v>
      </c>
      <c r="R13" s="22">
        <v>9.2359075727652604E-3</v>
      </c>
      <c r="S13" s="14">
        <v>10.239856711984</v>
      </c>
      <c r="T13" s="22">
        <v>1.5147166131265599E-2</v>
      </c>
      <c r="U13" s="14">
        <v>2723.25</v>
      </c>
      <c r="V13" s="22">
        <v>2.3009015777610799E-2</v>
      </c>
      <c r="W13" s="63">
        <v>1.0684835764312499</v>
      </c>
      <c r="X13" s="22">
        <v>1.0042515318987801E-3</v>
      </c>
      <c r="Y13" s="14">
        <v>11808.375</v>
      </c>
      <c r="Z13" s="18">
        <v>5.1221846345588899E-2</v>
      </c>
    </row>
    <row r="14" spans="1:26">
      <c r="A14" s="23">
        <v>2014</v>
      </c>
      <c r="B14" s="9" t="s">
        <v>48</v>
      </c>
      <c r="C14" s="12">
        <v>3410072.73833333</v>
      </c>
      <c r="D14" s="20" t="s">
        <v>15</v>
      </c>
      <c r="E14" s="12">
        <v>838.87249999999995</v>
      </c>
      <c r="F14" s="20" t="s">
        <v>15</v>
      </c>
      <c r="G14" s="12">
        <v>789.16916666666702</v>
      </c>
      <c r="H14" s="20" t="s">
        <v>15</v>
      </c>
      <c r="I14" s="12">
        <v>251.03333333333299</v>
      </c>
      <c r="J14" s="20" t="s">
        <v>15</v>
      </c>
      <c r="K14" s="12">
        <v>47445.75</v>
      </c>
      <c r="L14" s="20" t="s">
        <v>15</v>
      </c>
      <c r="M14" s="12">
        <v>11.6741666666667</v>
      </c>
      <c r="N14" s="20" t="s">
        <v>15</v>
      </c>
      <c r="O14" s="12">
        <v>10.980833333333299</v>
      </c>
      <c r="P14" s="20" t="s">
        <v>15</v>
      </c>
      <c r="Q14" s="12">
        <v>3.4950000000000001</v>
      </c>
      <c r="R14" s="20" t="s">
        <v>15</v>
      </c>
      <c r="S14" s="12">
        <v>71.896512926851003</v>
      </c>
      <c r="T14" s="20" t="s">
        <v>15</v>
      </c>
      <c r="U14" s="12">
        <v>4059.5</v>
      </c>
      <c r="V14" s="20" t="s">
        <v>15</v>
      </c>
      <c r="W14" s="60">
        <v>1.06293552308965</v>
      </c>
      <c r="X14" s="20" t="s">
        <v>15</v>
      </c>
      <c r="Y14" s="12">
        <v>13579.083333333299</v>
      </c>
      <c r="Z14" s="16" t="s">
        <v>15</v>
      </c>
    </row>
    <row r="15" spans="1:26">
      <c r="A15" s="24">
        <v>2015</v>
      </c>
      <c r="B15" s="10" t="s">
        <v>48</v>
      </c>
      <c r="C15" s="13">
        <v>4332712.79</v>
      </c>
      <c r="D15" s="21">
        <v>0.27056315875467501</v>
      </c>
      <c r="E15" s="13">
        <v>1031.5216666666699</v>
      </c>
      <c r="F15" s="21">
        <v>0.22965249983361</v>
      </c>
      <c r="G15" s="13">
        <v>970.84833333333302</v>
      </c>
      <c r="H15" s="21">
        <v>0.230215743772722</v>
      </c>
      <c r="I15" s="13">
        <v>294.94083333333299</v>
      </c>
      <c r="J15" s="21">
        <v>0.17490705085645999</v>
      </c>
      <c r="K15" s="13">
        <v>53345.25</v>
      </c>
      <c r="L15" s="21">
        <v>0.124342011665955</v>
      </c>
      <c r="M15" s="13">
        <v>12.703333333333299</v>
      </c>
      <c r="N15" s="21">
        <v>8.8157612963089105E-2</v>
      </c>
      <c r="O15" s="13">
        <v>11.956666666666701</v>
      </c>
      <c r="P15" s="21">
        <v>8.8866965166584599E-2</v>
      </c>
      <c r="Q15" s="13">
        <v>3.6349999999999998</v>
      </c>
      <c r="R15" s="21">
        <v>4.0057224606580698E-2</v>
      </c>
      <c r="S15" s="13">
        <v>81.330150871785605</v>
      </c>
      <c r="T15" s="21">
        <v>0.13121134198167</v>
      </c>
      <c r="U15" s="13">
        <v>4196.4166666666697</v>
      </c>
      <c r="V15" s="21">
        <v>3.3727470542350001E-2</v>
      </c>
      <c r="W15" s="61">
        <v>1.0624481516900199</v>
      </c>
      <c r="X15" s="21">
        <v>-4.5851454678400098E-4</v>
      </c>
      <c r="Y15" s="13">
        <v>14686.833333333299</v>
      </c>
      <c r="Z15" s="17">
        <v>8.1577671541402705E-2</v>
      </c>
    </row>
    <row r="16" spans="1:26">
      <c r="A16" s="24">
        <v>2016</v>
      </c>
      <c r="B16" s="10" t="s">
        <v>48</v>
      </c>
      <c r="C16" s="13">
        <v>4350856.2225000001</v>
      </c>
      <c r="D16" s="21">
        <v>4.18754562773595E-3</v>
      </c>
      <c r="E16" s="13">
        <v>962.83666666666704</v>
      </c>
      <c r="F16" s="21">
        <v>-6.6586095299341896E-2</v>
      </c>
      <c r="G16" s="13">
        <v>906.66583333333301</v>
      </c>
      <c r="H16" s="21">
        <v>-6.6109708176182697E-2</v>
      </c>
      <c r="I16" s="13">
        <v>255.6925</v>
      </c>
      <c r="J16" s="21">
        <v>-0.13307188729942901</v>
      </c>
      <c r="K16" s="13">
        <v>51918.583333333299</v>
      </c>
      <c r="L16" s="21">
        <v>-2.6744024382052801E-2</v>
      </c>
      <c r="M16" s="13">
        <v>11.4933333333333</v>
      </c>
      <c r="N16" s="21">
        <v>-9.5250590396221593E-2</v>
      </c>
      <c r="O16" s="13">
        <v>10.8233333333333</v>
      </c>
      <c r="P16" s="21">
        <v>-9.47867298578252E-2</v>
      </c>
      <c r="Q16" s="13">
        <v>3.0525000000000002</v>
      </c>
      <c r="R16" s="21">
        <v>-0.16024759284731799</v>
      </c>
      <c r="S16" s="13">
        <v>83.7846305995553</v>
      </c>
      <c r="T16" s="21">
        <v>3.01792103108121E-2</v>
      </c>
      <c r="U16" s="13">
        <v>4508.1666666666697</v>
      </c>
      <c r="V16" s="21">
        <v>7.4289572452687802E-2</v>
      </c>
      <c r="W16" s="61">
        <v>1.06179072876799</v>
      </c>
      <c r="X16" s="21">
        <v>-6.1878118097736699E-4</v>
      </c>
      <c r="Y16" s="13">
        <v>17039.333333333299</v>
      </c>
      <c r="Z16" s="17">
        <v>0.16017748323328199</v>
      </c>
    </row>
    <row r="17" spans="1:26" ht="15.75" thickBot="1">
      <c r="A17" s="25">
        <v>2017</v>
      </c>
      <c r="B17" s="11" t="s">
        <v>48</v>
      </c>
      <c r="C17" s="14">
        <v>4998848.9550000001</v>
      </c>
      <c r="D17" s="22">
        <v>0.148934531357063</v>
      </c>
      <c r="E17" s="14">
        <v>1081.7574999999999</v>
      </c>
      <c r="F17" s="22">
        <v>0.123510910469411</v>
      </c>
      <c r="G17" s="14">
        <v>1017.12125</v>
      </c>
      <c r="H17" s="22">
        <v>0.121825939178253</v>
      </c>
      <c r="I17" s="14">
        <v>273.60374999999999</v>
      </c>
      <c r="J17" s="22">
        <v>7.0049962357128195E-2</v>
      </c>
      <c r="K17" s="14">
        <v>56460</v>
      </c>
      <c r="L17" s="22">
        <v>8.7471891085883602E-2</v>
      </c>
      <c r="M17" s="14">
        <v>12.203749999999999</v>
      </c>
      <c r="N17" s="22">
        <v>6.1811194895594598E-2</v>
      </c>
      <c r="O17" s="14">
        <v>11.4725</v>
      </c>
      <c r="P17" s="22">
        <v>5.9978441638438698E-2</v>
      </c>
      <c r="Q17" s="14">
        <v>3.085</v>
      </c>
      <c r="R17" s="22">
        <v>1.06470106470106E-2</v>
      </c>
      <c r="S17" s="14">
        <v>88.790050654421805</v>
      </c>
      <c r="T17" s="22">
        <v>5.9741506515552698E-2</v>
      </c>
      <c r="U17" s="14">
        <v>4623.25</v>
      </c>
      <c r="V17" s="22">
        <v>2.5527745942547999E-2</v>
      </c>
      <c r="W17" s="63">
        <v>1.06364914262263</v>
      </c>
      <c r="X17" s="22">
        <v>1.7502637801296E-3</v>
      </c>
      <c r="Y17" s="14">
        <v>18311.375</v>
      </c>
      <c r="Z17" s="18">
        <v>7.46532532571718E-2</v>
      </c>
    </row>
    <row r="18" spans="1:26">
      <c r="A18" s="23">
        <v>2014</v>
      </c>
      <c r="B18" s="9" t="s">
        <v>50</v>
      </c>
      <c r="C18" s="12">
        <v>7221672.7350000003</v>
      </c>
      <c r="D18" s="20" t="s">
        <v>15</v>
      </c>
      <c r="E18" s="12">
        <v>2029.58083333333</v>
      </c>
      <c r="F18" s="20" t="s">
        <v>15</v>
      </c>
      <c r="G18" s="12">
        <v>1833.38333333333</v>
      </c>
      <c r="H18" s="20" t="s">
        <v>15</v>
      </c>
      <c r="I18" s="12">
        <v>568.72</v>
      </c>
      <c r="J18" s="20" t="s">
        <v>15</v>
      </c>
      <c r="K18" s="12">
        <v>818904.25</v>
      </c>
      <c r="L18" s="20" t="s">
        <v>15</v>
      </c>
      <c r="M18" s="12">
        <v>229.601666666667</v>
      </c>
      <c r="N18" s="20" t="s">
        <v>15</v>
      </c>
      <c r="O18" s="12">
        <v>207.45916666666699</v>
      </c>
      <c r="P18" s="20" t="s">
        <v>15</v>
      </c>
      <c r="Q18" s="12">
        <v>64.305000000000007</v>
      </c>
      <c r="R18" s="20" t="s">
        <v>15</v>
      </c>
      <c r="S18" s="12">
        <v>8.8834986253794899</v>
      </c>
      <c r="T18" s="20" t="s">
        <v>15</v>
      </c>
      <c r="U18" s="12">
        <v>3556.75</v>
      </c>
      <c r="V18" s="20" t="s">
        <v>15</v>
      </c>
      <c r="W18" s="60">
        <v>1.10710513993476</v>
      </c>
      <c r="X18" s="20" t="s">
        <v>15</v>
      </c>
      <c r="Y18" s="12">
        <v>12707.083333333299</v>
      </c>
      <c r="Z18" s="16" t="s">
        <v>15</v>
      </c>
    </row>
    <row r="19" spans="1:26">
      <c r="A19" s="24">
        <v>2015</v>
      </c>
      <c r="B19" s="10" t="s">
        <v>50</v>
      </c>
      <c r="C19" s="13">
        <v>7666149.7949999999</v>
      </c>
      <c r="D19" s="21">
        <v>6.1547660259628101E-2</v>
      </c>
      <c r="E19" s="13">
        <v>2069.3983333333299</v>
      </c>
      <c r="F19" s="21">
        <v>1.96185829832679E-2</v>
      </c>
      <c r="G19" s="13">
        <v>1875.61083333333</v>
      </c>
      <c r="H19" s="21">
        <v>2.3032553657627498E-2</v>
      </c>
      <c r="I19" s="13">
        <v>575.21416666666698</v>
      </c>
      <c r="J19" s="21">
        <v>1.14189173348343E-2</v>
      </c>
      <c r="K19" s="13">
        <v>971346.66666666698</v>
      </c>
      <c r="L19" s="21">
        <v>0.186154140324302</v>
      </c>
      <c r="M19" s="13">
        <v>261.07249999999999</v>
      </c>
      <c r="N19" s="21">
        <v>0.13706709446069501</v>
      </c>
      <c r="O19" s="13">
        <v>236.61916666666701</v>
      </c>
      <c r="P19" s="21">
        <v>0.14055778044675399</v>
      </c>
      <c r="Q19" s="13">
        <v>72.398333333333298</v>
      </c>
      <c r="R19" s="21">
        <v>0.12585853873467501</v>
      </c>
      <c r="S19" s="13">
        <v>7.99977220366599</v>
      </c>
      <c r="T19" s="21">
        <v>-9.9479547302316201E-2</v>
      </c>
      <c r="U19" s="13">
        <v>3708.8333333333298</v>
      </c>
      <c r="V19" s="21">
        <v>4.2759073123871498E-2</v>
      </c>
      <c r="W19" s="61">
        <v>1.10323618300516</v>
      </c>
      <c r="X19" s="21">
        <v>-3.49466079601796E-3</v>
      </c>
      <c r="Y19" s="13">
        <v>13361.666666666701</v>
      </c>
      <c r="Z19" s="17">
        <v>5.1513263599703797E-2</v>
      </c>
    </row>
    <row r="20" spans="1:26">
      <c r="A20" s="24">
        <v>2016</v>
      </c>
      <c r="B20" s="10" t="s">
        <v>50</v>
      </c>
      <c r="C20" s="13">
        <v>7094713.0558333304</v>
      </c>
      <c r="D20" s="21">
        <v>-7.4540252205790594E-2</v>
      </c>
      <c r="E20" s="13">
        <v>1882.3074999999999</v>
      </c>
      <c r="F20" s="21">
        <v>-9.0408323192166296E-2</v>
      </c>
      <c r="G20" s="13">
        <v>1699.2833333333299</v>
      </c>
      <c r="H20" s="21">
        <v>-9.4010706734206403E-2</v>
      </c>
      <c r="I20" s="13">
        <v>539.03</v>
      </c>
      <c r="J20" s="21">
        <v>-6.2905555467022298E-2</v>
      </c>
      <c r="K20" s="13">
        <v>825536.91666666698</v>
      </c>
      <c r="L20" s="21">
        <v>-0.15011092847044</v>
      </c>
      <c r="M20" s="13">
        <v>219.51083333333301</v>
      </c>
      <c r="N20" s="21">
        <v>-0.15919588109305599</v>
      </c>
      <c r="O20" s="13">
        <v>198.22499999999999</v>
      </c>
      <c r="P20" s="21">
        <v>-0.16226143979601701</v>
      </c>
      <c r="Q20" s="13">
        <v>62.897500000000001</v>
      </c>
      <c r="R20" s="21">
        <v>-0.13123000069062299</v>
      </c>
      <c r="S20" s="13">
        <v>8.5865430773934506</v>
      </c>
      <c r="T20" s="21">
        <v>7.3348447779371301E-2</v>
      </c>
      <c r="U20" s="13">
        <v>3766.3333333333298</v>
      </c>
      <c r="V20" s="21">
        <v>1.55035276142543E-2</v>
      </c>
      <c r="W20" s="61">
        <v>1.10746251208687</v>
      </c>
      <c r="X20" s="21">
        <v>3.8308470541617299E-3</v>
      </c>
      <c r="Y20" s="13">
        <v>13155</v>
      </c>
      <c r="Z20" s="17">
        <v>-1.5467132343772E-2</v>
      </c>
    </row>
    <row r="21" spans="1:26" ht="15.75" thickBot="1">
      <c r="A21" s="25">
        <v>2017</v>
      </c>
      <c r="B21" s="11" t="s">
        <v>50</v>
      </c>
      <c r="C21" s="14">
        <v>8123450.4824999999</v>
      </c>
      <c r="D21" s="22">
        <v>0.14500056853192</v>
      </c>
      <c r="E21" s="14">
        <v>2093.6149999999998</v>
      </c>
      <c r="F21" s="22">
        <v>0.112259819397203</v>
      </c>
      <c r="G21" s="14">
        <v>1877.2950000000001</v>
      </c>
      <c r="H21" s="22">
        <v>0.104756907323678</v>
      </c>
      <c r="I21" s="14">
        <v>592.90125</v>
      </c>
      <c r="J21" s="22">
        <v>9.9941097898076203E-2</v>
      </c>
      <c r="K21" s="14">
        <v>942821.5</v>
      </c>
      <c r="L21" s="22">
        <v>0.142070670572676</v>
      </c>
      <c r="M21" s="14">
        <v>241.80250000000001</v>
      </c>
      <c r="N21" s="22">
        <v>0.101551555921691</v>
      </c>
      <c r="O21" s="14">
        <v>216.8</v>
      </c>
      <c r="P21" s="22">
        <v>9.3706646487577303E-2</v>
      </c>
      <c r="Q21" s="14">
        <v>68.263750000000002</v>
      </c>
      <c r="R21" s="22">
        <v>8.5317381453952901E-2</v>
      </c>
      <c r="S21" s="14">
        <v>8.7186888096634405</v>
      </c>
      <c r="T21" s="22">
        <v>1.53898642420955E-2</v>
      </c>
      <c r="U21" s="14">
        <v>3885.625</v>
      </c>
      <c r="V21" s="22">
        <v>3.1673156916542197E-2</v>
      </c>
      <c r="W21" s="63">
        <v>1.11528025745086</v>
      </c>
      <c r="X21" s="22">
        <v>7.0591512386803199E-3</v>
      </c>
      <c r="Y21" s="14">
        <v>13774.375</v>
      </c>
      <c r="Z21" s="18">
        <v>4.7082858228810302E-2</v>
      </c>
    </row>
    <row r="22" spans="1:26">
      <c r="A22" s="23">
        <v>2014</v>
      </c>
      <c r="B22" s="9" t="s">
        <v>52</v>
      </c>
      <c r="C22" s="12">
        <v>9023697.1366666704</v>
      </c>
      <c r="D22" s="20" t="s">
        <v>15</v>
      </c>
      <c r="E22" s="12">
        <v>2544.1750000000002</v>
      </c>
      <c r="F22" s="20" t="s">
        <v>15</v>
      </c>
      <c r="G22" s="12">
        <v>2305.3316666666701</v>
      </c>
      <c r="H22" s="20" t="s">
        <v>15</v>
      </c>
      <c r="I22" s="12">
        <v>700.66166666666697</v>
      </c>
      <c r="J22" s="20" t="s">
        <v>15</v>
      </c>
      <c r="K22" s="12">
        <v>1570567.58333333</v>
      </c>
      <c r="L22" s="20" t="s">
        <v>15</v>
      </c>
      <c r="M22" s="12">
        <v>442.16583333333301</v>
      </c>
      <c r="N22" s="20" t="s">
        <v>15</v>
      </c>
      <c r="O22" s="12">
        <v>400.54166666666703</v>
      </c>
      <c r="P22" s="20" t="s">
        <v>15</v>
      </c>
      <c r="Q22" s="12">
        <v>121.690833333333</v>
      </c>
      <c r="R22" s="20" t="s">
        <v>15</v>
      </c>
      <c r="S22" s="12">
        <v>5.75963995344339</v>
      </c>
      <c r="T22" s="20" t="s">
        <v>15</v>
      </c>
      <c r="U22" s="12">
        <v>3551.8333333333298</v>
      </c>
      <c r="V22" s="20" t="s">
        <v>15</v>
      </c>
      <c r="W22" s="60">
        <v>1.10379123256733</v>
      </c>
      <c r="X22" s="20" t="s">
        <v>15</v>
      </c>
      <c r="Y22" s="12">
        <v>12912.916666666701</v>
      </c>
      <c r="Z22" s="16" t="s">
        <v>15</v>
      </c>
    </row>
    <row r="23" spans="1:26">
      <c r="A23" s="24">
        <v>2015</v>
      </c>
      <c r="B23" s="10" t="s">
        <v>52</v>
      </c>
      <c r="C23" s="13">
        <v>10035837.3791667</v>
      </c>
      <c r="D23" s="21">
        <v>0.112164695597697</v>
      </c>
      <c r="E23" s="13">
        <v>2465.0866666666702</v>
      </c>
      <c r="F23" s="21">
        <v>-3.1086042954328999E-2</v>
      </c>
      <c r="G23" s="13">
        <v>2246.1983333333301</v>
      </c>
      <c r="H23" s="21">
        <v>-2.56506836688025E-2</v>
      </c>
      <c r="I23" s="13">
        <v>700.26750000000004</v>
      </c>
      <c r="J23" s="21">
        <v>-5.6256348166176297E-4</v>
      </c>
      <c r="K23" s="13">
        <v>3046609.5</v>
      </c>
      <c r="L23" s="21">
        <v>0.93981432720899405</v>
      </c>
      <c r="M23" s="13">
        <v>744.56500000000005</v>
      </c>
      <c r="N23" s="21">
        <v>0.68390441746026798</v>
      </c>
      <c r="O23" s="13">
        <v>679.05</v>
      </c>
      <c r="P23" s="21">
        <v>0.695329241651928</v>
      </c>
      <c r="Q23" s="13">
        <v>211.33666666666701</v>
      </c>
      <c r="R23" s="21">
        <v>0.73666874387964798</v>
      </c>
      <c r="S23" s="13">
        <v>3.4979643867608399</v>
      </c>
      <c r="T23" s="21">
        <v>-0.39267655356311099</v>
      </c>
      <c r="U23" s="13">
        <v>4064.75</v>
      </c>
      <c r="V23" s="21">
        <v>0.144408990662101</v>
      </c>
      <c r="W23" s="61">
        <v>1.09752989665692</v>
      </c>
      <c r="X23" s="21">
        <v>-5.6725726076358096E-3</v>
      </c>
      <c r="Y23" s="13">
        <v>14318.25</v>
      </c>
      <c r="Z23" s="17">
        <v>0.10883159626988199</v>
      </c>
    </row>
    <row r="24" spans="1:26">
      <c r="A24" s="24">
        <v>2016</v>
      </c>
      <c r="B24" s="10" t="s">
        <v>52</v>
      </c>
      <c r="C24" s="13">
        <v>8928751.9966666698</v>
      </c>
      <c r="D24" s="21">
        <v>-0.11031320463584</v>
      </c>
      <c r="E24" s="13">
        <v>2128.4650000000001</v>
      </c>
      <c r="F24" s="21">
        <v>-0.13655571271327999</v>
      </c>
      <c r="G24" s="13">
        <v>1947.2349999999999</v>
      </c>
      <c r="H24" s="21">
        <v>-0.13309747803510799</v>
      </c>
      <c r="I24" s="13">
        <v>641.48749999999995</v>
      </c>
      <c r="J24" s="21">
        <v>-8.3939351747725099E-2</v>
      </c>
      <c r="K24" s="13">
        <v>2735255.5833333302</v>
      </c>
      <c r="L24" s="21">
        <v>-0.10219685741368199</v>
      </c>
      <c r="M24" s="13">
        <v>652.94833333333304</v>
      </c>
      <c r="N24" s="21">
        <v>-0.12304723787267299</v>
      </c>
      <c r="O24" s="13">
        <v>597.07249999999999</v>
      </c>
      <c r="P24" s="21">
        <v>-0.120723805316251</v>
      </c>
      <c r="Q24" s="13">
        <v>196.59166666666701</v>
      </c>
      <c r="R24" s="21">
        <v>-6.9770192899165501E-2</v>
      </c>
      <c r="S24" s="13">
        <v>3.3209141076004198</v>
      </c>
      <c r="T24" s="21">
        <v>-5.0615232056256301E-2</v>
      </c>
      <c r="U24" s="13">
        <v>4195.1666666666697</v>
      </c>
      <c r="V24" s="21">
        <v>3.2084794062776201E-2</v>
      </c>
      <c r="W24" s="61">
        <v>1.09298225151367</v>
      </c>
      <c r="X24" s="21">
        <v>-4.1435273490974204E-3</v>
      </c>
      <c r="Y24" s="13">
        <v>13923.333333333299</v>
      </c>
      <c r="Z24" s="17">
        <v>-2.7581350141721299E-2</v>
      </c>
    </row>
    <row r="25" spans="1:26" ht="15.75" thickBot="1">
      <c r="A25" s="25">
        <v>2017</v>
      </c>
      <c r="B25" s="11" t="s">
        <v>52</v>
      </c>
      <c r="C25" s="14">
        <v>9952781.2487499993</v>
      </c>
      <c r="D25" s="22">
        <v>0.114688956806688</v>
      </c>
      <c r="E25" s="14">
        <v>2298.4187499999998</v>
      </c>
      <c r="F25" s="22">
        <v>7.9848036025962202E-2</v>
      </c>
      <c r="G25" s="14">
        <v>2097.1912499999999</v>
      </c>
      <c r="H25" s="22">
        <v>7.7009837025320493E-2</v>
      </c>
      <c r="I25" s="14">
        <v>697.47625000000005</v>
      </c>
      <c r="J25" s="22">
        <v>8.7279565073364804E-2</v>
      </c>
      <c r="K25" s="14">
        <v>3146427.875</v>
      </c>
      <c r="L25" s="22">
        <v>0.15032317059219499</v>
      </c>
      <c r="M25" s="14">
        <v>724.66250000000002</v>
      </c>
      <c r="N25" s="22">
        <v>0.109831303650876</v>
      </c>
      <c r="O25" s="14">
        <v>661.0675</v>
      </c>
      <c r="P25" s="22">
        <v>0.10718128870447099</v>
      </c>
      <c r="Q25" s="14">
        <v>219.45875000000001</v>
      </c>
      <c r="R25" s="22">
        <v>0.116317663515746</v>
      </c>
      <c r="S25" s="14">
        <v>3.1985460283622902</v>
      </c>
      <c r="T25" s="22">
        <v>-3.6847709779085101E-2</v>
      </c>
      <c r="U25" s="14">
        <v>4325.125</v>
      </c>
      <c r="V25" s="22">
        <v>3.0978109729449799E-2</v>
      </c>
      <c r="W25" s="63">
        <v>1.0962546028018201</v>
      </c>
      <c r="X25" s="22">
        <v>2.9939656235205901E-3</v>
      </c>
      <c r="Y25" s="14">
        <v>14279.5</v>
      </c>
      <c r="Z25" s="18">
        <v>2.558056021068E-2</v>
      </c>
    </row>
    <row r="26" spans="1:26">
      <c r="A26" s="23">
        <v>2014</v>
      </c>
      <c r="B26" s="9" t="s">
        <v>15</v>
      </c>
      <c r="C26" s="12">
        <v>4975.0016666666697</v>
      </c>
      <c r="D26" s="20" t="s">
        <v>15</v>
      </c>
      <c r="E26" s="12">
        <v>19.535</v>
      </c>
      <c r="F26" s="20" t="s">
        <v>15</v>
      </c>
      <c r="G26" s="12">
        <v>19.149999999999999</v>
      </c>
      <c r="H26" s="20" t="s">
        <v>15</v>
      </c>
      <c r="I26" s="12">
        <v>12.904999999999999</v>
      </c>
      <c r="J26" s="20" t="s">
        <v>15</v>
      </c>
      <c r="K26" s="12">
        <v>2817.1666666666702</v>
      </c>
      <c r="L26" s="20" t="s">
        <v>15</v>
      </c>
      <c r="M26" s="12">
        <v>10.64</v>
      </c>
      <c r="N26" s="20" t="s">
        <v>15</v>
      </c>
      <c r="O26" s="12">
        <v>10.4575</v>
      </c>
      <c r="P26" s="20" t="s">
        <v>15</v>
      </c>
      <c r="Q26" s="12">
        <v>7.1116666666666699</v>
      </c>
      <c r="R26" s="20" t="s">
        <v>15</v>
      </c>
      <c r="S26" s="12">
        <v>1.86691557620646</v>
      </c>
      <c r="T26" s="20" t="s">
        <v>15</v>
      </c>
      <c r="U26" s="12">
        <v>282.83333333333297</v>
      </c>
      <c r="V26" s="20" t="s">
        <v>15</v>
      </c>
      <c r="W26" s="60">
        <v>1.01974822979476</v>
      </c>
      <c r="X26" s="20" t="s">
        <v>15</v>
      </c>
      <c r="Y26" s="12">
        <v>433.41666666666703</v>
      </c>
      <c r="Z26" s="16" t="s">
        <v>15</v>
      </c>
    </row>
    <row r="27" spans="1:26">
      <c r="A27" s="24">
        <v>2015</v>
      </c>
      <c r="B27" s="10" t="s">
        <v>15</v>
      </c>
      <c r="C27" s="13">
        <v>62774.422500000001</v>
      </c>
      <c r="D27" s="21">
        <v>11.617970144733601</v>
      </c>
      <c r="E27" s="13">
        <v>164.08916666666701</v>
      </c>
      <c r="F27" s="21">
        <v>7.3997525808378297</v>
      </c>
      <c r="G27" s="13">
        <v>158.86083333333301</v>
      </c>
      <c r="H27" s="21">
        <v>7.2956048738032901</v>
      </c>
      <c r="I27" s="13">
        <v>107.33750000000001</v>
      </c>
      <c r="J27" s="21">
        <v>7.3175125920186002</v>
      </c>
      <c r="K27" s="13">
        <v>5648.0833333333303</v>
      </c>
      <c r="L27" s="21">
        <v>1.0048807903922301</v>
      </c>
      <c r="M27" s="13">
        <v>17.3066666666667</v>
      </c>
      <c r="N27" s="21">
        <v>0.62656641604010299</v>
      </c>
      <c r="O27" s="13">
        <v>16.84</v>
      </c>
      <c r="P27" s="21">
        <v>0.61032751613674396</v>
      </c>
      <c r="Q27" s="13">
        <v>11.797499999999999</v>
      </c>
      <c r="R27" s="21">
        <v>0.65889383641902899</v>
      </c>
      <c r="S27" s="13">
        <v>16.939242301708401</v>
      </c>
      <c r="T27" s="21">
        <v>8.0733842052615206</v>
      </c>
      <c r="U27" s="13">
        <v>333</v>
      </c>
      <c r="V27" s="21">
        <v>0.17737183264584699</v>
      </c>
      <c r="W27" s="61">
        <v>1.0295443900436101</v>
      </c>
      <c r="X27" s="21">
        <v>9.6064498693189497E-3</v>
      </c>
      <c r="Y27" s="13">
        <v>500.58333333333297</v>
      </c>
      <c r="Z27" s="17">
        <v>0.15497019803883699</v>
      </c>
    </row>
    <row r="28" spans="1:26">
      <c r="A28" s="24">
        <v>2016</v>
      </c>
      <c r="B28" s="10" t="s">
        <v>15</v>
      </c>
      <c r="C28" s="13">
        <v>1972.30666666667</v>
      </c>
      <c r="D28" s="21">
        <v>-0.96858104641796305</v>
      </c>
      <c r="E28" s="13">
        <v>12.615833333333301</v>
      </c>
      <c r="F28" s="21">
        <v>-0.92311598876627099</v>
      </c>
      <c r="G28" s="13">
        <v>12.3508333333333</v>
      </c>
      <c r="H28" s="21">
        <v>-0.92225375459652803</v>
      </c>
      <c r="I28" s="13">
        <v>9.5116666666666703</v>
      </c>
      <c r="J28" s="21">
        <v>-0.91138542758433305</v>
      </c>
      <c r="K28" s="13">
        <v>2984.5833333333298</v>
      </c>
      <c r="L28" s="21">
        <v>-0.47157590333003901</v>
      </c>
      <c r="M28" s="13">
        <v>15.3066666666667</v>
      </c>
      <c r="N28" s="21">
        <v>-0.115562403697997</v>
      </c>
      <c r="O28" s="13">
        <v>14.991666666666699</v>
      </c>
      <c r="P28" s="21">
        <v>-0.10975851148059999</v>
      </c>
      <c r="Q28" s="13">
        <v>11.376666666666701</v>
      </c>
      <c r="R28" s="21">
        <v>-3.5671399307759998E-2</v>
      </c>
      <c r="S28" s="13">
        <v>1.1307346031185701</v>
      </c>
      <c r="T28" s="21">
        <v>-0.93324762802380301</v>
      </c>
      <c r="U28" s="13">
        <v>170.666666666667</v>
      </c>
      <c r="V28" s="21">
        <v>-0.48748748748748599</v>
      </c>
      <c r="W28" s="61">
        <v>1.02327805851508</v>
      </c>
      <c r="X28" s="21">
        <v>-6.0865093230847798E-3</v>
      </c>
      <c r="Y28" s="13">
        <v>230.25</v>
      </c>
      <c r="Z28" s="17">
        <v>-0.54003662393873797</v>
      </c>
    </row>
    <row r="29" spans="1:26" ht="15.75" thickBot="1">
      <c r="A29" s="25">
        <v>2017</v>
      </c>
      <c r="B29" s="11" t="s">
        <v>15</v>
      </c>
      <c r="C29" s="14">
        <v>14695.045</v>
      </c>
      <c r="D29" s="22">
        <v>6.4506897169473199</v>
      </c>
      <c r="E29" s="14">
        <v>402.34</v>
      </c>
      <c r="F29" s="22">
        <v>30.891670519849502</v>
      </c>
      <c r="G29" s="14">
        <v>392.47624999999999</v>
      </c>
      <c r="H29" s="22">
        <v>30.7773092233993</v>
      </c>
      <c r="I29" s="14">
        <v>298.10250000000002</v>
      </c>
      <c r="J29" s="22">
        <v>30.340721920448601</v>
      </c>
      <c r="K29" s="14">
        <v>297</v>
      </c>
      <c r="L29" s="22">
        <v>-0.900488622085718</v>
      </c>
      <c r="M29" s="14">
        <v>6.6687500000000002</v>
      </c>
      <c r="N29" s="22">
        <v>-0.56432382404181303</v>
      </c>
      <c r="O29" s="14">
        <v>6.5625</v>
      </c>
      <c r="P29" s="22">
        <v>-0.56225680933852196</v>
      </c>
      <c r="Q29" s="14">
        <v>5.3087499999999999</v>
      </c>
      <c r="R29" s="22">
        <v>-0.53336507471432903</v>
      </c>
      <c r="S29" s="14">
        <v>91.819750878303495</v>
      </c>
      <c r="T29" s="22">
        <v>80.203626938686</v>
      </c>
      <c r="U29" s="14">
        <v>45.875</v>
      </c>
      <c r="V29" s="22">
        <v>-0.731201171875001</v>
      </c>
      <c r="W29" s="63">
        <v>1.0179061720495099</v>
      </c>
      <c r="X29" s="22">
        <v>-5.2496840139086296E-3</v>
      </c>
      <c r="Y29" s="14">
        <v>58</v>
      </c>
      <c r="Z29" s="18">
        <v>-0.74809989142236699</v>
      </c>
    </row>
    <row r="30" spans="1:26">
      <c r="A30" s="23">
        <v>2014</v>
      </c>
      <c r="B30" s="9" t="s">
        <v>54</v>
      </c>
      <c r="C30" s="12">
        <v>16525602.702500001</v>
      </c>
      <c r="D30" s="20" t="s">
        <v>15</v>
      </c>
      <c r="E30" s="12">
        <v>3162.9341666666701</v>
      </c>
      <c r="F30" s="20" t="s">
        <v>15</v>
      </c>
      <c r="G30" s="12">
        <v>3032.69333333333</v>
      </c>
      <c r="H30" s="20" t="s">
        <v>15</v>
      </c>
      <c r="I30" s="12">
        <v>2110.7566666666698</v>
      </c>
      <c r="J30" s="20" t="s">
        <v>15</v>
      </c>
      <c r="K30" s="12">
        <v>12633</v>
      </c>
      <c r="L30" s="20" t="s">
        <v>15</v>
      </c>
      <c r="M30" s="12">
        <v>2.4158333333333299</v>
      </c>
      <c r="N30" s="20" t="s">
        <v>15</v>
      </c>
      <c r="O30" s="12">
        <v>2.31666666666667</v>
      </c>
      <c r="P30" s="20" t="s">
        <v>15</v>
      </c>
      <c r="Q30" s="12">
        <v>1.6125</v>
      </c>
      <c r="R30" s="20" t="s">
        <v>15</v>
      </c>
      <c r="S30" s="12">
        <v>1309.0459476215401</v>
      </c>
      <c r="T30" s="20" t="s">
        <v>15</v>
      </c>
      <c r="U30" s="12">
        <v>5218.6666666666697</v>
      </c>
      <c r="V30" s="20" t="s">
        <v>15</v>
      </c>
      <c r="W30" s="60">
        <v>1.0430509623845801</v>
      </c>
      <c r="X30" s="20" t="s">
        <v>15</v>
      </c>
      <c r="Y30" s="12">
        <v>7825.5833333333303</v>
      </c>
      <c r="Z30" s="16" t="s">
        <v>15</v>
      </c>
    </row>
    <row r="31" spans="1:26">
      <c r="A31" s="24">
        <v>2015</v>
      </c>
      <c r="B31" s="10" t="s">
        <v>54</v>
      </c>
      <c r="C31" s="13">
        <v>18186788.34</v>
      </c>
      <c r="D31" s="21">
        <v>0.100521939647544</v>
      </c>
      <c r="E31" s="13">
        <v>3263.0316666666699</v>
      </c>
      <c r="F31" s="21">
        <v>3.1647038706939003E-2</v>
      </c>
      <c r="G31" s="13">
        <v>3113.2508333333299</v>
      </c>
      <c r="H31" s="21">
        <v>2.6563022088176801E-2</v>
      </c>
      <c r="I31" s="13">
        <v>2163.4591666666702</v>
      </c>
      <c r="J31" s="21">
        <v>2.4968534190740601E-2</v>
      </c>
      <c r="K31" s="13">
        <v>15456.25</v>
      </c>
      <c r="L31" s="21">
        <v>0.22348214992480001</v>
      </c>
      <c r="M31" s="13">
        <v>2.77416666666667</v>
      </c>
      <c r="N31" s="21">
        <v>0.14832700931355899</v>
      </c>
      <c r="O31" s="13">
        <v>2.64916666666667</v>
      </c>
      <c r="P31" s="21">
        <v>0.14352517985611499</v>
      </c>
      <c r="Q31" s="13">
        <v>1.84</v>
      </c>
      <c r="R31" s="21">
        <v>0.141085271317829</v>
      </c>
      <c r="S31" s="13">
        <v>1182.0643363939801</v>
      </c>
      <c r="T31" s="21">
        <v>-9.7003173538925999E-2</v>
      </c>
      <c r="U31" s="13">
        <v>5572.0833333333303</v>
      </c>
      <c r="V31" s="21">
        <v>6.7721640265711605E-2</v>
      </c>
      <c r="W31" s="61">
        <v>1.04802003196664</v>
      </c>
      <c r="X31" s="21">
        <v>4.7639758374795104E-3</v>
      </c>
      <c r="Y31" s="13">
        <v>8405.8333333333303</v>
      </c>
      <c r="Z31" s="17">
        <v>7.4147827105540604E-2</v>
      </c>
    </row>
    <row r="32" spans="1:26">
      <c r="A32" s="24">
        <v>2016</v>
      </c>
      <c r="B32" s="10" t="s">
        <v>54</v>
      </c>
      <c r="C32" s="13">
        <v>20330066.048333298</v>
      </c>
      <c r="D32" s="21">
        <v>0.11784805916608</v>
      </c>
      <c r="E32" s="13">
        <v>3151.29833333333</v>
      </c>
      <c r="F32" s="21">
        <v>-3.4242184798494599E-2</v>
      </c>
      <c r="G32" s="13">
        <v>2994.6875</v>
      </c>
      <c r="H32" s="21">
        <v>-3.8083450284147301E-2</v>
      </c>
      <c r="I32" s="13">
        <v>2157.9025000000001</v>
      </c>
      <c r="J32" s="21">
        <v>-2.5684176305630999E-3</v>
      </c>
      <c r="K32" s="13">
        <v>17740</v>
      </c>
      <c r="L32" s="21">
        <v>0.14775576223210701</v>
      </c>
      <c r="M32" s="13">
        <v>2.7533333333333299</v>
      </c>
      <c r="N32" s="21">
        <v>-7.5097626915013897E-3</v>
      </c>
      <c r="O32" s="13">
        <v>2.6166666666666698</v>
      </c>
      <c r="P32" s="21">
        <v>-1.22680088078013E-2</v>
      </c>
      <c r="Q32" s="13">
        <v>1.885</v>
      </c>
      <c r="R32" s="21">
        <v>2.4456521739130401E-2</v>
      </c>
      <c r="S32" s="13">
        <v>1145.7163782581899</v>
      </c>
      <c r="T32" s="21">
        <v>-3.0749559915388101E-2</v>
      </c>
      <c r="U32" s="13">
        <v>6437.6666666666697</v>
      </c>
      <c r="V32" s="21">
        <v>0.155342855006357</v>
      </c>
      <c r="W32" s="61">
        <v>1.0522034720281299</v>
      </c>
      <c r="X32" s="21">
        <v>3.9917558194375504E-3</v>
      </c>
      <c r="Y32" s="13">
        <v>9421.9166666666697</v>
      </c>
      <c r="Z32" s="17">
        <v>0.120878358282939</v>
      </c>
    </row>
    <row r="33" spans="1:26" ht="15.75" thickBot="1">
      <c r="A33" s="25">
        <v>2017</v>
      </c>
      <c r="B33" s="11" t="s">
        <v>54</v>
      </c>
      <c r="C33" s="14">
        <v>21112041.203749999</v>
      </c>
      <c r="D33" s="22">
        <v>3.8463975156677301E-2</v>
      </c>
      <c r="E33" s="14">
        <v>3393.9074999999998</v>
      </c>
      <c r="F33" s="22">
        <v>7.6987051368775497E-2</v>
      </c>
      <c r="G33" s="14">
        <v>3235.2137499999999</v>
      </c>
      <c r="H33" s="22">
        <v>8.0317645831159301E-2</v>
      </c>
      <c r="I33" s="14">
        <v>2234.37</v>
      </c>
      <c r="J33" s="22">
        <v>3.5436031053302799E-2</v>
      </c>
      <c r="K33" s="14">
        <v>18244</v>
      </c>
      <c r="L33" s="22">
        <v>2.8410372040586201E-2</v>
      </c>
      <c r="M33" s="14">
        <v>2.9350000000000001</v>
      </c>
      <c r="N33" s="22">
        <v>6.5980629539952901E-2</v>
      </c>
      <c r="O33" s="14">
        <v>2.7987500000000001</v>
      </c>
      <c r="P33" s="22">
        <v>6.9585987261145205E-2</v>
      </c>
      <c r="Q33" s="14">
        <v>1.9325000000000001</v>
      </c>
      <c r="R33" s="22">
        <v>2.5198938992042501E-2</v>
      </c>
      <c r="S33" s="14">
        <v>1157.52613751536</v>
      </c>
      <c r="T33" s="22">
        <v>1.03077510990322E-2</v>
      </c>
      <c r="U33" s="14">
        <v>6217.75</v>
      </c>
      <c r="V33" s="22">
        <v>-3.4160927872418E-2</v>
      </c>
      <c r="W33" s="63">
        <v>1.0490402007861599</v>
      </c>
      <c r="X33" s="22">
        <v>-3.0063303591583799E-3</v>
      </c>
      <c r="Y33" s="14">
        <v>9451.625</v>
      </c>
      <c r="Z33" s="18">
        <v>3.1531093284271898E-3</v>
      </c>
    </row>
    <row r="34" spans="1:26">
      <c r="A34" s="23">
        <v>2014</v>
      </c>
      <c r="B34" s="9" t="s">
        <v>56</v>
      </c>
      <c r="C34" s="12">
        <v>4452.8</v>
      </c>
      <c r="D34" s="20" t="s">
        <v>15</v>
      </c>
      <c r="E34" s="12">
        <v>136.79</v>
      </c>
      <c r="F34" s="20" t="s">
        <v>15</v>
      </c>
      <c r="G34" s="12">
        <v>131.444166666667</v>
      </c>
      <c r="H34" s="20" t="s">
        <v>15</v>
      </c>
      <c r="I34" s="12">
        <v>108.44499999999999</v>
      </c>
      <c r="J34" s="20" t="s">
        <v>15</v>
      </c>
      <c r="K34" s="12">
        <v>162.916666666667</v>
      </c>
      <c r="L34" s="20" t="s">
        <v>15</v>
      </c>
      <c r="M34" s="12">
        <v>5.8141666666666696</v>
      </c>
      <c r="N34" s="20" t="s">
        <v>15</v>
      </c>
      <c r="O34" s="12">
        <v>5.4225000000000003</v>
      </c>
      <c r="P34" s="20" t="s">
        <v>15</v>
      </c>
      <c r="Q34" s="12">
        <v>4.6966666666666699</v>
      </c>
      <c r="R34" s="20" t="s">
        <v>15</v>
      </c>
      <c r="S34" s="12">
        <v>123.77539306930601</v>
      </c>
      <c r="T34" s="20" t="s">
        <v>15</v>
      </c>
      <c r="U34" s="12">
        <v>32.5833333333333</v>
      </c>
      <c r="V34" s="20" t="s">
        <v>15</v>
      </c>
      <c r="W34" s="60">
        <v>1.04671495985175</v>
      </c>
      <c r="X34" s="20" t="s">
        <v>15</v>
      </c>
      <c r="Y34" s="12">
        <v>40.8333333333333</v>
      </c>
      <c r="Z34" s="16" t="s">
        <v>15</v>
      </c>
    </row>
    <row r="35" spans="1:26">
      <c r="A35" s="24">
        <v>2015</v>
      </c>
      <c r="B35" s="10" t="s">
        <v>56</v>
      </c>
      <c r="C35" s="13">
        <v>6371.2233333333297</v>
      </c>
      <c r="D35" s="21">
        <v>0.43083527967421198</v>
      </c>
      <c r="E35" s="13">
        <v>214.32583333333301</v>
      </c>
      <c r="F35" s="21">
        <v>0.566823841898772</v>
      </c>
      <c r="G35" s="13">
        <v>209.35583333333301</v>
      </c>
      <c r="H35" s="21">
        <v>0.59273582573081696</v>
      </c>
      <c r="I35" s="13">
        <v>189.488333333333</v>
      </c>
      <c r="J35" s="21">
        <v>0.74732199117832099</v>
      </c>
      <c r="K35" s="13">
        <v>477.16666666666703</v>
      </c>
      <c r="L35" s="21">
        <v>1.9289002557544701</v>
      </c>
      <c r="M35" s="13">
        <v>15.328333333333299</v>
      </c>
      <c r="N35" s="21">
        <v>1.6363766661889001</v>
      </c>
      <c r="O35" s="13">
        <v>15.1183333333333</v>
      </c>
      <c r="P35" s="21">
        <v>1.7880743814353699</v>
      </c>
      <c r="Q35" s="13">
        <v>13.8575</v>
      </c>
      <c r="R35" s="21">
        <v>1.9504968062455601</v>
      </c>
      <c r="S35" s="13">
        <v>79.356207084572702</v>
      </c>
      <c r="T35" s="21">
        <v>-0.35886927832143101</v>
      </c>
      <c r="U35" s="13">
        <v>28.5</v>
      </c>
      <c r="V35" s="21">
        <v>-0.12531969309462801</v>
      </c>
      <c r="W35" s="61">
        <v>1.02190545871167</v>
      </c>
      <c r="X35" s="21">
        <v>-2.3702251416750399E-2</v>
      </c>
      <c r="Y35" s="13">
        <v>32.5</v>
      </c>
      <c r="Z35" s="17">
        <v>-0.20408163265306101</v>
      </c>
    </row>
    <row r="36" spans="1:26">
      <c r="A36" s="24">
        <v>2016</v>
      </c>
      <c r="B36" s="10" t="s">
        <v>56</v>
      </c>
      <c r="C36" s="13">
        <v>3805.4908333333301</v>
      </c>
      <c r="D36" s="21">
        <v>-0.40270641378657301</v>
      </c>
      <c r="E36" s="13">
        <v>111.120833333333</v>
      </c>
      <c r="F36" s="21">
        <v>-0.48153317962137199</v>
      </c>
      <c r="G36" s="13">
        <v>102.276666666667</v>
      </c>
      <c r="H36" s="21">
        <v>-0.511469706679614</v>
      </c>
      <c r="I36" s="13">
        <v>88.659166666666707</v>
      </c>
      <c r="J36" s="21">
        <v>-0.53211279498297903</v>
      </c>
      <c r="K36" s="13">
        <v>50.4166666666667</v>
      </c>
      <c r="L36" s="21">
        <v>-0.89434159972057303</v>
      </c>
      <c r="M36" s="13">
        <v>1.47</v>
      </c>
      <c r="N36" s="21">
        <v>-0.90409916277046798</v>
      </c>
      <c r="O36" s="13">
        <v>1.3341666666666701</v>
      </c>
      <c r="P36" s="21">
        <v>-0.91175173630250195</v>
      </c>
      <c r="Q36" s="13">
        <v>1.15083333333333</v>
      </c>
      <c r="R36" s="21">
        <v>-0.91695231222563001</v>
      </c>
      <c r="S36" s="13">
        <v>86.958838081118202</v>
      </c>
      <c r="T36" s="21">
        <v>9.5803860540399896E-2</v>
      </c>
      <c r="U36" s="13">
        <v>34</v>
      </c>
      <c r="V36" s="21">
        <v>0.19298245614035101</v>
      </c>
      <c r="W36" s="61">
        <v>1.0809797569335899</v>
      </c>
      <c r="X36" s="21">
        <v>5.7807987733420697E-2</v>
      </c>
      <c r="Y36" s="13">
        <v>42.5</v>
      </c>
      <c r="Z36" s="17">
        <v>0.30769230769230799</v>
      </c>
    </row>
    <row r="37" spans="1:26" ht="15.75" thickBot="1">
      <c r="A37" s="25">
        <v>2017</v>
      </c>
      <c r="B37" s="11" t="s">
        <v>56</v>
      </c>
      <c r="C37" s="14">
        <v>3770.8</v>
      </c>
      <c r="D37" s="22">
        <v>-9.11599445450334E-3</v>
      </c>
      <c r="E37" s="14">
        <v>105.9</v>
      </c>
      <c r="F37" s="22">
        <v>-4.6983388953463601E-2</v>
      </c>
      <c r="G37" s="14">
        <v>97.673749999999998</v>
      </c>
      <c r="H37" s="22">
        <v>-4.5004562787214299E-2</v>
      </c>
      <c r="I37" s="14">
        <v>90.40625</v>
      </c>
      <c r="J37" s="22">
        <v>1.9705614196689099E-2</v>
      </c>
      <c r="K37" s="14">
        <v>56.5</v>
      </c>
      <c r="L37" s="22">
        <v>0.12066115702479301</v>
      </c>
      <c r="M37" s="14">
        <v>1.6425000000000001</v>
      </c>
      <c r="N37" s="22">
        <v>0.11734693877551</v>
      </c>
      <c r="O37" s="14">
        <v>1.5225</v>
      </c>
      <c r="P37" s="22">
        <v>0.14116177389131501</v>
      </c>
      <c r="Q37" s="14">
        <v>1.4075</v>
      </c>
      <c r="R37" s="22">
        <v>0.22302679217958299</v>
      </c>
      <c r="S37" s="14">
        <v>74.141230446369804</v>
      </c>
      <c r="T37" s="22">
        <v>-0.147398561406624</v>
      </c>
      <c r="U37" s="14">
        <v>35.5</v>
      </c>
      <c r="V37" s="22">
        <v>4.4117647058823498E-2</v>
      </c>
      <c r="W37" s="63">
        <v>1.0846193207377399</v>
      </c>
      <c r="X37" s="22">
        <v>3.3669120821229002E-3</v>
      </c>
      <c r="Y37" s="14">
        <v>41.875</v>
      </c>
      <c r="Z37" s="18">
        <v>-1.4705882352941201E-2</v>
      </c>
    </row>
    <row r="38" spans="1:26">
      <c r="A38" s="23"/>
      <c r="B38" s="9"/>
      <c r="C38" s="12"/>
      <c r="D38" s="20"/>
      <c r="E38" s="12"/>
      <c r="F38" s="20"/>
      <c r="G38" s="12"/>
      <c r="H38" s="20"/>
      <c r="I38" s="12"/>
      <c r="J38" s="20"/>
      <c r="K38" s="12"/>
      <c r="L38" s="20"/>
      <c r="M38" s="12"/>
      <c r="N38" s="20"/>
      <c r="O38" s="12"/>
      <c r="P38" s="20"/>
      <c r="Q38" s="12"/>
      <c r="R38" s="20"/>
      <c r="S38" s="12"/>
      <c r="T38" s="20"/>
      <c r="U38" s="12"/>
      <c r="V38" s="20"/>
      <c r="W38" s="60"/>
      <c r="X38" s="20"/>
      <c r="Y38" s="12"/>
      <c r="Z38" s="16"/>
    </row>
    <row r="39" spans="1:26">
      <c r="A39" s="24"/>
      <c r="B39" s="10"/>
      <c r="C39" s="13"/>
      <c r="D39" s="21"/>
      <c r="E39" s="13"/>
      <c r="F39" s="21"/>
      <c r="G39" s="13"/>
      <c r="H39" s="21"/>
      <c r="I39" s="13"/>
      <c r="J39" s="21"/>
      <c r="K39" s="13"/>
      <c r="L39" s="21"/>
      <c r="M39" s="13"/>
      <c r="N39" s="21"/>
      <c r="O39" s="13"/>
      <c r="P39" s="21"/>
      <c r="Q39" s="13"/>
      <c r="R39" s="21"/>
      <c r="S39" s="13"/>
      <c r="T39" s="21"/>
      <c r="U39" s="13"/>
      <c r="V39" s="21"/>
      <c r="W39" s="61"/>
      <c r="X39" s="21"/>
      <c r="Y39" s="13"/>
      <c r="Z39" s="17"/>
    </row>
    <row r="40" spans="1:26">
      <c r="A40" s="24"/>
      <c r="B40" s="10"/>
      <c r="C40" s="13"/>
      <c r="D40" s="21"/>
      <c r="E40" s="13"/>
      <c r="F40" s="21"/>
      <c r="G40" s="13"/>
      <c r="H40" s="21"/>
      <c r="I40" s="13"/>
      <c r="J40" s="21"/>
      <c r="K40" s="13"/>
      <c r="L40" s="21"/>
      <c r="M40" s="13"/>
      <c r="N40" s="21"/>
      <c r="O40" s="13"/>
      <c r="P40" s="21"/>
      <c r="Q40" s="13"/>
      <c r="R40" s="21"/>
      <c r="S40" s="13"/>
      <c r="T40" s="21"/>
      <c r="U40" s="13"/>
      <c r="V40" s="21"/>
      <c r="W40" s="61"/>
      <c r="X40" s="21"/>
      <c r="Y40" s="13"/>
      <c r="Z40" s="17"/>
    </row>
    <row r="41" spans="1:26" ht="15.75" thickBot="1">
      <c r="A41" s="25"/>
      <c r="B41" s="11"/>
      <c r="C41" s="14"/>
      <c r="D41" s="22"/>
      <c r="E41" s="14"/>
      <c r="F41" s="22"/>
      <c r="G41" s="14"/>
      <c r="H41" s="22"/>
      <c r="I41" s="14"/>
      <c r="J41" s="22"/>
      <c r="K41" s="14"/>
      <c r="L41" s="22"/>
      <c r="M41" s="14"/>
      <c r="N41" s="22"/>
      <c r="O41" s="14"/>
      <c r="P41" s="22"/>
      <c r="Q41" s="14"/>
      <c r="R41" s="22"/>
      <c r="S41" s="14"/>
      <c r="T41" s="22"/>
      <c r="U41" s="14"/>
      <c r="V41" s="22"/>
      <c r="W41" s="63"/>
      <c r="X41" s="22"/>
      <c r="Y41" s="14"/>
      <c r="Z41" s="18"/>
    </row>
    <row r="42" spans="1:26">
      <c r="A42" s="23"/>
      <c r="B42" s="9"/>
      <c r="C42" s="12"/>
      <c r="D42" s="20"/>
      <c r="E42" s="12"/>
      <c r="F42" s="20"/>
      <c r="G42" s="12"/>
      <c r="H42" s="20"/>
      <c r="I42" s="12"/>
      <c r="J42" s="20"/>
      <c r="K42" s="12"/>
      <c r="L42" s="20"/>
      <c r="M42" s="12"/>
      <c r="N42" s="20"/>
      <c r="O42" s="12"/>
      <c r="P42" s="20"/>
      <c r="Q42" s="12"/>
      <c r="R42" s="20"/>
      <c r="S42" s="12"/>
      <c r="T42" s="20"/>
      <c r="U42" s="12"/>
      <c r="V42" s="20"/>
      <c r="W42" s="60"/>
      <c r="X42" s="20"/>
      <c r="Y42" s="12"/>
      <c r="Z42" s="16"/>
    </row>
    <row r="43" spans="1:26">
      <c r="A43" s="24"/>
      <c r="B43" s="10"/>
      <c r="C43" s="13"/>
      <c r="D43" s="21"/>
      <c r="E43" s="13"/>
      <c r="F43" s="21"/>
      <c r="G43" s="13"/>
      <c r="H43" s="21"/>
      <c r="I43" s="13"/>
      <c r="J43" s="21"/>
      <c r="K43" s="13"/>
      <c r="L43" s="21"/>
      <c r="M43" s="13"/>
      <c r="N43" s="21"/>
      <c r="O43" s="13"/>
      <c r="P43" s="21"/>
      <c r="Q43" s="13"/>
      <c r="R43" s="21"/>
      <c r="S43" s="13"/>
      <c r="T43" s="21"/>
      <c r="U43" s="13"/>
      <c r="V43" s="21"/>
      <c r="W43" s="61"/>
      <c r="X43" s="21"/>
      <c r="Y43" s="13"/>
      <c r="Z43" s="17"/>
    </row>
    <row r="44" spans="1:26">
      <c r="A44" s="24"/>
      <c r="B44" s="10"/>
      <c r="C44" s="13"/>
      <c r="D44" s="21"/>
      <c r="E44" s="13"/>
      <c r="F44" s="21"/>
      <c r="G44" s="13"/>
      <c r="H44" s="21"/>
      <c r="I44" s="13"/>
      <c r="J44" s="21"/>
      <c r="K44" s="13"/>
      <c r="L44" s="21"/>
      <c r="M44" s="13"/>
      <c r="N44" s="21"/>
      <c r="O44" s="13"/>
      <c r="P44" s="21"/>
      <c r="Q44" s="13"/>
      <c r="R44" s="21"/>
      <c r="S44" s="13"/>
      <c r="T44" s="21"/>
      <c r="U44" s="13"/>
      <c r="V44" s="21"/>
      <c r="W44" s="61"/>
      <c r="X44" s="21"/>
      <c r="Y44" s="13"/>
      <c r="Z44" s="17"/>
    </row>
    <row r="45" spans="1:26" ht="15.75" thickBot="1">
      <c r="A45" s="25"/>
      <c r="B45" s="11"/>
      <c r="C45" s="14"/>
      <c r="D45" s="22"/>
      <c r="E45" s="14"/>
      <c r="F45" s="22"/>
      <c r="G45" s="14"/>
      <c r="H45" s="22"/>
      <c r="I45" s="14"/>
      <c r="J45" s="22"/>
      <c r="K45" s="14"/>
      <c r="L45" s="22"/>
      <c r="M45" s="14"/>
      <c r="N45" s="22"/>
      <c r="O45" s="14"/>
      <c r="P45" s="22"/>
      <c r="Q45" s="14"/>
      <c r="R45" s="22"/>
      <c r="S45" s="14"/>
      <c r="T45" s="22"/>
      <c r="U45" s="14"/>
      <c r="V45" s="22"/>
      <c r="W45" s="63"/>
      <c r="X45" s="22"/>
      <c r="Y45" s="14"/>
      <c r="Z45" s="18"/>
    </row>
    <row r="46" spans="1:26">
      <c r="A46" s="23"/>
      <c r="B46" s="9"/>
      <c r="C46" s="12"/>
      <c r="D46" s="20"/>
      <c r="E46" s="12"/>
      <c r="F46" s="20"/>
      <c r="G46" s="12"/>
      <c r="H46" s="20"/>
      <c r="I46" s="12"/>
      <c r="J46" s="20"/>
      <c r="K46" s="12"/>
      <c r="L46" s="20"/>
      <c r="M46" s="12"/>
      <c r="N46" s="20"/>
      <c r="O46" s="12"/>
      <c r="P46" s="20"/>
      <c r="Q46" s="12"/>
      <c r="R46" s="20"/>
      <c r="S46" s="12"/>
      <c r="T46" s="20"/>
      <c r="U46" s="12"/>
      <c r="V46" s="20"/>
      <c r="W46" s="60"/>
      <c r="X46" s="20"/>
      <c r="Y46" s="12"/>
      <c r="Z46" s="16"/>
    </row>
    <row r="47" spans="1:26">
      <c r="A47" s="24"/>
      <c r="B47" s="10"/>
      <c r="C47" s="13"/>
      <c r="D47" s="21"/>
      <c r="E47" s="13"/>
      <c r="F47" s="21"/>
      <c r="G47" s="13"/>
      <c r="H47" s="21"/>
      <c r="I47" s="13"/>
      <c r="J47" s="21"/>
      <c r="K47" s="13"/>
      <c r="L47" s="21"/>
      <c r="M47" s="13"/>
      <c r="N47" s="21"/>
      <c r="O47" s="13"/>
      <c r="P47" s="21"/>
      <c r="Q47" s="13"/>
      <c r="R47" s="21"/>
      <c r="S47" s="13"/>
      <c r="T47" s="21"/>
      <c r="U47" s="13"/>
      <c r="V47" s="21"/>
      <c r="W47" s="61"/>
      <c r="X47" s="21"/>
      <c r="Y47" s="13"/>
      <c r="Z47" s="17"/>
    </row>
    <row r="48" spans="1:26">
      <c r="A48" s="24"/>
      <c r="B48" s="10"/>
      <c r="C48" s="13"/>
      <c r="D48" s="21"/>
      <c r="E48" s="13"/>
      <c r="F48" s="21"/>
      <c r="G48" s="13"/>
      <c r="H48" s="21"/>
      <c r="I48" s="13"/>
      <c r="J48" s="21"/>
      <c r="K48" s="13"/>
      <c r="L48" s="21"/>
      <c r="M48" s="13"/>
      <c r="N48" s="21"/>
      <c r="O48" s="13"/>
      <c r="P48" s="21"/>
      <c r="Q48" s="13"/>
      <c r="R48" s="21"/>
      <c r="S48" s="13"/>
      <c r="T48" s="21"/>
      <c r="U48" s="13"/>
      <c r="V48" s="21"/>
      <c r="W48" s="61"/>
      <c r="X48" s="21"/>
      <c r="Y48" s="13"/>
      <c r="Z48" s="17"/>
    </row>
    <row r="49" spans="1:26" ht="15.75" thickBot="1">
      <c r="A49" s="25"/>
      <c r="B49" s="11"/>
      <c r="C49" s="14"/>
      <c r="D49" s="22"/>
      <c r="E49" s="14"/>
      <c r="F49" s="22"/>
      <c r="G49" s="14"/>
      <c r="H49" s="22"/>
      <c r="I49" s="14"/>
      <c r="J49" s="22"/>
      <c r="K49" s="14"/>
      <c r="L49" s="22"/>
      <c r="M49" s="14"/>
      <c r="N49" s="22"/>
      <c r="O49" s="14"/>
      <c r="P49" s="22"/>
      <c r="Q49" s="14"/>
      <c r="R49" s="22"/>
      <c r="S49" s="14"/>
      <c r="T49" s="22"/>
      <c r="U49" s="14"/>
      <c r="V49" s="22"/>
      <c r="W49" s="63"/>
      <c r="X49" s="22"/>
      <c r="Y49" s="14"/>
      <c r="Z49" s="18"/>
    </row>
    <row r="50" spans="1:26">
      <c r="A50" s="23"/>
      <c r="B50" s="9"/>
      <c r="C50" s="12"/>
      <c r="D50" s="20"/>
      <c r="E50" s="12"/>
      <c r="F50" s="20"/>
      <c r="G50" s="12"/>
      <c r="H50" s="20"/>
      <c r="I50" s="12"/>
      <c r="J50" s="20"/>
      <c r="K50" s="12"/>
      <c r="L50" s="20"/>
      <c r="M50" s="12"/>
      <c r="N50" s="20"/>
      <c r="O50" s="12"/>
      <c r="P50" s="20"/>
      <c r="Q50" s="12"/>
      <c r="R50" s="20"/>
      <c r="S50" s="12"/>
      <c r="T50" s="20"/>
      <c r="U50" s="12"/>
      <c r="V50" s="20"/>
      <c r="W50" s="60"/>
      <c r="X50" s="20"/>
      <c r="Y50" s="12"/>
      <c r="Z50" s="16"/>
    </row>
    <row r="51" spans="1:26">
      <c r="A51" s="24"/>
      <c r="B51" s="10"/>
      <c r="C51" s="13"/>
      <c r="D51" s="21"/>
      <c r="E51" s="13"/>
      <c r="F51" s="21"/>
      <c r="G51" s="13"/>
      <c r="H51" s="21"/>
      <c r="I51" s="13"/>
      <c r="J51" s="21"/>
      <c r="K51" s="13"/>
      <c r="L51" s="21"/>
      <c r="M51" s="13"/>
      <c r="N51" s="21"/>
      <c r="O51" s="13"/>
      <c r="P51" s="21"/>
      <c r="Q51" s="13"/>
      <c r="R51" s="21"/>
      <c r="S51" s="13"/>
      <c r="T51" s="21"/>
      <c r="U51" s="13"/>
      <c r="V51" s="21"/>
      <c r="W51" s="61"/>
      <c r="X51" s="21"/>
      <c r="Y51" s="13"/>
      <c r="Z51" s="17"/>
    </row>
    <row r="52" spans="1:26">
      <c r="A52" s="24"/>
      <c r="B52" s="10"/>
      <c r="C52" s="13"/>
      <c r="D52" s="21"/>
      <c r="E52" s="13"/>
      <c r="F52" s="21"/>
      <c r="G52" s="13"/>
      <c r="H52" s="21"/>
      <c r="I52" s="13"/>
      <c r="J52" s="21"/>
      <c r="K52" s="13"/>
      <c r="L52" s="21"/>
      <c r="M52" s="13"/>
      <c r="N52" s="21"/>
      <c r="O52" s="13"/>
      <c r="P52" s="21"/>
      <c r="Q52" s="13"/>
      <c r="R52" s="21"/>
      <c r="S52" s="13"/>
      <c r="T52" s="21"/>
      <c r="U52" s="13"/>
      <c r="V52" s="21"/>
      <c r="W52" s="61"/>
      <c r="X52" s="21"/>
      <c r="Y52" s="13"/>
      <c r="Z52" s="17"/>
    </row>
    <row r="53" spans="1:26" ht="15.75" thickBot="1">
      <c r="A53" s="25"/>
      <c r="B53" s="11"/>
      <c r="C53" s="14"/>
      <c r="D53" s="22"/>
      <c r="E53" s="14"/>
      <c r="F53" s="22"/>
      <c r="G53" s="14"/>
      <c r="H53" s="22"/>
      <c r="I53" s="14"/>
      <c r="J53" s="22"/>
      <c r="K53" s="14"/>
      <c r="L53" s="22"/>
      <c r="M53" s="14"/>
      <c r="N53" s="22"/>
      <c r="O53" s="14"/>
      <c r="P53" s="22"/>
      <c r="Q53" s="14"/>
      <c r="R53" s="22"/>
      <c r="S53" s="14"/>
      <c r="T53" s="22"/>
      <c r="U53" s="14"/>
      <c r="V53" s="22"/>
      <c r="W53" s="63"/>
      <c r="X53" s="22"/>
      <c r="Y53" s="14"/>
      <c r="Z53" s="18"/>
    </row>
    <row r="54" spans="1:26">
      <c r="A54" s="23"/>
      <c r="B54" s="9"/>
      <c r="C54" s="12"/>
      <c r="D54" s="20"/>
      <c r="E54" s="12"/>
      <c r="F54" s="20"/>
      <c r="G54" s="12"/>
      <c r="H54" s="20"/>
      <c r="I54" s="12"/>
      <c r="J54" s="20"/>
      <c r="K54" s="12"/>
      <c r="L54" s="20"/>
      <c r="M54" s="12"/>
      <c r="N54" s="20"/>
      <c r="O54" s="12"/>
      <c r="P54" s="20"/>
      <c r="Q54" s="12"/>
      <c r="R54" s="20"/>
      <c r="S54" s="12"/>
      <c r="T54" s="20"/>
      <c r="U54" s="12"/>
      <c r="V54" s="20"/>
      <c r="W54" s="60"/>
      <c r="X54" s="20"/>
      <c r="Y54" s="12"/>
      <c r="Z54" s="16"/>
    </row>
    <row r="55" spans="1:26">
      <c r="A55" s="24"/>
      <c r="B55" s="10"/>
      <c r="C55" s="13"/>
      <c r="D55" s="21"/>
      <c r="E55" s="13"/>
      <c r="F55" s="21"/>
      <c r="G55" s="13"/>
      <c r="H55" s="21"/>
      <c r="I55" s="13"/>
      <c r="J55" s="21"/>
      <c r="K55" s="13"/>
      <c r="L55" s="21"/>
      <c r="M55" s="13"/>
      <c r="N55" s="21"/>
      <c r="O55" s="13"/>
      <c r="P55" s="21"/>
      <c r="Q55" s="13"/>
      <c r="R55" s="21"/>
      <c r="S55" s="13"/>
      <c r="T55" s="21"/>
      <c r="U55" s="13"/>
      <c r="V55" s="21"/>
      <c r="W55" s="61"/>
      <c r="X55" s="21"/>
      <c r="Y55" s="13"/>
      <c r="Z55" s="17"/>
    </row>
    <row r="56" spans="1:26">
      <c r="A56" s="24"/>
      <c r="B56" s="10"/>
      <c r="C56" s="13"/>
      <c r="D56" s="21"/>
      <c r="E56" s="13"/>
      <c r="F56" s="21"/>
      <c r="G56" s="13"/>
      <c r="H56" s="21"/>
      <c r="I56" s="13"/>
      <c r="J56" s="21"/>
      <c r="K56" s="13"/>
      <c r="L56" s="21"/>
      <c r="M56" s="13"/>
      <c r="N56" s="21"/>
      <c r="O56" s="13"/>
      <c r="P56" s="21"/>
      <c r="Q56" s="13"/>
      <c r="R56" s="21"/>
      <c r="S56" s="13"/>
      <c r="T56" s="21"/>
      <c r="U56" s="13"/>
      <c r="V56" s="21"/>
      <c r="W56" s="61"/>
      <c r="X56" s="21"/>
      <c r="Y56" s="13"/>
      <c r="Z56" s="17"/>
    </row>
    <row r="57" spans="1:26" ht="15.75" thickBot="1">
      <c r="A57" s="25"/>
      <c r="B57" s="11"/>
      <c r="C57" s="14"/>
      <c r="D57" s="22"/>
      <c r="E57" s="14"/>
      <c r="F57" s="22"/>
      <c r="G57" s="14"/>
      <c r="H57" s="22"/>
      <c r="I57" s="14"/>
      <c r="J57" s="22"/>
      <c r="K57" s="14"/>
      <c r="L57" s="22"/>
      <c r="M57" s="14"/>
      <c r="N57" s="22"/>
      <c r="O57" s="14"/>
      <c r="P57" s="22"/>
      <c r="Q57" s="14"/>
      <c r="R57" s="22"/>
      <c r="S57" s="14"/>
      <c r="T57" s="22"/>
      <c r="U57" s="14"/>
      <c r="V57" s="22"/>
      <c r="W57" s="63"/>
      <c r="X57" s="22"/>
      <c r="Y57" s="14"/>
      <c r="Z57" s="18"/>
    </row>
    <row r="58" spans="1:26">
      <c r="A58" s="23"/>
      <c r="B58" s="9"/>
      <c r="C58" s="12"/>
      <c r="D58" s="20"/>
      <c r="E58" s="12"/>
      <c r="F58" s="20"/>
      <c r="G58" s="12"/>
      <c r="H58" s="20"/>
      <c r="I58" s="12"/>
      <c r="J58" s="20"/>
      <c r="K58" s="12"/>
      <c r="L58" s="20"/>
      <c r="M58" s="12"/>
      <c r="N58" s="20"/>
      <c r="O58" s="12"/>
      <c r="P58" s="20"/>
      <c r="Q58" s="12"/>
      <c r="R58" s="20"/>
      <c r="S58" s="12"/>
      <c r="T58" s="20"/>
      <c r="U58" s="12"/>
      <c r="V58" s="20"/>
      <c r="W58" s="60"/>
      <c r="X58" s="20"/>
      <c r="Y58" s="12"/>
      <c r="Z58" s="16"/>
    </row>
    <row r="59" spans="1:26">
      <c r="A59" s="24"/>
      <c r="B59" s="10"/>
      <c r="C59" s="13"/>
      <c r="D59" s="21"/>
      <c r="E59" s="13"/>
      <c r="F59" s="21"/>
      <c r="G59" s="13"/>
      <c r="H59" s="21"/>
      <c r="I59" s="13"/>
      <c r="J59" s="21"/>
      <c r="K59" s="13"/>
      <c r="L59" s="21"/>
      <c r="M59" s="13"/>
      <c r="N59" s="21"/>
      <c r="O59" s="13"/>
      <c r="P59" s="21"/>
      <c r="Q59" s="13"/>
      <c r="R59" s="21"/>
      <c r="S59" s="13"/>
      <c r="T59" s="21"/>
      <c r="U59" s="13"/>
      <c r="V59" s="21"/>
      <c r="W59" s="61"/>
      <c r="X59" s="21"/>
      <c r="Y59" s="13"/>
      <c r="Z59" s="17"/>
    </row>
    <row r="60" spans="1:26">
      <c r="A60" s="24"/>
      <c r="B60" s="10"/>
      <c r="C60" s="13"/>
      <c r="D60" s="21"/>
      <c r="E60" s="13"/>
      <c r="F60" s="21"/>
      <c r="G60" s="13"/>
      <c r="H60" s="21"/>
      <c r="I60" s="13"/>
      <c r="J60" s="21"/>
      <c r="K60" s="13"/>
      <c r="L60" s="21"/>
      <c r="M60" s="13"/>
      <c r="N60" s="21"/>
      <c r="O60" s="13"/>
      <c r="P60" s="21"/>
      <c r="Q60" s="13"/>
      <c r="R60" s="21"/>
      <c r="S60" s="13"/>
      <c r="T60" s="21"/>
      <c r="U60" s="13"/>
      <c r="V60" s="21"/>
      <c r="W60" s="61"/>
      <c r="X60" s="21"/>
      <c r="Y60" s="13"/>
      <c r="Z60" s="17"/>
    </row>
    <row r="61" spans="1:26" ht="15.75" thickBot="1">
      <c r="A61" s="25"/>
      <c r="B61" s="11"/>
      <c r="C61" s="14"/>
      <c r="D61" s="22"/>
      <c r="E61" s="14"/>
      <c r="F61" s="22"/>
      <c r="G61" s="14"/>
      <c r="H61" s="22"/>
      <c r="I61" s="14"/>
      <c r="J61" s="22"/>
      <c r="K61" s="14"/>
      <c r="L61" s="22"/>
      <c r="M61" s="14"/>
      <c r="N61" s="22"/>
      <c r="O61" s="14"/>
      <c r="P61" s="22"/>
      <c r="Q61" s="14"/>
      <c r="R61" s="22"/>
      <c r="S61" s="14"/>
      <c r="T61" s="22"/>
      <c r="U61" s="14"/>
      <c r="V61" s="22"/>
      <c r="W61" s="63"/>
      <c r="X61" s="22"/>
      <c r="Y61" s="14"/>
      <c r="Z61" s="18"/>
    </row>
    <row r="62" spans="1:26">
      <c r="A62" s="23"/>
      <c r="B62" s="9"/>
      <c r="C62" s="12"/>
      <c r="D62" s="20"/>
      <c r="E62" s="12"/>
      <c r="F62" s="20"/>
      <c r="G62" s="12"/>
      <c r="H62" s="20"/>
      <c r="I62" s="12"/>
      <c r="J62" s="20"/>
      <c r="K62" s="12"/>
      <c r="L62" s="20"/>
      <c r="M62" s="12"/>
      <c r="N62" s="20"/>
      <c r="O62" s="12"/>
      <c r="P62" s="20"/>
      <c r="Q62" s="12"/>
      <c r="R62" s="20"/>
      <c r="S62" s="12"/>
      <c r="T62" s="20"/>
      <c r="U62" s="12"/>
      <c r="V62" s="20"/>
      <c r="W62" s="60"/>
      <c r="X62" s="20"/>
      <c r="Y62" s="12"/>
      <c r="Z62" s="16"/>
    </row>
    <row r="63" spans="1:26">
      <c r="A63" s="24"/>
      <c r="B63" s="10"/>
      <c r="C63" s="13"/>
      <c r="D63" s="21"/>
      <c r="E63" s="13"/>
      <c r="F63" s="21"/>
      <c r="G63" s="13"/>
      <c r="H63" s="21"/>
      <c r="I63" s="13"/>
      <c r="J63" s="21"/>
      <c r="K63" s="13"/>
      <c r="L63" s="21"/>
      <c r="M63" s="13"/>
      <c r="N63" s="21"/>
      <c r="O63" s="13"/>
      <c r="P63" s="21"/>
      <c r="Q63" s="13"/>
      <c r="R63" s="21"/>
      <c r="S63" s="13"/>
      <c r="T63" s="21"/>
      <c r="U63" s="13"/>
      <c r="V63" s="21"/>
      <c r="W63" s="61"/>
      <c r="X63" s="21"/>
      <c r="Y63" s="13"/>
      <c r="Z63" s="17"/>
    </row>
    <row r="64" spans="1:26">
      <c r="A64" s="24"/>
      <c r="B64" s="10"/>
      <c r="C64" s="13"/>
      <c r="D64" s="21"/>
      <c r="E64" s="13"/>
      <c r="F64" s="21"/>
      <c r="G64" s="13"/>
      <c r="H64" s="21"/>
      <c r="I64" s="13"/>
      <c r="J64" s="21"/>
      <c r="K64" s="13"/>
      <c r="L64" s="21"/>
      <c r="M64" s="13"/>
      <c r="N64" s="21"/>
      <c r="O64" s="13"/>
      <c r="P64" s="21"/>
      <c r="Q64" s="13"/>
      <c r="R64" s="21"/>
      <c r="S64" s="13"/>
      <c r="T64" s="21"/>
      <c r="U64" s="13"/>
      <c r="V64" s="21"/>
      <c r="W64" s="61"/>
      <c r="X64" s="21"/>
      <c r="Y64" s="13"/>
      <c r="Z64" s="17"/>
    </row>
    <row r="65" spans="1:26" ht="15.75" thickBot="1">
      <c r="A65" s="25"/>
      <c r="B65" s="11"/>
      <c r="C65" s="14"/>
      <c r="D65" s="22"/>
      <c r="E65" s="14"/>
      <c r="F65" s="22"/>
      <c r="G65" s="14"/>
      <c r="H65" s="22"/>
      <c r="I65" s="14"/>
      <c r="J65" s="22"/>
      <c r="K65" s="14"/>
      <c r="L65" s="22"/>
      <c r="M65" s="14"/>
      <c r="N65" s="22"/>
      <c r="O65" s="14"/>
      <c r="P65" s="22"/>
      <c r="Q65" s="14"/>
      <c r="R65" s="22"/>
      <c r="S65" s="14"/>
      <c r="T65" s="22"/>
      <c r="U65" s="14"/>
      <c r="V65" s="22"/>
      <c r="W65" s="63"/>
      <c r="X65" s="22"/>
      <c r="Y65" s="14"/>
      <c r="Z65" s="18"/>
    </row>
    <row r="66" spans="1:26">
      <c r="A66" s="23"/>
      <c r="B66" s="9"/>
      <c r="C66" s="12"/>
      <c r="D66" s="20"/>
      <c r="E66" s="12"/>
      <c r="F66" s="20"/>
      <c r="G66" s="12"/>
      <c r="H66" s="20"/>
      <c r="I66" s="12"/>
      <c r="J66" s="20"/>
      <c r="K66" s="12"/>
      <c r="L66" s="20"/>
      <c r="M66" s="12"/>
      <c r="N66" s="20"/>
      <c r="O66" s="12"/>
      <c r="P66" s="20"/>
      <c r="Q66" s="12"/>
      <c r="R66" s="20"/>
      <c r="S66" s="12"/>
      <c r="T66" s="20"/>
      <c r="U66" s="12"/>
      <c r="V66" s="20"/>
      <c r="W66" s="60"/>
      <c r="X66" s="20"/>
      <c r="Y66" s="12"/>
      <c r="Z66" s="16"/>
    </row>
    <row r="67" spans="1:26">
      <c r="A67" s="24"/>
      <c r="B67" s="10"/>
      <c r="C67" s="13"/>
      <c r="D67" s="21"/>
      <c r="E67" s="13"/>
      <c r="F67" s="21"/>
      <c r="G67" s="13"/>
      <c r="H67" s="21"/>
      <c r="I67" s="13"/>
      <c r="J67" s="21"/>
      <c r="K67" s="13"/>
      <c r="L67" s="21"/>
      <c r="M67" s="13"/>
      <c r="N67" s="21"/>
      <c r="O67" s="13"/>
      <c r="P67" s="21"/>
      <c r="Q67" s="13"/>
      <c r="R67" s="21"/>
      <c r="S67" s="13"/>
      <c r="T67" s="21"/>
      <c r="U67" s="13"/>
      <c r="V67" s="21"/>
      <c r="W67" s="61"/>
      <c r="X67" s="21"/>
      <c r="Y67" s="13"/>
      <c r="Z67" s="17"/>
    </row>
    <row r="68" spans="1:26">
      <c r="A68" s="24"/>
      <c r="B68" s="10"/>
      <c r="C68" s="13"/>
      <c r="D68" s="21"/>
      <c r="E68" s="13"/>
      <c r="F68" s="21"/>
      <c r="G68" s="13"/>
      <c r="H68" s="21"/>
      <c r="I68" s="13"/>
      <c r="J68" s="21"/>
      <c r="K68" s="13"/>
      <c r="L68" s="21"/>
      <c r="M68" s="13"/>
      <c r="N68" s="21"/>
      <c r="O68" s="13"/>
      <c r="P68" s="21"/>
      <c r="Q68" s="13"/>
      <c r="R68" s="21"/>
      <c r="S68" s="13"/>
      <c r="T68" s="21"/>
      <c r="U68" s="13"/>
      <c r="V68" s="21"/>
      <c r="W68" s="61"/>
      <c r="X68" s="21"/>
      <c r="Y68" s="13"/>
      <c r="Z68" s="17"/>
    </row>
    <row r="69" spans="1:26" ht="15.75" thickBot="1">
      <c r="A69" s="25"/>
      <c r="B69" s="11"/>
      <c r="C69" s="14"/>
      <c r="D69" s="22"/>
      <c r="E69" s="14"/>
      <c r="F69" s="22"/>
      <c r="G69" s="14"/>
      <c r="H69" s="22"/>
      <c r="I69" s="14"/>
      <c r="J69" s="22"/>
      <c r="K69" s="14"/>
      <c r="L69" s="22"/>
      <c r="M69" s="14"/>
      <c r="N69" s="22"/>
      <c r="O69" s="14"/>
      <c r="P69" s="22"/>
      <c r="Q69" s="14"/>
      <c r="R69" s="22"/>
      <c r="S69" s="14"/>
      <c r="T69" s="22"/>
      <c r="U69" s="14"/>
      <c r="V69" s="22"/>
      <c r="W69" s="63"/>
      <c r="X69" s="22"/>
      <c r="Y69" s="14"/>
      <c r="Z69" s="18"/>
    </row>
    <row r="70" spans="1:26">
      <c r="A70" s="23"/>
      <c r="B70" s="9"/>
      <c r="C70" s="12"/>
      <c r="D70" s="20"/>
      <c r="E70" s="12"/>
      <c r="F70" s="20"/>
      <c r="G70" s="12"/>
      <c r="H70" s="20"/>
      <c r="I70" s="12"/>
      <c r="J70" s="20"/>
      <c r="K70" s="12"/>
      <c r="L70" s="20"/>
      <c r="M70" s="12"/>
      <c r="N70" s="20"/>
      <c r="O70" s="12"/>
      <c r="P70" s="20"/>
      <c r="Q70" s="12"/>
      <c r="R70" s="20"/>
      <c r="S70" s="12"/>
      <c r="T70" s="20"/>
      <c r="U70" s="12"/>
      <c r="V70" s="20"/>
      <c r="W70" s="60"/>
      <c r="X70" s="20"/>
      <c r="Y70" s="12"/>
      <c r="Z70" s="16"/>
    </row>
    <row r="71" spans="1:26">
      <c r="A71" s="24"/>
      <c r="B71" s="10"/>
      <c r="C71" s="13"/>
      <c r="D71" s="21"/>
      <c r="E71" s="13"/>
      <c r="F71" s="21"/>
      <c r="G71" s="13"/>
      <c r="H71" s="21"/>
      <c r="I71" s="13"/>
      <c r="J71" s="21"/>
      <c r="K71" s="13"/>
      <c r="L71" s="21"/>
      <c r="M71" s="13"/>
      <c r="N71" s="21"/>
      <c r="O71" s="13"/>
      <c r="P71" s="21"/>
      <c r="Q71" s="13"/>
      <c r="R71" s="21"/>
      <c r="S71" s="13"/>
      <c r="T71" s="21"/>
      <c r="U71" s="13"/>
      <c r="V71" s="21"/>
      <c r="W71" s="61"/>
      <c r="X71" s="21"/>
      <c r="Y71" s="13"/>
      <c r="Z71" s="17"/>
    </row>
    <row r="72" spans="1:26">
      <c r="A72" s="24"/>
      <c r="B72" s="10"/>
      <c r="C72" s="13"/>
      <c r="D72" s="21"/>
      <c r="E72" s="13"/>
      <c r="F72" s="21"/>
      <c r="G72" s="13"/>
      <c r="H72" s="21"/>
      <c r="I72" s="13"/>
      <c r="J72" s="21"/>
      <c r="K72" s="13"/>
      <c r="L72" s="21"/>
      <c r="M72" s="13"/>
      <c r="N72" s="21"/>
      <c r="O72" s="13"/>
      <c r="P72" s="21"/>
      <c r="Q72" s="13"/>
      <c r="R72" s="21"/>
      <c r="S72" s="13"/>
      <c r="T72" s="21"/>
      <c r="U72" s="13"/>
      <c r="V72" s="21"/>
      <c r="W72" s="61"/>
      <c r="X72" s="21"/>
      <c r="Y72" s="13"/>
      <c r="Z72" s="17"/>
    </row>
    <row r="73" spans="1:26" ht="15.75" thickBot="1">
      <c r="A73" s="25"/>
      <c r="B73" s="11"/>
      <c r="C73" s="14"/>
      <c r="D73" s="22"/>
      <c r="E73" s="14"/>
      <c r="F73" s="22"/>
      <c r="G73" s="14"/>
      <c r="H73" s="22"/>
      <c r="I73" s="14"/>
      <c r="J73" s="22"/>
      <c r="K73" s="14"/>
      <c r="L73" s="22"/>
      <c r="M73" s="14"/>
      <c r="N73" s="22"/>
      <c r="O73" s="14"/>
      <c r="P73" s="22"/>
      <c r="Q73" s="14"/>
      <c r="R73" s="22"/>
      <c r="S73" s="14"/>
      <c r="T73" s="22"/>
      <c r="U73" s="14"/>
      <c r="V73" s="22"/>
      <c r="W73" s="63"/>
      <c r="X73" s="22"/>
      <c r="Y73" s="14"/>
      <c r="Z73" s="18"/>
    </row>
    <row r="74" spans="1:26">
      <c r="A74" s="23"/>
      <c r="B74" s="9"/>
      <c r="C74" s="12"/>
      <c r="D74" s="20"/>
      <c r="E74" s="12"/>
      <c r="F74" s="20"/>
      <c r="G74" s="12"/>
      <c r="H74" s="20"/>
      <c r="I74" s="12"/>
      <c r="J74" s="20"/>
      <c r="K74" s="12"/>
      <c r="L74" s="20"/>
      <c r="M74" s="12"/>
      <c r="N74" s="20"/>
      <c r="O74" s="12"/>
      <c r="P74" s="20"/>
      <c r="Q74" s="12"/>
      <c r="R74" s="20"/>
      <c r="S74" s="12"/>
      <c r="T74" s="20"/>
      <c r="U74" s="12"/>
      <c r="V74" s="20"/>
      <c r="W74" s="60"/>
      <c r="X74" s="20"/>
      <c r="Y74" s="12"/>
      <c r="Z74" s="16"/>
    </row>
    <row r="75" spans="1:26">
      <c r="A75" s="24"/>
      <c r="B75" s="10"/>
      <c r="C75" s="13"/>
      <c r="D75" s="21"/>
      <c r="E75" s="13"/>
      <c r="F75" s="21"/>
      <c r="G75" s="13"/>
      <c r="H75" s="21"/>
      <c r="I75" s="13"/>
      <c r="J75" s="21"/>
      <c r="K75" s="13"/>
      <c r="L75" s="21"/>
      <c r="M75" s="13"/>
      <c r="N75" s="21"/>
      <c r="O75" s="13"/>
      <c r="P75" s="21"/>
      <c r="Q75" s="13"/>
      <c r="R75" s="21"/>
      <c r="S75" s="13"/>
      <c r="T75" s="21"/>
      <c r="U75" s="13"/>
      <c r="V75" s="21"/>
      <c r="W75" s="61"/>
      <c r="X75" s="21"/>
      <c r="Y75" s="13"/>
      <c r="Z75" s="17"/>
    </row>
    <row r="76" spans="1:26">
      <c r="A76" s="24"/>
      <c r="B76" s="10"/>
      <c r="C76" s="13"/>
      <c r="D76" s="21"/>
      <c r="E76" s="13"/>
      <c r="F76" s="21"/>
      <c r="G76" s="13"/>
      <c r="H76" s="21"/>
      <c r="I76" s="13"/>
      <c r="J76" s="21"/>
      <c r="K76" s="13"/>
      <c r="L76" s="21"/>
      <c r="M76" s="13"/>
      <c r="N76" s="21"/>
      <c r="O76" s="13"/>
      <c r="P76" s="21"/>
      <c r="Q76" s="13"/>
      <c r="R76" s="21"/>
      <c r="S76" s="13"/>
      <c r="T76" s="21"/>
      <c r="U76" s="13"/>
      <c r="V76" s="21"/>
      <c r="W76" s="61"/>
      <c r="X76" s="21"/>
      <c r="Y76" s="13"/>
      <c r="Z76" s="17"/>
    </row>
    <row r="77" spans="1:26" ht="15.75" thickBot="1">
      <c r="A77" s="25"/>
      <c r="B77" s="11"/>
      <c r="C77" s="14"/>
      <c r="D77" s="22"/>
      <c r="E77" s="14"/>
      <c r="F77" s="22"/>
      <c r="G77" s="14"/>
      <c r="H77" s="22"/>
      <c r="I77" s="14"/>
      <c r="J77" s="22"/>
      <c r="K77" s="14"/>
      <c r="L77" s="22"/>
      <c r="M77" s="14"/>
      <c r="N77" s="22"/>
      <c r="O77" s="14"/>
      <c r="P77" s="22"/>
      <c r="Q77" s="14"/>
      <c r="R77" s="22"/>
      <c r="S77" s="14"/>
      <c r="T77" s="22"/>
      <c r="U77" s="14"/>
      <c r="V77" s="22"/>
      <c r="W77" s="63"/>
      <c r="X77" s="22"/>
      <c r="Y77" s="14"/>
      <c r="Z77" s="18"/>
    </row>
    <row r="78" spans="1:26">
      <c r="A78" s="23"/>
      <c r="B78" s="9"/>
      <c r="C78" s="12"/>
      <c r="D78" s="20"/>
      <c r="E78" s="12"/>
      <c r="F78" s="20"/>
      <c r="G78" s="12"/>
      <c r="H78" s="20"/>
      <c r="I78" s="12"/>
      <c r="J78" s="20"/>
      <c r="K78" s="12"/>
      <c r="L78" s="20"/>
      <c r="M78" s="12"/>
      <c r="N78" s="20"/>
      <c r="O78" s="12"/>
      <c r="P78" s="20"/>
      <c r="Q78" s="12"/>
      <c r="R78" s="20"/>
      <c r="S78" s="12"/>
      <c r="T78" s="20"/>
      <c r="U78" s="12"/>
      <c r="V78" s="20"/>
      <c r="W78" s="60"/>
      <c r="X78" s="20"/>
      <c r="Y78" s="12"/>
      <c r="Z78" s="16"/>
    </row>
    <row r="79" spans="1:26">
      <c r="A79" s="24"/>
      <c r="B79" s="10"/>
      <c r="C79" s="13"/>
      <c r="D79" s="21"/>
      <c r="E79" s="13"/>
      <c r="F79" s="21"/>
      <c r="G79" s="13"/>
      <c r="H79" s="21"/>
      <c r="I79" s="13"/>
      <c r="J79" s="21"/>
      <c r="K79" s="13"/>
      <c r="L79" s="21"/>
      <c r="M79" s="13"/>
      <c r="N79" s="21"/>
      <c r="O79" s="13"/>
      <c r="P79" s="21"/>
      <c r="Q79" s="13"/>
      <c r="R79" s="21"/>
      <c r="S79" s="13"/>
      <c r="T79" s="21"/>
      <c r="U79" s="13"/>
      <c r="V79" s="21"/>
      <c r="W79" s="61"/>
      <c r="X79" s="21"/>
      <c r="Y79" s="13"/>
      <c r="Z79" s="17"/>
    </row>
    <row r="80" spans="1:26">
      <c r="A80" s="24"/>
      <c r="B80" s="10"/>
      <c r="C80" s="13"/>
      <c r="D80" s="21"/>
      <c r="E80" s="13"/>
      <c r="F80" s="21"/>
      <c r="G80" s="13"/>
      <c r="H80" s="21"/>
      <c r="I80" s="13"/>
      <c r="J80" s="21"/>
      <c r="K80" s="13"/>
      <c r="L80" s="21"/>
      <c r="M80" s="13"/>
      <c r="N80" s="21"/>
      <c r="O80" s="13"/>
      <c r="P80" s="21"/>
      <c r="Q80" s="13"/>
      <c r="R80" s="21"/>
      <c r="S80" s="13"/>
      <c r="T80" s="21"/>
      <c r="U80" s="13"/>
      <c r="V80" s="21"/>
      <c r="W80" s="61"/>
      <c r="X80" s="21"/>
      <c r="Y80" s="13"/>
      <c r="Z80" s="17"/>
    </row>
    <row r="81" spans="1:26" ht="15.75" thickBot="1">
      <c r="A81" s="25"/>
      <c r="B81" s="11"/>
      <c r="C81" s="14"/>
      <c r="D81" s="22"/>
      <c r="E81" s="14"/>
      <c r="F81" s="22"/>
      <c r="G81" s="14"/>
      <c r="H81" s="22"/>
      <c r="I81" s="14"/>
      <c r="J81" s="22"/>
      <c r="K81" s="14"/>
      <c r="L81" s="22"/>
      <c r="M81" s="14"/>
      <c r="N81" s="22"/>
      <c r="O81" s="14"/>
      <c r="P81" s="22"/>
      <c r="Q81" s="14"/>
      <c r="R81" s="22"/>
      <c r="S81" s="14"/>
      <c r="T81" s="22"/>
      <c r="U81" s="14"/>
      <c r="V81" s="22"/>
      <c r="W81" s="63"/>
      <c r="X81" s="22"/>
      <c r="Y81" s="14"/>
      <c r="Z81" s="18"/>
    </row>
    <row r="82" spans="1:26">
      <c r="A82" s="23"/>
      <c r="B82" s="9"/>
      <c r="C82" s="12"/>
      <c r="D82" s="20"/>
      <c r="E82" s="12"/>
      <c r="F82" s="20"/>
      <c r="G82" s="12"/>
      <c r="H82" s="20"/>
      <c r="I82" s="12"/>
      <c r="J82" s="20"/>
      <c r="K82" s="12"/>
      <c r="L82" s="20"/>
      <c r="M82" s="12"/>
      <c r="N82" s="20"/>
      <c r="O82" s="12"/>
      <c r="P82" s="20"/>
      <c r="Q82" s="12"/>
      <c r="R82" s="20"/>
      <c r="S82" s="12"/>
      <c r="T82" s="20"/>
      <c r="U82" s="12"/>
      <c r="V82" s="20"/>
      <c r="W82" s="60"/>
      <c r="X82" s="20"/>
      <c r="Y82" s="12"/>
      <c r="Z82" s="16"/>
    </row>
    <row r="83" spans="1:26">
      <c r="A83" s="24"/>
      <c r="B83" s="10"/>
      <c r="C83" s="13"/>
      <c r="D83" s="21"/>
      <c r="E83" s="13"/>
      <c r="F83" s="21"/>
      <c r="G83" s="13"/>
      <c r="H83" s="21"/>
      <c r="I83" s="13"/>
      <c r="J83" s="21"/>
      <c r="K83" s="13"/>
      <c r="L83" s="21"/>
      <c r="M83" s="13"/>
      <c r="N83" s="21"/>
      <c r="O83" s="13"/>
      <c r="P83" s="21"/>
      <c r="Q83" s="13"/>
      <c r="R83" s="21"/>
      <c r="S83" s="13"/>
      <c r="T83" s="21"/>
      <c r="U83" s="13"/>
      <c r="V83" s="21"/>
      <c r="W83" s="61"/>
      <c r="X83" s="21"/>
      <c r="Y83" s="13"/>
      <c r="Z83" s="17"/>
    </row>
    <row r="84" spans="1:26">
      <c r="A84" s="24"/>
      <c r="B84" s="10"/>
      <c r="C84" s="13"/>
      <c r="D84" s="21"/>
      <c r="E84" s="13"/>
      <c r="F84" s="21"/>
      <c r="G84" s="13"/>
      <c r="H84" s="21"/>
      <c r="I84" s="13"/>
      <c r="J84" s="21"/>
      <c r="K84" s="13"/>
      <c r="L84" s="21"/>
      <c r="M84" s="13"/>
      <c r="N84" s="21"/>
      <c r="O84" s="13"/>
      <c r="P84" s="21"/>
      <c r="Q84" s="13"/>
      <c r="R84" s="21"/>
      <c r="S84" s="13"/>
      <c r="T84" s="21"/>
      <c r="U84" s="13"/>
      <c r="V84" s="21"/>
      <c r="W84" s="61"/>
      <c r="X84" s="21"/>
      <c r="Y84" s="13"/>
      <c r="Z84" s="17"/>
    </row>
    <row r="85" spans="1:26" ht="15.75" thickBot="1">
      <c r="A85" s="25"/>
      <c r="B85" s="11"/>
      <c r="C85" s="14"/>
      <c r="D85" s="22"/>
      <c r="E85" s="14"/>
      <c r="F85" s="22"/>
      <c r="G85" s="14"/>
      <c r="H85" s="22"/>
      <c r="I85" s="14"/>
      <c r="J85" s="22"/>
      <c r="K85" s="14"/>
      <c r="L85" s="22"/>
      <c r="M85" s="14"/>
      <c r="N85" s="22"/>
      <c r="O85" s="14"/>
      <c r="P85" s="22"/>
      <c r="Q85" s="14"/>
      <c r="R85" s="22"/>
      <c r="S85" s="14"/>
      <c r="T85" s="22"/>
      <c r="U85" s="14"/>
      <c r="V85" s="22"/>
      <c r="W85" s="63"/>
      <c r="X85" s="22"/>
      <c r="Y85" s="14"/>
      <c r="Z85" s="18"/>
    </row>
    <row r="86" spans="1:26">
      <c r="A86" s="23"/>
      <c r="B86" s="9"/>
      <c r="C86" s="12"/>
      <c r="D86" s="20"/>
      <c r="E86" s="12"/>
      <c r="F86" s="20"/>
      <c r="G86" s="12"/>
      <c r="H86" s="20"/>
      <c r="I86" s="12"/>
      <c r="J86" s="20"/>
      <c r="K86" s="12"/>
      <c r="L86" s="20"/>
      <c r="M86" s="12"/>
      <c r="N86" s="20"/>
      <c r="O86" s="12"/>
      <c r="P86" s="20"/>
      <c r="Q86" s="12"/>
      <c r="R86" s="20"/>
      <c r="S86" s="12"/>
      <c r="T86" s="20"/>
      <c r="U86" s="12"/>
      <c r="V86" s="20"/>
      <c r="W86" s="60"/>
      <c r="X86" s="20"/>
      <c r="Y86" s="12"/>
      <c r="Z86" s="16"/>
    </row>
    <row r="87" spans="1:26">
      <c r="A87" s="24"/>
      <c r="B87" s="10"/>
      <c r="C87" s="13"/>
      <c r="D87" s="21"/>
      <c r="E87" s="13"/>
      <c r="F87" s="21"/>
      <c r="G87" s="13"/>
      <c r="H87" s="21"/>
      <c r="I87" s="13"/>
      <c r="J87" s="21"/>
      <c r="K87" s="13"/>
      <c r="L87" s="21"/>
      <c r="M87" s="13"/>
      <c r="N87" s="21"/>
      <c r="O87" s="13"/>
      <c r="P87" s="21"/>
      <c r="Q87" s="13"/>
      <c r="R87" s="21"/>
      <c r="S87" s="13"/>
      <c r="T87" s="21"/>
      <c r="U87" s="13"/>
      <c r="V87" s="21"/>
      <c r="W87" s="61"/>
      <c r="X87" s="21"/>
      <c r="Y87" s="13"/>
      <c r="Z87" s="17"/>
    </row>
    <row r="88" spans="1:26">
      <c r="A88" s="24"/>
      <c r="B88" s="10"/>
      <c r="C88" s="13"/>
      <c r="D88" s="21"/>
      <c r="E88" s="13"/>
      <c r="F88" s="21"/>
      <c r="G88" s="13"/>
      <c r="H88" s="21"/>
      <c r="I88" s="13"/>
      <c r="J88" s="21"/>
      <c r="K88" s="13"/>
      <c r="L88" s="21"/>
      <c r="M88" s="13"/>
      <c r="N88" s="21"/>
      <c r="O88" s="13"/>
      <c r="P88" s="21"/>
      <c r="Q88" s="13"/>
      <c r="R88" s="21"/>
      <c r="S88" s="13"/>
      <c r="T88" s="21"/>
      <c r="U88" s="13"/>
      <c r="V88" s="21"/>
      <c r="W88" s="61"/>
      <c r="X88" s="21"/>
      <c r="Y88" s="13"/>
      <c r="Z88" s="17"/>
    </row>
    <row r="89" spans="1:26" ht="15.75" thickBot="1">
      <c r="A89" s="25"/>
      <c r="B89" s="11"/>
      <c r="C89" s="14"/>
      <c r="D89" s="22"/>
      <c r="E89" s="14"/>
      <c r="F89" s="22"/>
      <c r="G89" s="14"/>
      <c r="H89" s="22"/>
      <c r="I89" s="14"/>
      <c r="J89" s="22"/>
      <c r="K89" s="14"/>
      <c r="L89" s="22"/>
      <c r="M89" s="14"/>
      <c r="N89" s="22"/>
      <c r="O89" s="14"/>
      <c r="P89" s="22"/>
      <c r="Q89" s="14"/>
      <c r="R89" s="22"/>
      <c r="S89" s="14"/>
      <c r="T89" s="22"/>
      <c r="U89" s="14"/>
      <c r="V89" s="22"/>
      <c r="W89" s="63"/>
      <c r="X89" s="22"/>
      <c r="Y89" s="14"/>
      <c r="Z89" s="18"/>
    </row>
    <row r="90" spans="1:26">
      <c r="A90" s="23"/>
      <c r="B90" s="9"/>
      <c r="C90" s="12"/>
      <c r="D90" s="20"/>
      <c r="E90" s="12"/>
      <c r="F90" s="20"/>
      <c r="G90" s="12"/>
      <c r="H90" s="20"/>
      <c r="I90" s="12"/>
      <c r="J90" s="20"/>
      <c r="K90" s="12"/>
      <c r="L90" s="20"/>
      <c r="M90" s="12"/>
      <c r="N90" s="20"/>
      <c r="O90" s="12"/>
      <c r="P90" s="20"/>
      <c r="Q90" s="12"/>
      <c r="R90" s="20"/>
      <c r="S90" s="12"/>
      <c r="T90" s="20"/>
      <c r="U90" s="12"/>
      <c r="V90" s="20"/>
      <c r="W90" s="60"/>
      <c r="X90" s="20"/>
      <c r="Y90" s="12"/>
      <c r="Z90" s="16"/>
    </row>
    <row r="91" spans="1:26">
      <c r="A91" s="24"/>
      <c r="B91" s="10"/>
      <c r="C91" s="13"/>
      <c r="D91" s="21"/>
      <c r="E91" s="13"/>
      <c r="F91" s="21"/>
      <c r="G91" s="13"/>
      <c r="H91" s="21"/>
      <c r="I91" s="13"/>
      <c r="J91" s="21"/>
      <c r="K91" s="13"/>
      <c r="L91" s="21"/>
      <c r="M91" s="13"/>
      <c r="N91" s="21"/>
      <c r="O91" s="13"/>
      <c r="P91" s="21"/>
      <c r="Q91" s="13"/>
      <c r="R91" s="21"/>
      <c r="S91" s="13"/>
      <c r="T91" s="21"/>
      <c r="U91" s="13"/>
      <c r="V91" s="21"/>
      <c r="W91" s="61"/>
      <c r="X91" s="21"/>
      <c r="Y91" s="13"/>
      <c r="Z91" s="17"/>
    </row>
    <row r="92" spans="1:26">
      <c r="A92" s="24"/>
      <c r="B92" s="10"/>
      <c r="C92" s="13"/>
      <c r="D92" s="21"/>
      <c r="E92" s="13"/>
      <c r="F92" s="21"/>
      <c r="G92" s="13"/>
      <c r="H92" s="21"/>
      <c r="I92" s="13"/>
      <c r="J92" s="21"/>
      <c r="K92" s="13"/>
      <c r="L92" s="21"/>
      <c r="M92" s="13"/>
      <c r="N92" s="21"/>
      <c r="O92" s="13"/>
      <c r="P92" s="21"/>
      <c r="Q92" s="13"/>
      <c r="R92" s="21"/>
      <c r="S92" s="13"/>
      <c r="T92" s="21"/>
      <c r="U92" s="13"/>
      <c r="V92" s="21"/>
      <c r="W92" s="61"/>
      <c r="X92" s="21"/>
      <c r="Y92" s="13"/>
      <c r="Z92" s="17"/>
    </row>
    <row r="93" spans="1:26" ht="15.75" thickBot="1">
      <c r="A93" s="25"/>
      <c r="B93" s="11"/>
      <c r="C93" s="14"/>
      <c r="D93" s="22"/>
      <c r="E93" s="14"/>
      <c r="F93" s="22"/>
      <c r="G93" s="14"/>
      <c r="H93" s="22"/>
      <c r="I93" s="14"/>
      <c r="J93" s="22"/>
      <c r="K93" s="14"/>
      <c r="L93" s="22"/>
      <c r="M93" s="14"/>
      <c r="N93" s="22"/>
      <c r="O93" s="14"/>
      <c r="P93" s="22"/>
      <c r="Q93" s="14"/>
      <c r="R93" s="22"/>
      <c r="S93" s="14"/>
      <c r="T93" s="22"/>
      <c r="U93" s="14"/>
      <c r="V93" s="22"/>
      <c r="W93" s="63"/>
      <c r="X93" s="22"/>
      <c r="Y93" s="14"/>
      <c r="Z93" s="18"/>
    </row>
    <row r="94" spans="1:26">
      <c r="A94" s="23"/>
      <c r="B94" s="9"/>
      <c r="C94" s="12"/>
      <c r="D94" s="20"/>
      <c r="E94" s="12"/>
      <c r="F94" s="20"/>
      <c r="G94" s="12"/>
      <c r="H94" s="20"/>
      <c r="I94" s="12"/>
      <c r="J94" s="20"/>
      <c r="K94" s="12"/>
      <c r="L94" s="20"/>
      <c r="M94" s="12"/>
      <c r="N94" s="20"/>
      <c r="O94" s="12"/>
      <c r="P94" s="20"/>
      <c r="Q94" s="12"/>
      <c r="R94" s="20"/>
      <c r="S94" s="12"/>
      <c r="T94" s="20"/>
      <c r="U94" s="12"/>
      <c r="V94" s="20"/>
      <c r="W94" s="60"/>
      <c r="X94" s="20"/>
      <c r="Y94" s="12"/>
      <c r="Z94" s="16"/>
    </row>
    <row r="95" spans="1:26">
      <c r="A95" s="24"/>
      <c r="B95" s="10"/>
      <c r="C95" s="13"/>
      <c r="D95" s="21"/>
      <c r="E95" s="13"/>
      <c r="F95" s="21"/>
      <c r="G95" s="13"/>
      <c r="H95" s="21"/>
      <c r="I95" s="13"/>
      <c r="J95" s="21"/>
      <c r="K95" s="13"/>
      <c r="L95" s="21"/>
      <c r="M95" s="13"/>
      <c r="N95" s="21"/>
      <c r="O95" s="13"/>
      <c r="P95" s="21"/>
      <c r="Q95" s="13"/>
      <c r="R95" s="21"/>
      <c r="S95" s="13"/>
      <c r="T95" s="21"/>
      <c r="U95" s="13"/>
      <c r="V95" s="21"/>
      <c r="W95" s="61"/>
      <c r="X95" s="21"/>
      <c r="Y95" s="13"/>
      <c r="Z95" s="17"/>
    </row>
    <row r="96" spans="1:26">
      <c r="A96" s="24"/>
      <c r="B96" s="10"/>
      <c r="C96" s="13"/>
      <c r="D96" s="21"/>
      <c r="E96" s="13"/>
      <c r="F96" s="21"/>
      <c r="G96" s="13"/>
      <c r="H96" s="21"/>
      <c r="I96" s="13"/>
      <c r="J96" s="21"/>
      <c r="K96" s="13"/>
      <c r="L96" s="21"/>
      <c r="M96" s="13"/>
      <c r="N96" s="21"/>
      <c r="O96" s="13"/>
      <c r="P96" s="21"/>
      <c r="Q96" s="13"/>
      <c r="R96" s="21"/>
      <c r="S96" s="13"/>
      <c r="T96" s="21"/>
      <c r="U96" s="13"/>
      <c r="V96" s="21"/>
      <c r="W96" s="61"/>
      <c r="X96" s="21"/>
      <c r="Y96" s="13"/>
      <c r="Z96" s="17"/>
    </row>
    <row r="97" spans="1:26" ht="15.75" thickBot="1">
      <c r="A97" s="25"/>
      <c r="B97" s="11"/>
      <c r="C97" s="14"/>
      <c r="D97" s="22"/>
      <c r="E97" s="14"/>
      <c r="F97" s="22"/>
      <c r="G97" s="14"/>
      <c r="H97" s="22"/>
      <c r="I97" s="14"/>
      <c r="J97" s="22"/>
      <c r="K97" s="14"/>
      <c r="L97" s="22"/>
      <c r="M97" s="14"/>
      <c r="N97" s="22"/>
      <c r="O97" s="14"/>
      <c r="P97" s="22"/>
      <c r="Q97" s="14"/>
      <c r="R97" s="22"/>
      <c r="S97" s="14"/>
      <c r="T97" s="22"/>
      <c r="U97" s="14"/>
      <c r="V97" s="22"/>
      <c r="W97" s="63"/>
      <c r="X97" s="22"/>
      <c r="Y97" s="14"/>
      <c r="Z97" s="18"/>
    </row>
  </sheetData>
  <conditionalFormatting sqref="D1:D1048576 F1:F1048576 H1:H1048576 L1:L1048576 N1:N1048576 P1:P1048576 T1:T1048576 V1:V1048576 X1:X1048576 J1:J1048576 R1:R1048576 Z1:Z1048576">
    <cfRule type="cellIs" dxfId="283" priority="7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G40"/>
  <sheetViews>
    <sheetView workbookViewId="0">
      <selection activeCell="A15" sqref="A15"/>
    </sheetView>
  </sheetViews>
  <sheetFormatPr defaultRowHeight="15"/>
  <cols>
    <col min="1" max="1" width="102.140625" bestFit="1" customWidth="1"/>
    <col min="2" max="2" width="14.28515625" bestFit="1" customWidth="1"/>
    <col min="3" max="3" width="10.140625" bestFit="1" customWidth="1"/>
    <col min="4" max="4" width="13.28515625" style="15" bestFit="1" customWidth="1"/>
    <col min="5" max="5" width="7.85546875" bestFit="1" customWidth="1"/>
    <col min="6" max="6" width="12" style="15" bestFit="1" customWidth="1"/>
    <col min="7" max="7" width="12.7109375" bestFit="1" customWidth="1"/>
  </cols>
  <sheetData>
    <row r="1" spans="1:7" s="66" customFormat="1" ht="60.75" thickBot="1">
      <c r="A1" s="8" t="s">
        <v>1</v>
      </c>
      <c r="B1" s="1" t="s">
        <v>21</v>
      </c>
      <c r="C1" s="2" t="s">
        <v>2</v>
      </c>
      <c r="D1" s="3" t="s">
        <v>25</v>
      </c>
      <c r="E1" s="4" t="s">
        <v>6</v>
      </c>
      <c r="F1" s="5" t="s">
        <v>29</v>
      </c>
      <c r="G1" s="6" t="s">
        <v>10</v>
      </c>
    </row>
    <row r="2" spans="1:7">
      <c r="A2" s="76" t="s">
        <v>111</v>
      </c>
      <c r="B2" s="65">
        <v>10382947.16</v>
      </c>
      <c r="C2" s="74">
        <v>9.5229451364612902E-2</v>
      </c>
      <c r="D2" s="15">
        <v>938440.875</v>
      </c>
      <c r="E2" s="30">
        <v>3.2523656156211903E-2</v>
      </c>
      <c r="F2" s="15">
        <v>11.066684240062701</v>
      </c>
      <c r="G2" s="78">
        <v>6.13223753416475E-2</v>
      </c>
    </row>
    <row r="3" spans="1:7">
      <c r="A3" s="77" t="s">
        <v>118</v>
      </c>
      <c r="B3" s="65">
        <v>4753036.3487499999</v>
      </c>
      <c r="C3" s="30">
        <v>4.69730313530711E-3</v>
      </c>
      <c r="D3" s="15">
        <v>58023.875</v>
      </c>
      <c r="E3" s="79">
        <v>-1.29434079416856E-2</v>
      </c>
      <c r="F3" s="15">
        <v>81.902675542981996</v>
      </c>
      <c r="G3" s="75">
        <v>1.8050832056754399E-2</v>
      </c>
    </row>
    <row r="4" spans="1:7">
      <c r="A4" s="76" t="s">
        <v>115</v>
      </c>
      <c r="B4" s="65">
        <v>3811460.7675000001</v>
      </c>
      <c r="C4" s="74">
        <v>4.5150089171999197E-2</v>
      </c>
      <c r="D4" s="15">
        <v>7985.5</v>
      </c>
      <c r="E4" s="74">
        <v>4.92740293016228E-2</v>
      </c>
      <c r="F4" s="15">
        <v>477.24317204354099</v>
      </c>
      <c r="G4" s="81">
        <v>-4.4026497741888196E-3</v>
      </c>
    </row>
    <row r="5" spans="1:7">
      <c r="A5" s="76" t="s">
        <v>109</v>
      </c>
      <c r="B5" s="65">
        <v>2350939.3787500001</v>
      </c>
      <c r="C5" s="30">
        <v>6.9150504155171794E-2</v>
      </c>
      <c r="D5" s="15">
        <v>79230.125</v>
      </c>
      <c r="E5" s="30">
        <v>4.13301483199821E-2</v>
      </c>
      <c r="F5" s="15">
        <v>29.668880201806601</v>
      </c>
      <c r="G5" s="78">
        <v>2.66996138520042E-2</v>
      </c>
    </row>
    <row r="6" spans="1:7">
      <c r="A6" s="76" t="s">
        <v>66</v>
      </c>
      <c r="B6" s="65">
        <v>2051098.0925</v>
      </c>
      <c r="C6" s="30">
        <v>5.1366761081038603E-2</v>
      </c>
      <c r="D6" s="15">
        <v>29229.25</v>
      </c>
      <c r="E6" s="30">
        <v>2.7826698509910701E-2</v>
      </c>
      <c r="F6" s="15">
        <v>70.256452177858307</v>
      </c>
      <c r="G6" s="78">
        <v>2.51275083395982E-2</v>
      </c>
    </row>
    <row r="7" spans="1:7">
      <c r="A7" s="76" t="s">
        <v>130</v>
      </c>
      <c r="B7" s="65">
        <v>1939758.0687500001</v>
      </c>
      <c r="C7" s="30">
        <v>0.135003029066047</v>
      </c>
      <c r="D7" s="15">
        <v>5522.125</v>
      </c>
      <c r="E7" s="30">
        <v>0.124115761081612</v>
      </c>
      <c r="F7" s="15">
        <v>351.29962849900301</v>
      </c>
      <c r="G7" s="75">
        <v>1.0252833986482199E-2</v>
      </c>
    </row>
    <row r="8" spans="1:7">
      <c r="A8" s="77" t="s">
        <v>117</v>
      </c>
      <c r="B8" s="65">
        <v>1284407.4025000001</v>
      </c>
      <c r="C8" s="30">
        <v>2.02176027249138E-2</v>
      </c>
      <c r="D8" s="15">
        <v>5150.75</v>
      </c>
      <c r="E8" s="30">
        <v>2.13324961168572E-2</v>
      </c>
      <c r="F8" s="15">
        <v>249.37914499598301</v>
      </c>
      <c r="G8" s="80">
        <v>-1.46132640479972E-3</v>
      </c>
    </row>
    <row r="9" spans="1:7">
      <c r="A9" s="77" t="s">
        <v>108</v>
      </c>
      <c r="B9" s="65">
        <v>1165976</v>
      </c>
      <c r="C9" s="79">
        <v>-6.3102183688652997E-3</v>
      </c>
      <c r="D9" s="15">
        <v>83238.5</v>
      </c>
      <c r="E9" s="79">
        <v>-1.52785993138531E-2</v>
      </c>
      <c r="F9" s="15">
        <v>14.006331551996199</v>
      </c>
      <c r="G9" s="75">
        <v>8.9120239978522902E-3</v>
      </c>
    </row>
    <row r="10" spans="1:7">
      <c r="A10" s="77" t="s">
        <v>124</v>
      </c>
      <c r="B10" s="65">
        <v>1060806.13375</v>
      </c>
      <c r="C10" s="30">
        <v>1.0124073372583701E-2</v>
      </c>
      <c r="D10" s="15">
        <v>4422.375</v>
      </c>
      <c r="E10" s="79">
        <v>-6.9145551854492299E-3</v>
      </c>
      <c r="F10" s="15">
        <v>239.82556593437801</v>
      </c>
      <c r="G10" s="75">
        <v>1.8497208907300399E-2</v>
      </c>
    </row>
    <row r="11" spans="1:7">
      <c r="A11" s="77" t="s">
        <v>95</v>
      </c>
      <c r="B11" s="65">
        <v>1043245.03</v>
      </c>
      <c r="C11" s="30">
        <v>0.277990504984505</v>
      </c>
      <c r="D11" s="15">
        <v>14042.375</v>
      </c>
      <c r="E11" s="30">
        <v>0.27834210805808401</v>
      </c>
      <c r="F11" s="15">
        <v>74.345949293830898</v>
      </c>
      <c r="G11" s="75">
        <v>2.1810594175535598E-3</v>
      </c>
    </row>
    <row r="12" spans="1:7">
      <c r="A12" s="76" t="s">
        <v>89</v>
      </c>
      <c r="B12" s="65">
        <v>969303.67500000005</v>
      </c>
      <c r="C12" s="74">
        <v>5.1749100244607098E-2</v>
      </c>
      <c r="D12" s="15">
        <v>23117.25</v>
      </c>
      <c r="E12" s="74">
        <v>6.0590535978499803E-2</v>
      </c>
      <c r="F12" s="15">
        <v>41.914836658929403</v>
      </c>
      <c r="G12" s="75">
        <v>-7.5508536140850603E-3</v>
      </c>
    </row>
    <row r="13" spans="1:7">
      <c r="A13" s="77" t="s">
        <v>63</v>
      </c>
      <c r="B13" s="65">
        <v>959089.01875000005</v>
      </c>
      <c r="C13" s="79">
        <v>-0.16345538543580199</v>
      </c>
      <c r="D13" s="15">
        <v>14926.75</v>
      </c>
      <c r="E13" s="79">
        <v>-0.126562835241571</v>
      </c>
      <c r="F13" s="15">
        <v>63.780991644414399</v>
      </c>
      <c r="G13" s="75">
        <v>-5.0974059028551101E-2</v>
      </c>
    </row>
    <row r="14" spans="1:7">
      <c r="A14" s="77" t="s">
        <v>123</v>
      </c>
      <c r="B14" s="65">
        <v>858130.88</v>
      </c>
      <c r="C14" s="30">
        <v>2.37448990936442E-2</v>
      </c>
      <c r="D14" s="15">
        <v>9956.25</v>
      </c>
      <c r="E14" s="30">
        <v>2.5070139764742198E-2</v>
      </c>
      <c r="F14" s="15">
        <v>86.205179889814005</v>
      </c>
      <c r="G14" s="75">
        <v>-1.41367518524688E-3</v>
      </c>
    </row>
    <row r="15" spans="1:7">
      <c r="A15" s="77" t="s">
        <v>134</v>
      </c>
      <c r="B15" s="65">
        <v>818344.44125000003</v>
      </c>
      <c r="C15" s="30">
        <v>-4.22642171699101E-2</v>
      </c>
      <c r="D15" s="15">
        <v>10294.625</v>
      </c>
      <c r="E15" s="30">
        <v>-1.14392029768335E-2</v>
      </c>
      <c r="F15" s="15">
        <v>79.584544865133196</v>
      </c>
      <c r="G15" s="75">
        <v>-3.1905568876965697E-2</v>
      </c>
    </row>
    <row r="16" spans="1:7">
      <c r="A16" s="76" t="s">
        <v>132</v>
      </c>
      <c r="B16" s="65">
        <v>621721.40625</v>
      </c>
      <c r="C16" s="74">
        <v>8.9840270653923901E-2</v>
      </c>
      <c r="D16" s="15">
        <v>3010.25</v>
      </c>
      <c r="E16" s="74">
        <v>8.2531691090533099E-2</v>
      </c>
      <c r="F16" s="15">
        <v>206.87554805231301</v>
      </c>
      <c r="G16" s="75">
        <v>3.0849282774758802E-3</v>
      </c>
    </row>
    <row r="17" spans="1:7">
      <c r="A17" s="77" t="s">
        <v>94</v>
      </c>
      <c r="B17" s="65">
        <v>546211.70125000004</v>
      </c>
      <c r="C17" s="30">
        <v>-6.8669407355804998E-2</v>
      </c>
      <c r="D17" s="15">
        <v>6324.125</v>
      </c>
      <c r="E17" s="30">
        <v>-7.5544213129332502E-2</v>
      </c>
      <c r="F17" s="15">
        <v>86.352768511581502</v>
      </c>
      <c r="G17" s="75">
        <v>7.0484036790038201E-3</v>
      </c>
    </row>
    <row r="18" spans="1:7">
      <c r="A18" s="77" t="s">
        <v>121</v>
      </c>
      <c r="B18" s="65">
        <v>420679.46250000002</v>
      </c>
      <c r="C18" s="30">
        <v>0.19337888757913599</v>
      </c>
      <c r="D18" s="15">
        <v>6606.5</v>
      </c>
      <c r="E18" s="30">
        <v>0.193712074443256</v>
      </c>
      <c r="F18" s="15">
        <v>63.838321431458603</v>
      </c>
      <c r="G18" s="75">
        <v>7.1684783101893504E-4</v>
      </c>
    </row>
    <row r="19" spans="1:7">
      <c r="A19" s="77" t="s">
        <v>84</v>
      </c>
      <c r="B19" s="65">
        <v>397013.98749999999</v>
      </c>
      <c r="C19" s="30">
        <v>1.0001033847068499E-3</v>
      </c>
      <c r="D19" s="15">
        <v>1229.25</v>
      </c>
      <c r="E19" s="30">
        <v>-1.96211096076042E-3</v>
      </c>
      <c r="F19" s="15">
        <v>323.07246466235301</v>
      </c>
      <c r="G19" s="75">
        <v>3.5053962304565302E-3</v>
      </c>
    </row>
    <row r="20" spans="1:7">
      <c r="A20" s="77" t="s">
        <v>122</v>
      </c>
      <c r="B20" s="65">
        <v>349250.57124999998</v>
      </c>
      <c r="C20" s="30">
        <v>0.74594815919708701</v>
      </c>
      <c r="D20" s="15">
        <v>2288.125</v>
      </c>
      <c r="E20" s="30">
        <v>0.67423780487804497</v>
      </c>
      <c r="F20" s="15">
        <v>152.580068509401</v>
      </c>
      <c r="G20" s="75">
        <v>4.2106499299579297E-2</v>
      </c>
    </row>
    <row r="21" spans="1:7" s="66" customFormat="1" ht="15.75" thickBot="1">
      <c r="A21" s="71" t="s">
        <v>113</v>
      </c>
      <c r="B21" s="72">
        <v>326439.98499999999</v>
      </c>
      <c r="C21" s="73">
        <v>-1.6818903571967098E-2</v>
      </c>
      <c r="D21" s="14">
        <v>18272.375</v>
      </c>
      <c r="E21" s="73">
        <v>-2.0274255381893199E-2</v>
      </c>
      <c r="F21" s="14">
        <v>17.866091028033701</v>
      </c>
      <c r="G21" s="73">
        <v>3.4488247994849202E-3</v>
      </c>
    </row>
    <row r="22" spans="1:7">
      <c r="A22" s="27" t="s">
        <v>81</v>
      </c>
      <c r="B22" s="65">
        <v>298039.69124999997</v>
      </c>
      <c r="C22" s="30">
        <v>1.3138866509494401E-2</v>
      </c>
      <c r="D22" s="15">
        <v>7612.375</v>
      </c>
      <c r="E22" s="30">
        <v>-3.6662272607434397E-2</v>
      </c>
      <c r="F22" s="15">
        <v>39.113538165475802</v>
      </c>
      <c r="G22" s="30">
        <v>4.9901218587626701E-2</v>
      </c>
    </row>
    <row r="23" spans="1:7">
      <c r="A23" s="27" t="s">
        <v>77</v>
      </c>
      <c r="B23" s="65">
        <v>250321.55</v>
      </c>
      <c r="C23" s="30">
        <v>3.1402984945891201E-2</v>
      </c>
      <c r="D23" s="15">
        <v>2495.875</v>
      </c>
      <c r="E23" s="30">
        <v>5.1743512308180098E-2</v>
      </c>
      <c r="F23" s="15">
        <v>100.280987601422</v>
      </c>
      <c r="G23" s="30">
        <v>-1.7884932147566899E-2</v>
      </c>
    </row>
    <row r="24" spans="1:7">
      <c r="A24" s="27" t="s">
        <v>87</v>
      </c>
      <c r="B24" s="65">
        <v>145658.95874999999</v>
      </c>
      <c r="C24" s="30">
        <v>1.7069893279460398E-2</v>
      </c>
      <c r="D24" s="15">
        <v>1144.5</v>
      </c>
      <c r="E24" s="30">
        <v>1.1936339522546399E-2</v>
      </c>
      <c r="F24" s="15">
        <v>127.325874663535</v>
      </c>
      <c r="G24" s="30">
        <v>5.4286373172449899E-3</v>
      </c>
    </row>
    <row r="25" spans="1:7">
      <c r="A25" s="27" t="s">
        <v>119</v>
      </c>
      <c r="B25" s="65">
        <v>135104.43875</v>
      </c>
      <c r="C25" s="30">
        <v>-0.12309755891459399</v>
      </c>
      <c r="D25" s="15">
        <v>942.125</v>
      </c>
      <c r="E25" s="30">
        <v>-0.13341254024222199</v>
      </c>
      <c r="F25" s="15">
        <v>143.407923285885</v>
      </c>
      <c r="G25" s="30">
        <v>9.1809083968092103E-3</v>
      </c>
    </row>
    <row r="26" spans="1:7">
      <c r="A26" s="27" t="s">
        <v>127</v>
      </c>
      <c r="B26" s="65">
        <v>131005.65375</v>
      </c>
      <c r="C26" s="30">
        <v>0.148244027553603</v>
      </c>
      <c r="D26" s="15">
        <v>427.125</v>
      </c>
      <c r="E26" s="30">
        <v>6.9818409517846E-2</v>
      </c>
      <c r="F26" s="15">
        <v>307.002006302589</v>
      </c>
      <c r="G26" s="30">
        <v>7.8644930589953005E-2</v>
      </c>
    </row>
    <row r="27" spans="1:7">
      <c r="A27" s="27" t="s">
        <v>83</v>
      </c>
      <c r="B27" s="65">
        <v>129140.71249999999</v>
      </c>
      <c r="C27" s="30">
        <v>-2.3329624181115401E-2</v>
      </c>
      <c r="D27" s="15">
        <v>548</v>
      </c>
      <c r="E27" s="30">
        <v>-6.1375963459890999E-2</v>
      </c>
      <c r="F27" s="15">
        <v>235.11979136204201</v>
      </c>
      <c r="G27" s="30">
        <v>3.9919807540805097E-2</v>
      </c>
    </row>
    <row r="28" spans="1:7">
      <c r="A28" s="27" t="s">
        <v>136</v>
      </c>
      <c r="B28" s="65">
        <v>96160.5</v>
      </c>
      <c r="C28" s="30">
        <v>0.119968553459119</v>
      </c>
      <c r="D28" s="15">
        <v>242.875</v>
      </c>
      <c r="E28" s="30">
        <v>0.101473922902494</v>
      </c>
      <c r="F28" s="15">
        <v>395.94019933554802</v>
      </c>
      <c r="G28" s="30">
        <v>1.8812236422773701E-2</v>
      </c>
    </row>
    <row r="29" spans="1:7">
      <c r="A29" s="27" t="s">
        <v>96</v>
      </c>
      <c r="B29" s="65">
        <v>85959.2</v>
      </c>
      <c r="C29" s="30">
        <v>0.29110516987593499</v>
      </c>
      <c r="D29" s="15">
        <v>24</v>
      </c>
      <c r="E29" s="30">
        <v>0.32110091743119001</v>
      </c>
      <c r="F29" s="15">
        <v>3597.9259335288398</v>
      </c>
      <c r="G29" s="30">
        <v>-4.6241383813291501E-2</v>
      </c>
    </row>
    <row r="30" spans="1:7">
      <c r="A30" s="27" t="s">
        <v>98</v>
      </c>
      <c r="B30" s="65">
        <v>75884.522500000006</v>
      </c>
      <c r="C30" s="30">
        <v>3.0864477259997001E-2</v>
      </c>
      <c r="D30" s="15">
        <v>1750.375</v>
      </c>
      <c r="E30" s="30">
        <v>9.2164101497501899E-2</v>
      </c>
      <c r="F30" s="15">
        <v>43.418152885997401</v>
      </c>
      <c r="G30" s="30">
        <v>-5.7578847158593502E-2</v>
      </c>
    </row>
    <row r="31" spans="1:7">
      <c r="A31" s="27" t="s">
        <v>78</v>
      </c>
      <c r="B31" s="65">
        <v>73754.078750000001</v>
      </c>
      <c r="C31" s="30">
        <v>0.20571532632821901</v>
      </c>
      <c r="D31" s="15">
        <v>573.25</v>
      </c>
      <c r="E31" s="30">
        <v>3.84963768115942E-2</v>
      </c>
      <c r="F31" s="15">
        <v>127.61387205845701</v>
      </c>
      <c r="G31" s="30">
        <v>0.16231261240594999</v>
      </c>
    </row>
    <row r="32" spans="1:7">
      <c r="A32" s="27" t="s">
        <v>93</v>
      </c>
      <c r="B32" s="65">
        <v>70227.574999999997</v>
      </c>
      <c r="C32" s="30">
        <v>0.12755616521010299</v>
      </c>
      <c r="D32" s="15">
        <v>3314</v>
      </c>
      <c r="E32" s="30">
        <v>8.8490488572602902E-2</v>
      </c>
      <c r="F32" s="15">
        <v>21.192029220908498</v>
      </c>
      <c r="G32" s="30">
        <v>3.7385944386745501E-2</v>
      </c>
    </row>
    <row r="33" spans="1:7">
      <c r="A33" s="27" t="s">
        <v>129</v>
      </c>
      <c r="B33" s="65">
        <v>68665</v>
      </c>
      <c r="C33" s="30">
        <v>0.17284346002912299</v>
      </c>
      <c r="D33" s="15">
        <v>1158.375</v>
      </c>
      <c r="E33" s="30">
        <v>0.16693250503693699</v>
      </c>
      <c r="F33" s="15">
        <v>59.232244366147299</v>
      </c>
      <c r="G33" s="30">
        <v>4.1041937703462003E-4</v>
      </c>
    </row>
    <row r="34" spans="1:7">
      <c r="A34" s="27" t="s">
        <v>120</v>
      </c>
      <c r="B34" s="65">
        <v>55924.5</v>
      </c>
      <c r="C34" s="30">
        <v>2.5435175903968599E-2</v>
      </c>
      <c r="D34" s="15">
        <v>225.25</v>
      </c>
      <c r="E34" s="30">
        <v>3.3652007648181999E-2</v>
      </c>
      <c r="F34" s="15">
        <v>248.29431834010001</v>
      </c>
      <c r="G34" s="30">
        <v>-7.7492178183926896E-3</v>
      </c>
    </row>
    <row r="35" spans="1:7">
      <c r="A35" s="27" t="s">
        <v>128</v>
      </c>
      <c r="B35" s="65">
        <v>50259.2425</v>
      </c>
      <c r="C35" s="30">
        <v>4.1457747160597497E-2</v>
      </c>
      <c r="D35" s="15">
        <v>128.125</v>
      </c>
      <c r="E35" s="30">
        <v>-1.252408477842E-2</v>
      </c>
      <c r="F35" s="15">
        <v>392.35473311424602</v>
      </c>
      <c r="G35" s="30">
        <v>5.2972169903323797E-2</v>
      </c>
    </row>
    <row r="36" spans="1:7">
      <c r="A36" s="27" t="s">
        <v>99</v>
      </c>
      <c r="B36" s="65">
        <v>50146.683749999997</v>
      </c>
      <c r="C36" s="30">
        <v>-0.121025363819946</v>
      </c>
      <c r="D36" s="15">
        <v>6786.25</v>
      </c>
      <c r="E36" s="30">
        <v>-0.20062234350613001</v>
      </c>
      <c r="F36" s="15">
        <v>7.4495695035577203</v>
      </c>
      <c r="G36" s="30">
        <v>3.7164576040628797E-2</v>
      </c>
    </row>
    <row r="37" spans="1:7">
      <c r="A37" s="27" t="s">
        <v>131</v>
      </c>
      <c r="B37" s="65">
        <v>47923.764999999999</v>
      </c>
      <c r="C37" s="30">
        <v>5.7496758471004501E-2</v>
      </c>
      <c r="D37" s="15">
        <v>102.5</v>
      </c>
      <c r="E37" s="30">
        <v>1.8211920529798E-2</v>
      </c>
      <c r="F37" s="15">
        <v>465.55687999999998</v>
      </c>
      <c r="G37" s="30">
        <v>3.4157181571815701E-2</v>
      </c>
    </row>
    <row r="38" spans="1:7">
      <c r="A38" s="27" t="s">
        <v>116</v>
      </c>
      <c r="B38" s="65">
        <v>121840.85583333339</v>
      </c>
      <c r="C38" s="30">
        <v>6.0419403258219866E-2</v>
      </c>
      <c r="D38" s="15">
        <v>3917.791666666667</v>
      </c>
      <c r="E38" s="30">
        <v>0.15095767411328292</v>
      </c>
      <c r="F38" s="15">
        <v>132.9162185666157</v>
      </c>
      <c r="G38" s="30">
        <v>-5.575611604406313E-2</v>
      </c>
    </row>
    <row r="39" spans="1:7">
      <c r="A39" s="27" t="s">
        <v>88</v>
      </c>
      <c r="B39" s="65">
        <v>112449.9454166666</v>
      </c>
      <c r="C39" s="30">
        <v>4.5268300813520658E-2</v>
      </c>
      <c r="D39" s="15">
        <v>8544.8333333333303</v>
      </c>
      <c r="E39" s="30">
        <v>-3.0654143183781134E-2</v>
      </c>
      <c r="F39" s="15">
        <v>52.893305082764805</v>
      </c>
      <c r="G39" s="30">
        <v>7.5664011046749316E-2</v>
      </c>
    </row>
    <row r="40" spans="1:7">
      <c r="A40" s="27" t="s">
        <v>64</v>
      </c>
      <c r="B40" s="65">
        <v>103837.46208333332</v>
      </c>
      <c r="C40" s="30">
        <v>-3.6056485499649647E-2</v>
      </c>
      <c r="D40" s="15">
        <v>947.20833333333394</v>
      </c>
      <c r="E40" s="30">
        <v>-0.24191892324334566</v>
      </c>
      <c r="F40" s="15">
        <v>570.81214502823957</v>
      </c>
      <c r="G40" s="30">
        <v>0.37012564049915797</v>
      </c>
    </row>
  </sheetData>
  <conditionalFormatting sqref="C1:C1048576 E1:E1048576 G1:G1048576">
    <cfRule type="cellIs" dxfId="153" priority="1" operator="greaterThan">
      <formula>0.1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G69"/>
  <sheetViews>
    <sheetView topLeftCell="A24" workbookViewId="0">
      <selection activeCell="A5" sqref="A5:G40"/>
    </sheetView>
  </sheetViews>
  <sheetFormatPr defaultRowHeight="15"/>
  <cols>
    <col min="1" max="1" width="102.140625" customWidth="1"/>
    <col min="2" max="2" width="23.140625" style="15" customWidth="1"/>
    <col min="3" max="3" width="17.28515625" style="19" bestFit="1" customWidth="1"/>
    <col min="4" max="4" width="34" style="15" customWidth="1"/>
    <col min="5" max="5" width="15.28515625" style="19" customWidth="1"/>
    <col min="6" max="6" width="33.28515625" style="15" customWidth="1"/>
    <col min="7" max="7" width="15.42578125" style="19" bestFit="1" customWidth="1"/>
    <col min="8" max="8" width="13.28515625" bestFit="1" customWidth="1"/>
  </cols>
  <sheetData>
    <row r="1" spans="1:7">
      <c r="A1" s="26" t="s">
        <v>0</v>
      </c>
      <c r="B1" s="28">
        <v>2017</v>
      </c>
    </row>
    <row r="3" spans="1:7">
      <c r="B3" s="29" t="s">
        <v>36</v>
      </c>
    </row>
    <row r="4" spans="1:7">
      <c r="A4" s="26" t="s">
        <v>34</v>
      </c>
      <c r="B4" s="15" t="s">
        <v>33</v>
      </c>
      <c r="C4" s="19" t="s">
        <v>39</v>
      </c>
      <c r="D4" s="15" t="s">
        <v>37</v>
      </c>
      <c r="E4" s="19" t="s">
        <v>40</v>
      </c>
      <c r="F4" s="15" t="s">
        <v>38</v>
      </c>
      <c r="G4" s="19" t="s">
        <v>41</v>
      </c>
    </row>
    <row r="5" spans="1:7">
      <c r="A5" s="27" t="s">
        <v>111</v>
      </c>
      <c r="B5" s="15">
        <v>10382947.16</v>
      </c>
      <c r="C5" s="19">
        <v>9.5229451364612902E-2</v>
      </c>
      <c r="D5" s="15">
        <v>938440.875</v>
      </c>
      <c r="E5" s="19">
        <v>3.2523656156211903E-2</v>
      </c>
      <c r="F5" s="15">
        <v>11.066684240062701</v>
      </c>
      <c r="G5" s="19">
        <v>6.13223753416475E-2</v>
      </c>
    </row>
    <row r="6" spans="1:7">
      <c r="A6" s="27" t="s">
        <v>118</v>
      </c>
      <c r="B6" s="15">
        <v>4753036.3487499999</v>
      </c>
      <c r="C6" s="19">
        <v>4.69730313530711E-3</v>
      </c>
      <c r="D6" s="15">
        <v>58023.875</v>
      </c>
      <c r="E6" s="19">
        <v>-1.29434079416856E-2</v>
      </c>
      <c r="F6" s="15">
        <v>81.902675542981996</v>
      </c>
      <c r="G6" s="19">
        <v>1.8050832056754399E-2</v>
      </c>
    </row>
    <row r="7" spans="1:7">
      <c r="A7" s="27" t="s">
        <v>115</v>
      </c>
      <c r="B7" s="15">
        <v>3811460.7675000001</v>
      </c>
      <c r="C7" s="19">
        <v>4.5150089171999197E-2</v>
      </c>
      <c r="D7" s="15">
        <v>7985.5</v>
      </c>
      <c r="E7" s="19">
        <v>4.92740293016228E-2</v>
      </c>
      <c r="F7" s="15">
        <v>477.24317204354099</v>
      </c>
      <c r="G7" s="19">
        <v>-4.4026497741888196E-3</v>
      </c>
    </row>
    <row r="8" spans="1:7">
      <c r="A8" s="27" t="s">
        <v>109</v>
      </c>
      <c r="B8" s="15">
        <v>2350939.3787500001</v>
      </c>
      <c r="C8" s="19">
        <v>6.9150504155171794E-2</v>
      </c>
      <c r="D8" s="15">
        <v>79230.125</v>
      </c>
      <c r="E8" s="19">
        <v>4.13301483199821E-2</v>
      </c>
      <c r="F8" s="15">
        <v>29.668880201806601</v>
      </c>
      <c r="G8" s="19">
        <v>2.66996138520042E-2</v>
      </c>
    </row>
    <row r="9" spans="1:7">
      <c r="A9" s="27" t="s">
        <v>66</v>
      </c>
      <c r="B9" s="15">
        <v>2051098.0925</v>
      </c>
      <c r="C9" s="19">
        <v>5.1366761081038603E-2</v>
      </c>
      <c r="D9" s="15">
        <v>29229.25</v>
      </c>
      <c r="E9" s="19">
        <v>2.7826698509910701E-2</v>
      </c>
      <c r="F9" s="15">
        <v>70.256452177858307</v>
      </c>
      <c r="G9" s="19">
        <v>2.51275083395982E-2</v>
      </c>
    </row>
    <row r="10" spans="1:7">
      <c r="A10" s="27" t="s">
        <v>130</v>
      </c>
      <c r="B10" s="15">
        <v>1939758.0687500001</v>
      </c>
      <c r="C10" s="19">
        <v>0.135003029066047</v>
      </c>
      <c r="D10" s="15">
        <v>5522.125</v>
      </c>
      <c r="E10" s="19">
        <v>0.124115761081612</v>
      </c>
      <c r="F10" s="15">
        <v>351.29962849900301</v>
      </c>
      <c r="G10" s="19">
        <v>1.0252833986482199E-2</v>
      </c>
    </row>
    <row r="11" spans="1:7">
      <c r="A11" s="27" t="s">
        <v>117</v>
      </c>
      <c r="B11" s="15">
        <v>1284407.4025000001</v>
      </c>
      <c r="C11" s="19">
        <v>2.02176027249138E-2</v>
      </c>
      <c r="D11" s="15">
        <v>5150.75</v>
      </c>
      <c r="E11" s="19">
        <v>2.13324961168572E-2</v>
      </c>
      <c r="F11" s="15">
        <v>249.37914499598301</v>
      </c>
      <c r="G11" s="19">
        <v>-1.46132640479972E-3</v>
      </c>
    </row>
    <row r="12" spans="1:7">
      <c r="A12" s="27" t="s">
        <v>108</v>
      </c>
      <c r="B12" s="15">
        <v>1165976</v>
      </c>
      <c r="C12" s="19">
        <v>-6.3102183688652997E-3</v>
      </c>
      <c r="D12" s="15">
        <v>83238.5</v>
      </c>
      <c r="E12" s="19">
        <v>-1.52785993138531E-2</v>
      </c>
      <c r="F12" s="15">
        <v>14.006331551996199</v>
      </c>
      <c r="G12" s="19">
        <v>8.9120239978522902E-3</v>
      </c>
    </row>
    <row r="13" spans="1:7">
      <c r="A13" s="27" t="s">
        <v>124</v>
      </c>
      <c r="B13" s="15">
        <v>1060806.13375</v>
      </c>
      <c r="C13" s="19">
        <v>1.0124073372583701E-2</v>
      </c>
      <c r="D13" s="15">
        <v>4422.375</v>
      </c>
      <c r="E13" s="19">
        <v>-6.9145551854492299E-3</v>
      </c>
      <c r="F13" s="15">
        <v>239.82556593437801</v>
      </c>
      <c r="G13" s="19">
        <v>1.8497208907300399E-2</v>
      </c>
    </row>
    <row r="14" spans="1:7">
      <c r="A14" s="27" t="s">
        <v>95</v>
      </c>
      <c r="B14" s="15">
        <v>1043245.03</v>
      </c>
      <c r="C14" s="19">
        <v>0.277990504984505</v>
      </c>
      <c r="D14" s="15">
        <v>14042.375</v>
      </c>
      <c r="E14" s="19">
        <v>0.27834210805808401</v>
      </c>
      <c r="F14" s="15">
        <v>74.345949293830898</v>
      </c>
      <c r="G14" s="19">
        <v>2.1810594175535598E-3</v>
      </c>
    </row>
    <row r="15" spans="1:7">
      <c r="A15" s="27" t="s">
        <v>89</v>
      </c>
      <c r="B15" s="15">
        <v>969303.67500000005</v>
      </c>
      <c r="C15" s="19">
        <v>5.1749100244607098E-2</v>
      </c>
      <c r="D15" s="15">
        <v>23117.25</v>
      </c>
      <c r="E15" s="19">
        <v>6.0590535978499803E-2</v>
      </c>
      <c r="F15" s="15">
        <v>41.914836658929403</v>
      </c>
      <c r="G15" s="19">
        <v>-7.5508536140850603E-3</v>
      </c>
    </row>
    <row r="16" spans="1:7">
      <c r="A16" s="27" t="s">
        <v>63</v>
      </c>
      <c r="B16" s="15">
        <v>959089.01875000005</v>
      </c>
      <c r="C16" s="19">
        <v>-0.16345538543580199</v>
      </c>
      <c r="D16" s="15">
        <v>14926.75</v>
      </c>
      <c r="E16" s="19">
        <v>-0.126562835241571</v>
      </c>
      <c r="F16" s="15">
        <v>63.780991644414399</v>
      </c>
      <c r="G16" s="19">
        <v>-5.0974059028551101E-2</v>
      </c>
    </row>
    <row r="17" spans="1:7">
      <c r="A17" s="27" t="s">
        <v>123</v>
      </c>
      <c r="B17" s="15">
        <v>858130.88</v>
      </c>
      <c r="C17" s="19">
        <v>2.37448990936442E-2</v>
      </c>
      <c r="D17" s="15">
        <v>9956.25</v>
      </c>
      <c r="E17" s="19">
        <v>2.5070139764742198E-2</v>
      </c>
      <c r="F17" s="15">
        <v>86.205179889814005</v>
      </c>
      <c r="G17" s="19">
        <v>-1.41367518524688E-3</v>
      </c>
    </row>
    <row r="18" spans="1:7">
      <c r="A18" s="27" t="s">
        <v>134</v>
      </c>
      <c r="B18" s="15">
        <v>818344.44125000003</v>
      </c>
      <c r="C18" s="19">
        <v>-4.22642171699101E-2</v>
      </c>
      <c r="D18" s="15">
        <v>10294.625</v>
      </c>
      <c r="E18" s="19">
        <v>-1.14392029768335E-2</v>
      </c>
      <c r="F18" s="15">
        <v>79.584544865133196</v>
      </c>
      <c r="G18" s="19">
        <v>-3.1905568876965697E-2</v>
      </c>
    </row>
    <row r="19" spans="1:7">
      <c r="A19" s="27" t="s">
        <v>132</v>
      </c>
      <c r="B19" s="15">
        <v>621721.40625</v>
      </c>
      <c r="C19" s="19">
        <v>8.9840270653923901E-2</v>
      </c>
      <c r="D19" s="15">
        <v>3010.25</v>
      </c>
      <c r="E19" s="19">
        <v>8.2531691090533099E-2</v>
      </c>
      <c r="F19" s="15">
        <v>206.87554805231301</v>
      </c>
      <c r="G19" s="19">
        <v>3.0849282774758802E-3</v>
      </c>
    </row>
    <row r="20" spans="1:7">
      <c r="A20" s="27" t="s">
        <v>94</v>
      </c>
      <c r="B20" s="15">
        <v>546211.70125000004</v>
      </c>
      <c r="C20" s="19">
        <v>-6.8669407355804998E-2</v>
      </c>
      <c r="D20" s="15">
        <v>6324.125</v>
      </c>
      <c r="E20" s="19">
        <v>-7.5544213129332502E-2</v>
      </c>
      <c r="F20" s="15">
        <v>86.352768511581502</v>
      </c>
      <c r="G20" s="19">
        <v>7.0484036790038201E-3</v>
      </c>
    </row>
    <row r="21" spans="1:7">
      <c r="A21" s="27" t="s">
        <v>121</v>
      </c>
      <c r="B21" s="15">
        <v>420679.46250000002</v>
      </c>
      <c r="C21" s="19">
        <v>0.19337888757913599</v>
      </c>
      <c r="D21" s="15">
        <v>6606.5</v>
      </c>
      <c r="E21" s="19">
        <v>0.193712074443256</v>
      </c>
      <c r="F21" s="15">
        <v>63.838321431458603</v>
      </c>
      <c r="G21" s="19">
        <v>7.1684783101893504E-4</v>
      </c>
    </row>
    <row r="22" spans="1:7">
      <c r="A22" s="27" t="s">
        <v>84</v>
      </c>
      <c r="B22" s="15">
        <v>397013.98749999999</v>
      </c>
      <c r="C22" s="19">
        <v>1.0001033847068499E-3</v>
      </c>
      <c r="D22" s="15">
        <v>1229.25</v>
      </c>
      <c r="E22" s="19">
        <v>-1.96211096076042E-3</v>
      </c>
      <c r="F22" s="15">
        <v>323.07246466235301</v>
      </c>
      <c r="G22" s="19">
        <v>3.5053962304565302E-3</v>
      </c>
    </row>
    <row r="23" spans="1:7">
      <c r="A23" s="27" t="s">
        <v>122</v>
      </c>
      <c r="B23" s="15">
        <v>349250.57124999998</v>
      </c>
      <c r="C23" s="19">
        <v>0.74594815919708701</v>
      </c>
      <c r="D23" s="15">
        <v>2288.125</v>
      </c>
      <c r="E23" s="19">
        <v>0.67423780487804497</v>
      </c>
      <c r="F23" s="15">
        <v>152.580068509401</v>
      </c>
      <c r="G23" s="19">
        <v>4.2106499299579297E-2</v>
      </c>
    </row>
    <row r="24" spans="1:7">
      <c r="A24" s="27" t="s">
        <v>113</v>
      </c>
      <c r="B24" s="15">
        <v>326439.98499999999</v>
      </c>
      <c r="C24" s="19">
        <v>-1.6818903571967098E-2</v>
      </c>
      <c r="D24" s="15">
        <v>18272.375</v>
      </c>
      <c r="E24" s="19">
        <v>-2.0274255381893199E-2</v>
      </c>
      <c r="F24" s="15">
        <v>17.866091028033701</v>
      </c>
      <c r="G24" s="19">
        <v>3.4488247994849202E-3</v>
      </c>
    </row>
    <row r="25" spans="1:7">
      <c r="A25" s="27" t="s">
        <v>81</v>
      </c>
      <c r="B25" s="15">
        <v>298039.69124999997</v>
      </c>
      <c r="C25" s="19">
        <v>1.3138866509494401E-2</v>
      </c>
      <c r="D25" s="15">
        <v>7612.375</v>
      </c>
      <c r="E25" s="19">
        <v>-3.6662272607434397E-2</v>
      </c>
      <c r="F25" s="15">
        <v>39.113538165475802</v>
      </c>
      <c r="G25" s="19">
        <v>4.9901218587626701E-2</v>
      </c>
    </row>
    <row r="26" spans="1:7">
      <c r="A26" s="27" t="s">
        <v>77</v>
      </c>
      <c r="B26" s="15">
        <v>250321.55</v>
      </c>
      <c r="C26" s="19">
        <v>3.1402984945891201E-2</v>
      </c>
      <c r="D26" s="15">
        <v>2495.875</v>
      </c>
      <c r="E26" s="19">
        <v>5.1743512308180098E-2</v>
      </c>
      <c r="F26" s="15">
        <v>100.280987601422</v>
      </c>
      <c r="G26" s="19">
        <v>-1.7884932147566899E-2</v>
      </c>
    </row>
    <row r="27" spans="1:7">
      <c r="A27" s="27" t="s">
        <v>87</v>
      </c>
      <c r="B27" s="15">
        <v>145658.95874999999</v>
      </c>
      <c r="C27" s="19">
        <v>1.7069893279460398E-2</v>
      </c>
      <c r="D27" s="15">
        <v>1144.5</v>
      </c>
      <c r="E27" s="19">
        <v>1.1936339522546399E-2</v>
      </c>
      <c r="F27" s="15">
        <v>127.325874663535</v>
      </c>
      <c r="G27" s="19">
        <v>5.4286373172449899E-3</v>
      </c>
    </row>
    <row r="28" spans="1:7">
      <c r="A28" s="27" t="s">
        <v>119</v>
      </c>
      <c r="B28" s="15">
        <v>135104.43875</v>
      </c>
      <c r="C28" s="19">
        <v>-0.12309755891459399</v>
      </c>
      <c r="D28" s="15">
        <v>942.125</v>
      </c>
      <c r="E28" s="19">
        <v>-0.13341254024222199</v>
      </c>
      <c r="F28" s="15">
        <v>143.407923285885</v>
      </c>
      <c r="G28" s="19">
        <v>9.1809083968092103E-3</v>
      </c>
    </row>
    <row r="29" spans="1:7">
      <c r="A29" s="27" t="s">
        <v>127</v>
      </c>
      <c r="B29" s="15">
        <v>131005.65375</v>
      </c>
      <c r="C29" s="19">
        <v>0.148244027553603</v>
      </c>
      <c r="D29" s="15">
        <v>427.125</v>
      </c>
      <c r="E29" s="19">
        <v>6.9818409517846E-2</v>
      </c>
      <c r="F29" s="15">
        <v>307.002006302589</v>
      </c>
      <c r="G29" s="19">
        <v>7.8644930589953005E-2</v>
      </c>
    </row>
    <row r="30" spans="1:7">
      <c r="A30" s="27" t="s">
        <v>83</v>
      </c>
      <c r="B30" s="15">
        <v>129140.71249999999</v>
      </c>
      <c r="C30" s="19">
        <v>-2.3329624181115401E-2</v>
      </c>
      <c r="D30" s="15">
        <v>548</v>
      </c>
      <c r="E30" s="19">
        <v>-6.1375963459890999E-2</v>
      </c>
      <c r="F30" s="15">
        <v>235.11979136204201</v>
      </c>
      <c r="G30" s="19">
        <v>3.9919807540805097E-2</v>
      </c>
    </row>
    <row r="31" spans="1:7">
      <c r="A31" s="27" t="s">
        <v>136</v>
      </c>
      <c r="B31" s="15">
        <v>96160.5</v>
      </c>
      <c r="C31" s="19">
        <v>0.119968553459119</v>
      </c>
      <c r="D31" s="15">
        <v>242.875</v>
      </c>
      <c r="E31" s="19">
        <v>0.101473922902494</v>
      </c>
      <c r="F31" s="15">
        <v>395.94019933554802</v>
      </c>
      <c r="G31" s="19">
        <v>1.8812236422773701E-2</v>
      </c>
    </row>
    <row r="32" spans="1:7">
      <c r="A32" s="27" t="s">
        <v>96</v>
      </c>
      <c r="B32" s="15">
        <v>85959.2</v>
      </c>
      <c r="C32" s="19">
        <v>0.29110516987593499</v>
      </c>
      <c r="D32" s="15">
        <v>24</v>
      </c>
      <c r="E32" s="19">
        <v>0.32110091743119001</v>
      </c>
      <c r="F32" s="15">
        <v>3597.9259335288398</v>
      </c>
      <c r="G32" s="19">
        <v>-4.6241383813291501E-2</v>
      </c>
    </row>
    <row r="33" spans="1:7">
      <c r="A33" s="27" t="s">
        <v>98</v>
      </c>
      <c r="B33" s="15">
        <v>75884.522500000006</v>
      </c>
      <c r="C33" s="19">
        <v>3.0864477259997001E-2</v>
      </c>
      <c r="D33" s="15">
        <v>1750.375</v>
      </c>
      <c r="E33" s="19">
        <v>9.2164101497501899E-2</v>
      </c>
      <c r="F33" s="15">
        <v>43.418152885997401</v>
      </c>
      <c r="G33" s="19">
        <v>-5.7578847158593502E-2</v>
      </c>
    </row>
    <row r="34" spans="1:7">
      <c r="A34" s="27" t="s">
        <v>78</v>
      </c>
      <c r="B34" s="15">
        <v>73754.078750000001</v>
      </c>
      <c r="C34" s="19">
        <v>0.20571532632821901</v>
      </c>
      <c r="D34" s="15">
        <v>573.25</v>
      </c>
      <c r="E34" s="19">
        <v>3.84963768115942E-2</v>
      </c>
      <c r="F34" s="15">
        <v>127.61387205845701</v>
      </c>
      <c r="G34" s="19">
        <v>0.16231261240594999</v>
      </c>
    </row>
    <row r="35" spans="1:7">
      <c r="A35" s="27" t="s">
        <v>93</v>
      </c>
      <c r="B35" s="15">
        <v>70227.574999999997</v>
      </c>
      <c r="C35" s="19">
        <v>0.12755616521010299</v>
      </c>
      <c r="D35" s="15">
        <v>3314</v>
      </c>
      <c r="E35" s="19">
        <v>8.8490488572602902E-2</v>
      </c>
      <c r="F35" s="15">
        <v>21.192029220908498</v>
      </c>
      <c r="G35" s="19">
        <v>3.7385944386745501E-2</v>
      </c>
    </row>
    <row r="36" spans="1:7">
      <c r="A36" s="27" t="s">
        <v>129</v>
      </c>
      <c r="B36" s="15">
        <v>68665</v>
      </c>
      <c r="C36" s="19">
        <v>0.17284346002912299</v>
      </c>
      <c r="D36" s="15">
        <v>1158.375</v>
      </c>
      <c r="E36" s="19">
        <v>0.16693250503693699</v>
      </c>
      <c r="F36" s="15">
        <v>59.232244366147299</v>
      </c>
      <c r="G36" s="19">
        <v>4.1041937703462003E-4</v>
      </c>
    </row>
    <row r="37" spans="1:7">
      <c r="A37" s="27" t="s">
        <v>120</v>
      </c>
      <c r="B37" s="15">
        <v>55924.5</v>
      </c>
      <c r="C37" s="19">
        <v>2.5435175903968599E-2</v>
      </c>
      <c r="D37" s="15">
        <v>225.25</v>
      </c>
      <c r="E37" s="19">
        <v>3.3652007648181999E-2</v>
      </c>
      <c r="F37" s="15">
        <v>248.29431834010001</v>
      </c>
      <c r="G37" s="19">
        <v>-7.7492178183926896E-3</v>
      </c>
    </row>
    <row r="38" spans="1:7">
      <c r="A38" s="27" t="s">
        <v>128</v>
      </c>
      <c r="B38" s="15">
        <v>50259.2425</v>
      </c>
      <c r="C38" s="19">
        <v>4.1457747160597497E-2</v>
      </c>
      <c r="D38" s="15">
        <v>128.125</v>
      </c>
      <c r="E38" s="19">
        <v>-1.252408477842E-2</v>
      </c>
      <c r="F38" s="15">
        <v>392.35473311424602</v>
      </c>
      <c r="G38" s="19">
        <v>5.2972169903323797E-2</v>
      </c>
    </row>
    <row r="39" spans="1:7">
      <c r="A39" s="27" t="s">
        <v>99</v>
      </c>
      <c r="B39" s="15">
        <v>50146.683749999997</v>
      </c>
      <c r="C39" s="19">
        <v>-0.121025363819946</v>
      </c>
      <c r="D39" s="15">
        <v>6786.25</v>
      </c>
      <c r="E39" s="19">
        <v>-0.20062234350613001</v>
      </c>
      <c r="F39" s="15">
        <v>7.4495695035577203</v>
      </c>
      <c r="G39" s="19">
        <v>3.7164576040628797E-2</v>
      </c>
    </row>
    <row r="40" spans="1:7">
      <c r="A40" s="27" t="s">
        <v>131</v>
      </c>
      <c r="B40" s="15">
        <v>47923.764999999999</v>
      </c>
      <c r="C40" s="19">
        <v>5.7496758471004501E-2</v>
      </c>
      <c r="D40" s="15">
        <v>102.5</v>
      </c>
      <c r="E40" s="19">
        <v>1.8211920529798E-2</v>
      </c>
      <c r="F40" s="15">
        <v>465.55687999999998</v>
      </c>
      <c r="G40" s="19">
        <v>3.4157181571815701E-2</v>
      </c>
    </row>
    <row r="41" spans="1:7">
      <c r="A41" s="27" t="s">
        <v>116</v>
      </c>
      <c r="B41" s="15">
        <v>31306.962500000001</v>
      </c>
      <c r="C41" s="19">
        <v>-4.9600695914005503E-2</v>
      </c>
      <c r="D41" s="15">
        <v>1035.625</v>
      </c>
      <c r="E41" s="19">
        <v>-8.78229594832622E-2</v>
      </c>
      <c r="F41" s="15">
        <v>31.890087133825698</v>
      </c>
      <c r="G41" s="19">
        <v>4.4353607891611101E-2</v>
      </c>
    </row>
    <row r="42" spans="1:7">
      <c r="A42" s="27" t="s">
        <v>75</v>
      </c>
      <c r="B42" s="15">
        <v>28892.07</v>
      </c>
      <c r="C42" s="19">
        <v>0.320713728572321</v>
      </c>
      <c r="D42" s="15">
        <v>786.5</v>
      </c>
      <c r="E42" s="19">
        <v>0.27903509960699202</v>
      </c>
      <c r="F42" s="15">
        <v>36.535970678541297</v>
      </c>
      <c r="G42" s="19">
        <v>1.00046422303453E-3</v>
      </c>
    </row>
    <row r="43" spans="1:7">
      <c r="A43" s="27" t="s">
        <v>88</v>
      </c>
      <c r="B43" s="15">
        <v>27828.408749999999</v>
      </c>
      <c r="C43" s="19">
        <v>-0.126012431401754</v>
      </c>
      <c r="D43" s="15">
        <v>1964.25</v>
      </c>
      <c r="E43" s="19">
        <v>-0.13313228641830099</v>
      </c>
      <c r="F43" s="15">
        <v>14.1527049690552</v>
      </c>
      <c r="G43" s="19">
        <v>5.9304234813468797E-3</v>
      </c>
    </row>
    <row r="44" spans="1:7">
      <c r="A44" s="27" t="s">
        <v>67</v>
      </c>
      <c r="B44" s="15">
        <v>23321.185000000001</v>
      </c>
      <c r="C44" s="19">
        <v>-8.1078457773114607E-2</v>
      </c>
      <c r="D44" s="15">
        <v>214.375</v>
      </c>
      <c r="E44" s="19">
        <v>-8.6470170454546705E-2</v>
      </c>
      <c r="F44" s="15">
        <v>109.183120074518</v>
      </c>
      <c r="G44" s="19">
        <v>-1.43681689426276E-3</v>
      </c>
    </row>
    <row r="45" spans="1:7">
      <c r="A45" s="27" t="s">
        <v>137</v>
      </c>
      <c r="B45" s="15">
        <v>21886.158749999999</v>
      </c>
      <c r="C45" s="19">
        <v>-0.114290132627879</v>
      </c>
      <c r="D45" s="15">
        <v>73.125</v>
      </c>
      <c r="E45" s="19">
        <v>-8.0188679245283001E-2</v>
      </c>
      <c r="F45" s="15">
        <v>295.54233423895403</v>
      </c>
      <c r="G45" s="19">
        <v>-4.83841574305474E-2</v>
      </c>
    </row>
    <row r="46" spans="1:7">
      <c r="A46" s="27" t="s">
        <v>79</v>
      </c>
      <c r="B46" s="15">
        <v>20870.900000000001</v>
      </c>
      <c r="C46" s="19">
        <v>4.4532954085741303E-2</v>
      </c>
      <c r="D46" s="15">
        <v>201.875</v>
      </c>
      <c r="E46" s="19">
        <v>3.9699570815448899E-2</v>
      </c>
      <c r="F46" s="15">
        <v>103.43240446316599</v>
      </c>
      <c r="G46" s="19">
        <v>5.4331974515408003E-3</v>
      </c>
    </row>
    <row r="47" spans="1:7">
      <c r="A47" s="27" t="s">
        <v>76</v>
      </c>
      <c r="B47" s="15">
        <v>19102.349999999999</v>
      </c>
      <c r="C47" s="19">
        <v>-0.92393006033080904</v>
      </c>
      <c r="D47" s="15">
        <v>434.375</v>
      </c>
      <c r="E47" s="19">
        <v>-0.94364438389932204</v>
      </c>
      <c r="F47" s="15">
        <v>41.422427440700297</v>
      </c>
      <c r="G47" s="19">
        <v>0.234425412392092</v>
      </c>
    </row>
    <row r="48" spans="1:7">
      <c r="A48" s="27" t="s">
        <v>65</v>
      </c>
      <c r="B48" s="15">
        <v>14454.54</v>
      </c>
      <c r="C48" s="19">
        <v>-5.5064679397520896E-3</v>
      </c>
      <c r="D48" s="15">
        <v>722.5</v>
      </c>
      <c r="E48" s="19">
        <v>-2.15551292179216E-2</v>
      </c>
      <c r="F48" s="15">
        <v>20.000360604770801</v>
      </c>
      <c r="G48" s="19">
        <v>1.1657701304104999E-2</v>
      </c>
    </row>
    <row r="49" spans="1:7">
      <c r="A49" s="27" t="s">
        <v>64</v>
      </c>
      <c r="B49" s="15">
        <v>10282.31875</v>
      </c>
      <c r="C49" s="19">
        <v>-0.52850133385384201</v>
      </c>
      <c r="D49" s="15">
        <v>49.625</v>
      </c>
      <c r="E49" s="19">
        <v>-0.64970588235294202</v>
      </c>
      <c r="F49" s="15">
        <v>206.163812422463</v>
      </c>
      <c r="G49" s="19">
        <v>0.15778721105020199</v>
      </c>
    </row>
    <row r="50" spans="1:7">
      <c r="A50" s="27" t="s">
        <v>92</v>
      </c>
      <c r="B50" s="15">
        <v>9600</v>
      </c>
      <c r="C50" s="19" t="e">
        <v>#DIV/0!</v>
      </c>
      <c r="D50" s="15">
        <v>6</v>
      </c>
      <c r="E50" s="19" t="e">
        <v>#DIV/0!</v>
      </c>
      <c r="F50" s="15">
        <v>1600</v>
      </c>
      <c r="G50" s="19" t="e">
        <v>#DIV/0!</v>
      </c>
    </row>
    <row r="51" spans="1:7">
      <c r="A51" s="27" t="s">
        <v>90</v>
      </c>
      <c r="B51" s="15">
        <v>8605</v>
      </c>
      <c r="C51" s="19">
        <v>-0.56867167919799499</v>
      </c>
      <c r="D51" s="15">
        <v>0</v>
      </c>
      <c r="E51" s="19" t="e">
        <v>#DIV/0!</v>
      </c>
      <c r="F51" s="15">
        <v>8605</v>
      </c>
      <c r="G51" s="19">
        <v>-0.56867167919799499</v>
      </c>
    </row>
    <row r="52" spans="1:7">
      <c r="A52" s="27" t="s">
        <v>106</v>
      </c>
      <c r="B52" s="15">
        <v>7917.95</v>
      </c>
      <c r="C52" s="19">
        <v>0.21040576416454701</v>
      </c>
      <c r="D52" s="15">
        <v>41.25</v>
      </c>
      <c r="E52" s="19">
        <v>0.201456310679613</v>
      </c>
      <c r="F52" s="15">
        <v>191.71340024845699</v>
      </c>
      <c r="G52" s="19">
        <v>7.7490093410792701E-3</v>
      </c>
    </row>
    <row r="53" spans="1:7">
      <c r="A53" s="27" t="s">
        <v>104</v>
      </c>
      <c r="B53" s="15">
        <v>6750</v>
      </c>
      <c r="C53" s="19">
        <v>0.37755102040816302</v>
      </c>
      <c r="D53" s="15">
        <v>0.5</v>
      </c>
      <c r="E53" s="19">
        <v>1.5</v>
      </c>
      <c r="F53" s="15">
        <v>6750</v>
      </c>
      <c r="G53" s="19">
        <v>0.37755102040816302</v>
      </c>
    </row>
    <row r="54" spans="1:7">
      <c r="A54" s="27" t="s">
        <v>133</v>
      </c>
      <c r="B54" s="15">
        <v>5454.7775000000001</v>
      </c>
      <c r="C54" s="19">
        <v>1.53396291421492</v>
      </c>
      <c r="D54" s="15">
        <v>15.125</v>
      </c>
      <c r="E54" s="19">
        <v>0.13437500000000299</v>
      </c>
      <c r="F54" s="15">
        <v>344.91983333333297</v>
      </c>
      <c r="G54" s="19">
        <v>1.13638794260349</v>
      </c>
    </row>
    <row r="55" spans="1:7">
      <c r="A55" s="27" t="s">
        <v>72</v>
      </c>
      <c r="B55" s="15">
        <v>4251.63375</v>
      </c>
      <c r="C55" s="19">
        <v>-8.5603793823745306E-2</v>
      </c>
      <c r="D55" s="15">
        <v>53.125</v>
      </c>
      <c r="E55" s="19">
        <v>-0.199120603015075</v>
      </c>
      <c r="F55" s="15">
        <v>79.469458855328099</v>
      </c>
      <c r="G55" s="19">
        <v>0.14663270015136201</v>
      </c>
    </row>
    <row r="56" spans="1:7">
      <c r="A56" s="27" t="s">
        <v>80</v>
      </c>
      <c r="B56" s="15">
        <v>4000</v>
      </c>
      <c r="C56" s="19">
        <v>-0.11111111111111099</v>
      </c>
      <c r="D56" s="15">
        <v>0</v>
      </c>
      <c r="E56" s="19" t="e">
        <v>#DIV/0!</v>
      </c>
      <c r="F56" s="15">
        <v>4000</v>
      </c>
      <c r="G56" s="19">
        <v>-0.11111111111111099</v>
      </c>
    </row>
    <row r="57" spans="1:7">
      <c r="A57" s="27" t="s">
        <v>125</v>
      </c>
      <c r="B57" s="15">
        <v>3754.1675</v>
      </c>
      <c r="C57" s="19">
        <v>-9.2112199994035499E-2</v>
      </c>
      <c r="D57" s="15">
        <v>8.75</v>
      </c>
      <c r="E57" s="19">
        <v>-0.125</v>
      </c>
      <c r="F57" s="15">
        <v>444.10063541666699</v>
      </c>
      <c r="G57" s="19">
        <v>0.12166343929000401</v>
      </c>
    </row>
    <row r="58" spans="1:7">
      <c r="A58" s="27" t="s">
        <v>91</v>
      </c>
      <c r="B58" s="15">
        <v>3018.75</v>
      </c>
      <c r="C58" s="19">
        <v>0.35272898368883299</v>
      </c>
      <c r="D58" s="15">
        <v>0.75</v>
      </c>
      <c r="E58" s="19">
        <v>2.75</v>
      </c>
      <c r="F58" s="15">
        <v>1848.75</v>
      </c>
      <c r="G58" s="19">
        <v>-0.171558523032802</v>
      </c>
    </row>
    <row r="59" spans="1:7">
      <c r="A59" s="27" t="s">
        <v>107</v>
      </c>
      <c r="B59" s="15">
        <v>2607.0524999999998</v>
      </c>
      <c r="C59" s="19">
        <v>-3.7102686664552097E-2</v>
      </c>
      <c r="D59" s="15">
        <v>355.75</v>
      </c>
      <c r="E59" s="19">
        <v>-7.9758568657037301E-2</v>
      </c>
      <c r="F59" s="15">
        <v>7.3205391851312598</v>
      </c>
      <c r="G59" s="19">
        <v>4.0220189629605899E-2</v>
      </c>
    </row>
    <row r="60" spans="1:7">
      <c r="A60" s="27" t="s">
        <v>74</v>
      </c>
      <c r="B60" s="15">
        <v>1612.05</v>
      </c>
      <c r="C60" s="19">
        <v>-9.07958626478826E-2</v>
      </c>
      <c r="D60" s="15">
        <v>166.125</v>
      </c>
      <c r="E60" s="19">
        <v>-0.12718914185639099</v>
      </c>
      <c r="F60" s="15">
        <v>9.6940906996076492</v>
      </c>
      <c r="G60" s="19">
        <v>4.1299480197625298E-2</v>
      </c>
    </row>
    <row r="61" spans="1:7">
      <c r="A61" s="27" t="s">
        <v>110</v>
      </c>
      <c r="B61" s="15">
        <v>1558.125</v>
      </c>
      <c r="C61" s="19">
        <v>-0.19372574385510999</v>
      </c>
      <c r="D61" s="15">
        <v>14.875</v>
      </c>
      <c r="E61" s="19">
        <v>-0.27142857142857302</v>
      </c>
      <c r="F61" s="15">
        <v>332.33041492459103</v>
      </c>
      <c r="G61" s="19">
        <v>2.7839799914758201</v>
      </c>
    </row>
    <row r="62" spans="1:7">
      <c r="A62" s="27" t="s">
        <v>97</v>
      </c>
      <c r="B62" s="15">
        <v>1197.6600000000001</v>
      </c>
      <c r="C62" s="19">
        <v>1.41556241302112</v>
      </c>
      <c r="D62" s="15">
        <v>5.875</v>
      </c>
      <c r="E62" s="19">
        <v>0.88</v>
      </c>
      <c r="F62" s="15">
        <v>194.743212121212</v>
      </c>
      <c r="G62" s="19">
        <v>0.42035151154161698</v>
      </c>
    </row>
    <row r="63" spans="1:7">
      <c r="A63" s="27" t="s">
        <v>69</v>
      </c>
      <c r="B63" s="15">
        <v>1186.0385714285701</v>
      </c>
      <c r="C63" s="19">
        <v>3.10432701598587</v>
      </c>
      <c r="D63" s="15">
        <v>3.28571428571429</v>
      </c>
      <c r="E63" s="19">
        <v>-0.31805929919137399</v>
      </c>
      <c r="F63" s="15">
        <v>390.55285714285702</v>
      </c>
      <c r="G63" s="19">
        <v>5.4487461869980498</v>
      </c>
    </row>
    <row r="64" spans="1:7">
      <c r="A64" s="27" t="s">
        <v>101</v>
      </c>
      <c r="B64" s="15">
        <v>266.67</v>
      </c>
      <c r="C64" s="19" t="e">
        <v>#DIV/0!</v>
      </c>
      <c r="D64" s="15">
        <v>1</v>
      </c>
      <c r="E64" s="19" t="e">
        <v>#DIV/0!</v>
      </c>
      <c r="F64" s="15">
        <v>266.67</v>
      </c>
      <c r="G64" s="19" t="e">
        <v>#DIV/0!</v>
      </c>
    </row>
    <row r="65" spans="1:7">
      <c r="A65" s="27" t="s">
        <v>71</v>
      </c>
      <c r="B65" s="15">
        <v>177.76</v>
      </c>
      <c r="C65" s="19">
        <v>-0.19705127741842199</v>
      </c>
      <c r="D65" s="15">
        <v>1</v>
      </c>
      <c r="E65" s="19">
        <v>-0.5</v>
      </c>
      <c r="F65" s="15">
        <v>177.76</v>
      </c>
      <c r="G65" s="19">
        <v>0.71569762952667704</v>
      </c>
    </row>
    <row r="66" spans="1:7">
      <c r="A66" s="27" t="s">
        <v>68</v>
      </c>
      <c r="B66" s="15">
        <v>156.125</v>
      </c>
      <c r="C66" s="19">
        <v>0.33475432515194298</v>
      </c>
      <c r="D66" s="15">
        <v>2.5</v>
      </c>
      <c r="E66" s="19">
        <v>1.8518518518520301E-2</v>
      </c>
      <c r="F66" s="15">
        <v>62.674999999999997</v>
      </c>
      <c r="G66" s="19">
        <v>1.4915009715979199E-2</v>
      </c>
    </row>
    <row r="67" spans="1:7">
      <c r="A67" s="27" t="s">
        <v>73</v>
      </c>
      <c r="B67" s="15">
        <v>52</v>
      </c>
      <c r="C67" s="19">
        <v>-0.56043956043956</v>
      </c>
      <c r="D67" s="15">
        <v>1</v>
      </c>
      <c r="E67" s="19">
        <v>-0.5</v>
      </c>
      <c r="F67" s="15">
        <v>52</v>
      </c>
      <c r="G67" s="19">
        <v>-8.2644628099167606E-3</v>
      </c>
    </row>
    <row r="68" spans="1:7">
      <c r="A68" s="27" t="s">
        <v>82</v>
      </c>
      <c r="B68" s="15">
        <v>51.72</v>
      </c>
      <c r="C68" s="19">
        <v>-0.81928973739011302</v>
      </c>
      <c r="D68" s="15">
        <v>2.4</v>
      </c>
      <c r="E68" s="19">
        <v>-0.80952380952380998</v>
      </c>
      <c r="F68" s="15">
        <v>20.77</v>
      </c>
      <c r="G68" s="19">
        <v>-0.28691627996447699</v>
      </c>
    </row>
    <row r="69" spans="1:7">
      <c r="A69" s="27" t="s">
        <v>35</v>
      </c>
      <c r="B69" s="15">
        <v>38134197.95732142</v>
      </c>
      <c r="C69" s="19">
        <v>9.0994105698186611E-2</v>
      </c>
      <c r="D69" s="15">
        <v>1354947.8107142858</v>
      </c>
      <c r="E69" s="19">
        <v>4.5997937927158207E-2</v>
      </c>
      <c r="F69" s="15">
        <v>35269.086017422793</v>
      </c>
      <c r="G69" s="19">
        <v>0.17821809004786346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Z561"/>
  <sheetViews>
    <sheetView workbookViewId="0">
      <selection activeCell="E11" sqref="E11"/>
    </sheetView>
  </sheetViews>
  <sheetFormatPr defaultRowHeight="15"/>
  <cols>
    <col min="1" max="1" width="6.42578125" customWidth="1"/>
    <col min="2" max="2" width="102.140625" bestFit="1" customWidth="1"/>
    <col min="3" max="3" width="14.28515625" style="15" bestFit="1" customWidth="1"/>
    <col min="4" max="4" width="12.7109375" style="19" bestFit="1" customWidth="1"/>
    <col min="5" max="5" width="12" style="15" bestFit="1" customWidth="1"/>
    <col min="6" max="6" width="12.7109375" style="19" bestFit="1" customWidth="1"/>
    <col min="7" max="7" width="12" style="15" bestFit="1" customWidth="1"/>
    <col min="8" max="8" width="12.7109375" style="19" bestFit="1" customWidth="1"/>
    <col min="9" max="9" width="12" style="15" bestFit="1" customWidth="1"/>
    <col min="10" max="10" width="12.7109375" style="19" bestFit="1" customWidth="1"/>
    <col min="11" max="11" width="13.28515625" style="15" bestFit="1" customWidth="1"/>
    <col min="12" max="12" width="12.7109375" style="19" bestFit="1" customWidth="1"/>
    <col min="13" max="13" width="12" style="15" bestFit="1" customWidth="1"/>
    <col min="14" max="14" width="12.7109375" style="19" bestFit="1" customWidth="1"/>
    <col min="15" max="15" width="12" style="15" bestFit="1" customWidth="1"/>
    <col min="16" max="16" width="12.7109375" style="19" bestFit="1" customWidth="1"/>
    <col min="17" max="17" width="12" style="15" bestFit="1" customWidth="1"/>
    <col min="18" max="18" width="12.7109375" style="19" bestFit="1" customWidth="1"/>
    <col min="19" max="19" width="12" style="15" bestFit="1" customWidth="1"/>
    <col min="20" max="20" width="12.7109375" style="19" bestFit="1" customWidth="1"/>
    <col min="21" max="21" width="12" style="15" bestFit="1" customWidth="1"/>
    <col min="22" max="22" width="12.7109375" style="19" bestFit="1" customWidth="1"/>
    <col min="23" max="23" width="12" style="15" bestFit="1" customWidth="1"/>
    <col min="24" max="24" width="12.7109375" style="19" bestFit="1" customWidth="1"/>
    <col min="25" max="25" width="13.28515625" style="15" bestFit="1" customWidth="1"/>
    <col min="26" max="26" width="12.7109375" style="19" bestFit="1" customWidth="1"/>
  </cols>
  <sheetData>
    <row r="1" spans="1:26" ht="60.75" thickBot="1">
      <c r="A1" s="7" t="s">
        <v>0</v>
      </c>
      <c r="B1" s="8" t="s">
        <v>1</v>
      </c>
      <c r="C1" s="1" t="s">
        <v>21</v>
      </c>
      <c r="D1" s="2" t="s">
        <v>2</v>
      </c>
      <c r="E1" s="1" t="s">
        <v>22</v>
      </c>
      <c r="F1" s="2" t="s">
        <v>3</v>
      </c>
      <c r="G1" s="1" t="s">
        <v>23</v>
      </c>
      <c r="H1" s="2" t="s">
        <v>4</v>
      </c>
      <c r="I1" s="1" t="s">
        <v>24</v>
      </c>
      <c r="J1" s="2" t="s">
        <v>5</v>
      </c>
      <c r="K1" s="3" t="s">
        <v>25</v>
      </c>
      <c r="L1" s="4" t="s">
        <v>6</v>
      </c>
      <c r="M1" s="3" t="s">
        <v>26</v>
      </c>
      <c r="N1" s="4" t="s">
        <v>7</v>
      </c>
      <c r="O1" s="3" t="s">
        <v>27</v>
      </c>
      <c r="P1" s="4" t="s">
        <v>8</v>
      </c>
      <c r="Q1" s="3" t="s">
        <v>28</v>
      </c>
      <c r="R1" s="4" t="s">
        <v>9</v>
      </c>
      <c r="S1" s="5" t="s">
        <v>29</v>
      </c>
      <c r="T1" s="6" t="s">
        <v>10</v>
      </c>
      <c r="U1" s="5" t="s">
        <v>30</v>
      </c>
      <c r="V1" s="6" t="s">
        <v>11</v>
      </c>
      <c r="W1" s="5" t="s">
        <v>31</v>
      </c>
      <c r="X1" s="6" t="s">
        <v>12</v>
      </c>
      <c r="Y1" s="5" t="s">
        <v>32</v>
      </c>
      <c r="Z1" s="6" t="s">
        <v>13</v>
      </c>
    </row>
    <row r="2" spans="1:26" s="64" customFormat="1">
      <c r="A2" s="23">
        <v>2014</v>
      </c>
      <c r="B2" s="23" t="s">
        <v>63</v>
      </c>
      <c r="C2" s="13">
        <v>579140.938333333</v>
      </c>
      <c r="D2" s="21" t="s">
        <v>15</v>
      </c>
      <c r="E2" s="13">
        <v>112.244166666667</v>
      </c>
      <c r="F2" s="21" t="s">
        <v>15</v>
      </c>
      <c r="G2" s="13">
        <v>109.213333333333</v>
      </c>
      <c r="H2" s="21" t="s">
        <v>15</v>
      </c>
      <c r="I2" s="13">
        <v>80.930833333333297</v>
      </c>
      <c r="J2" s="21" t="s">
        <v>15</v>
      </c>
      <c r="K2" s="13">
        <v>13929.25</v>
      </c>
      <c r="L2" s="21" t="s">
        <v>15</v>
      </c>
      <c r="M2" s="13">
        <v>2.7266666666666701</v>
      </c>
      <c r="N2" s="21" t="s">
        <v>15</v>
      </c>
      <c r="O2" s="13">
        <v>2.6524999999999999</v>
      </c>
      <c r="P2" s="21" t="s">
        <v>15</v>
      </c>
      <c r="Q2" s="13">
        <v>1.9591666666666701</v>
      </c>
      <c r="R2" s="21" t="s">
        <v>15</v>
      </c>
      <c r="S2" s="13">
        <v>41.178463709999903</v>
      </c>
      <c r="T2" s="21" t="s">
        <v>15</v>
      </c>
      <c r="U2" s="13">
        <v>5099.25</v>
      </c>
      <c r="V2" s="21" t="s">
        <v>15</v>
      </c>
      <c r="W2" s="13">
        <v>5238.3333333333303</v>
      </c>
      <c r="X2" s="21" t="s">
        <v>15</v>
      </c>
      <c r="Y2" s="13">
        <v>7100</v>
      </c>
      <c r="Z2" s="21" t="s">
        <v>15</v>
      </c>
    </row>
    <row r="3" spans="1:26" s="64" customFormat="1">
      <c r="A3" s="24">
        <v>2015</v>
      </c>
      <c r="B3" s="24" t="s">
        <v>63</v>
      </c>
      <c r="C3" s="13">
        <v>1019385.48833333</v>
      </c>
      <c r="D3" s="21">
        <v>0.76016824379044001</v>
      </c>
      <c r="E3" s="13">
        <v>188.52250000000001</v>
      </c>
      <c r="F3" s="21">
        <v>0.679575033594911</v>
      </c>
      <c r="G3" s="13">
        <v>183.09666666666701</v>
      </c>
      <c r="H3" s="21">
        <v>0.67650470028080401</v>
      </c>
      <c r="I3" s="13">
        <v>136.56</v>
      </c>
      <c r="J3" s="21">
        <v>0.68736678439408205</v>
      </c>
      <c r="K3" s="13">
        <v>15113</v>
      </c>
      <c r="L3" s="21">
        <v>8.4983039287829604E-2</v>
      </c>
      <c r="M3" s="13">
        <v>2.7916666666666701</v>
      </c>
      <c r="N3" s="21">
        <v>2.3838630806845899E-2</v>
      </c>
      <c r="O3" s="13">
        <v>2.7124999999999999</v>
      </c>
      <c r="P3" s="21">
        <v>2.26201696512724E-2</v>
      </c>
      <c r="Q3" s="13">
        <v>2.0225</v>
      </c>
      <c r="R3" s="21">
        <v>3.2326669502337597E-2</v>
      </c>
      <c r="S3" s="13">
        <v>67.490344760264193</v>
      </c>
      <c r="T3" s="21">
        <v>0.63897189646428298</v>
      </c>
      <c r="U3" s="13">
        <v>5409.9166666666697</v>
      </c>
      <c r="V3" s="21">
        <v>6.0923992090340703E-2</v>
      </c>
      <c r="W3" s="13">
        <v>5571.0833333333303</v>
      </c>
      <c r="X3" s="21">
        <v>6.3522112631244104E-2</v>
      </c>
      <c r="Y3" s="13">
        <v>7469.75</v>
      </c>
      <c r="Z3" s="21">
        <v>5.2077464788732403E-2</v>
      </c>
    </row>
    <row r="4" spans="1:26" s="64" customFormat="1">
      <c r="A4" s="24">
        <v>2016</v>
      </c>
      <c r="B4" s="24" t="s">
        <v>63</v>
      </c>
      <c r="C4" s="13">
        <v>1146488.7849999999</v>
      </c>
      <c r="D4" s="21">
        <v>0.124686193909314</v>
      </c>
      <c r="E4" s="13">
        <v>189.64416666666699</v>
      </c>
      <c r="F4" s="21">
        <v>5.94977610983825E-3</v>
      </c>
      <c r="G4" s="13">
        <v>183.55416666666699</v>
      </c>
      <c r="H4" s="21">
        <v>2.4986801143293E-3</v>
      </c>
      <c r="I4" s="13">
        <v>138.708333333333</v>
      </c>
      <c r="J4" s="21">
        <v>1.5731790665883101E-2</v>
      </c>
      <c r="K4" s="13">
        <v>17089.666666666701</v>
      </c>
      <c r="L4" s="21">
        <v>0.130792474470105</v>
      </c>
      <c r="M4" s="13">
        <v>2.8208333333333302</v>
      </c>
      <c r="N4" s="21">
        <v>1.0447761194027501E-2</v>
      </c>
      <c r="O4" s="13">
        <v>2.7291666666666701</v>
      </c>
      <c r="P4" s="21">
        <v>6.1443932411687201E-3</v>
      </c>
      <c r="Q4" s="13">
        <v>2.0625</v>
      </c>
      <c r="R4" s="21">
        <v>1.9777503090234901E-2</v>
      </c>
      <c r="S4" s="13">
        <v>67.206794768040197</v>
      </c>
      <c r="T4" s="21">
        <v>-4.2013415879146596E-3</v>
      </c>
      <c r="U4" s="13">
        <v>6062.4166666666697</v>
      </c>
      <c r="V4" s="21">
        <v>0.12061183936906</v>
      </c>
      <c r="W4" s="13">
        <v>6265.1666666666697</v>
      </c>
      <c r="X4" s="21">
        <v>0.124586779950041</v>
      </c>
      <c r="Y4" s="13">
        <v>8297.1666666666697</v>
      </c>
      <c r="Z4" s="21">
        <v>0.11076899048384101</v>
      </c>
    </row>
    <row r="5" spans="1:26" s="66" customFormat="1" ht="15.75" thickBot="1">
      <c r="A5" s="25">
        <v>2017</v>
      </c>
      <c r="B5" s="25" t="s">
        <v>63</v>
      </c>
      <c r="C5" s="14">
        <v>959089.01875000005</v>
      </c>
      <c r="D5" s="22">
        <v>-0.16345538543580199</v>
      </c>
      <c r="E5" s="14">
        <v>155.56</v>
      </c>
      <c r="F5" s="22">
        <v>-0.17972694476058401</v>
      </c>
      <c r="G5" s="14">
        <v>149.9675</v>
      </c>
      <c r="H5" s="22">
        <v>-0.182979592763264</v>
      </c>
      <c r="I5" s="14">
        <v>107.68875</v>
      </c>
      <c r="J5" s="22">
        <v>-0.223631721237607</v>
      </c>
      <c r="K5" s="14">
        <v>14926.75</v>
      </c>
      <c r="L5" s="22">
        <v>-0.126562835241571</v>
      </c>
      <c r="M5" s="14">
        <v>2.44625</v>
      </c>
      <c r="N5" s="22">
        <v>-0.13279172821270199</v>
      </c>
      <c r="O5" s="14">
        <v>2.36</v>
      </c>
      <c r="P5" s="22">
        <v>-0.13526717557251999</v>
      </c>
      <c r="Q5" s="14">
        <v>1.69</v>
      </c>
      <c r="R5" s="22">
        <v>-0.18060606060606099</v>
      </c>
      <c r="S5" s="14">
        <v>63.780991644414399</v>
      </c>
      <c r="T5" s="22">
        <v>-5.0974059028551101E-2</v>
      </c>
      <c r="U5" s="14">
        <v>6125.75</v>
      </c>
      <c r="V5" s="22">
        <v>1.0446878994899799E-2</v>
      </c>
      <c r="W5" s="14">
        <v>6354.125</v>
      </c>
      <c r="X5" s="22">
        <v>1.41988773908643E-2</v>
      </c>
      <c r="Y5" s="14">
        <v>8916.625</v>
      </c>
      <c r="Z5" s="22">
        <v>7.4659020147439498E-2</v>
      </c>
    </row>
    <row r="6" spans="1:26" s="64" customFormat="1">
      <c r="A6" s="24">
        <v>2014</v>
      </c>
      <c r="B6" s="24" t="s">
        <v>64</v>
      </c>
      <c r="C6" s="13">
        <v>24227.4083333333</v>
      </c>
      <c r="D6" s="21" t="s">
        <v>15</v>
      </c>
      <c r="E6" s="13">
        <v>202.52666666666701</v>
      </c>
      <c r="F6" s="21" t="s">
        <v>15</v>
      </c>
      <c r="G6" s="13">
        <v>82.581666666666706</v>
      </c>
      <c r="H6" s="21" t="s">
        <v>15</v>
      </c>
      <c r="I6" s="13">
        <v>82.561666666666696</v>
      </c>
      <c r="J6" s="21" t="s">
        <v>15</v>
      </c>
      <c r="K6" s="13">
        <v>288.41666666666703</v>
      </c>
      <c r="L6" s="21" t="s">
        <v>15</v>
      </c>
      <c r="M6" s="13">
        <v>2.4141666666666701</v>
      </c>
      <c r="N6" s="21" t="s">
        <v>15</v>
      </c>
      <c r="O6" s="13">
        <v>0.97833333333333306</v>
      </c>
      <c r="P6" s="21" t="s">
        <v>15</v>
      </c>
      <c r="Q6" s="13">
        <v>0.97833333333333306</v>
      </c>
      <c r="R6" s="21" t="s">
        <v>15</v>
      </c>
      <c r="S6" s="13">
        <v>84.482201947949605</v>
      </c>
      <c r="T6" s="21" t="s">
        <v>15</v>
      </c>
      <c r="U6" s="13">
        <v>120.416666666667</v>
      </c>
      <c r="V6" s="21" t="s">
        <v>15</v>
      </c>
      <c r="W6" s="13">
        <v>294.33333333333297</v>
      </c>
      <c r="X6" s="21" t="s">
        <v>15</v>
      </c>
      <c r="Y6" s="13">
        <v>294.41666666666703</v>
      </c>
      <c r="Z6" s="21" t="s">
        <v>15</v>
      </c>
    </row>
    <row r="7" spans="1:26" s="64" customFormat="1">
      <c r="A7" s="24">
        <v>2015</v>
      </c>
      <c r="B7" s="24" t="s">
        <v>64</v>
      </c>
      <c r="C7" s="13">
        <v>47519.9983333333</v>
      </c>
      <c r="D7" s="21">
        <v>0.96141484386313303</v>
      </c>
      <c r="E7" s="13">
        <v>289.631666666667</v>
      </c>
      <c r="F7" s="21">
        <v>0.43009151058296802</v>
      </c>
      <c r="G7" s="13">
        <v>102.041666666667</v>
      </c>
      <c r="H7" s="21">
        <v>0.235645522613982</v>
      </c>
      <c r="I7" s="13">
        <v>101.738333333333</v>
      </c>
      <c r="J7" s="21">
        <v>0.23227082786603501</v>
      </c>
      <c r="K7" s="13">
        <v>467.5</v>
      </c>
      <c r="L7" s="21">
        <v>0.62091880959260104</v>
      </c>
      <c r="M7" s="13">
        <v>2.8641666666666699</v>
      </c>
      <c r="N7" s="21">
        <v>0.186399723852261</v>
      </c>
      <c r="O7" s="13">
        <v>1.0008333333333299</v>
      </c>
      <c r="P7" s="21">
        <v>2.2998296422484001E-2</v>
      </c>
      <c r="Q7" s="13">
        <v>0.99833333333333296</v>
      </c>
      <c r="R7" s="21">
        <v>2.0442930153321898E-2</v>
      </c>
      <c r="S7" s="13">
        <v>102.099029505918</v>
      </c>
      <c r="T7" s="21">
        <v>0.208527087975551</v>
      </c>
      <c r="U7" s="13">
        <v>163.666666666667</v>
      </c>
      <c r="V7" s="21">
        <v>0.359169550173009</v>
      </c>
      <c r="W7" s="13">
        <v>468</v>
      </c>
      <c r="X7" s="21">
        <v>0.59003397508494004</v>
      </c>
      <c r="Y7" s="13">
        <v>469.16666666666703</v>
      </c>
      <c r="Z7" s="21">
        <v>0.59354656099631997</v>
      </c>
    </row>
    <row r="8" spans="1:26" s="64" customFormat="1">
      <c r="A8" s="24">
        <v>2016</v>
      </c>
      <c r="B8" s="24" t="s">
        <v>64</v>
      </c>
      <c r="C8" s="13">
        <v>21807.7366666667</v>
      </c>
      <c r="D8" s="21">
        <v>-0.54108296650823995</v>
      </c>
      <c r="E8" s="13">
        <v>280.3075</v>
      </c>
      <c r="F8" s="21">
        <v>-3.2193187899574698E-2</v>
      </c>
      <c r="G8" s="13">
        <v>176.101666666667</v>
      </c>
      <c r="H8" s="21">
        <v>0.72578195181706595</v>
      </c>
      <c r="I8" s="13">
        <v>173.47833333333301</v>
      </c>
      <c r="J8" s="21">
        <v>0.70514227675573204</v>
      </c>
      <c r="K8" s="13">
        <v>141.666666666667</v>
      </c>
      <c r="L8" s="21">
        <v>-0.69696969696969602</v>
      </c>
      <c r="M8" s="13">
        <v>1.6566666666666701</v>
      </c>
      <c r="N8" s="21">
        <v>-0.42158859470468402</v>
      </c>
      <c r="O8" s="13">
        <v>0.98916666666666697</v>
      </c>
      <c r="P8" s="21">
        <v>-1.1656952539546701E-2</v>
      </c>
      <c r="Q8" s="13">
        <v>0.97499999999999998</v>
      </c>
      <c r="R8" s="21">
        <v>-2.3372287145241699E-2</v>
      </c>
      <c r="S8" s="13">
        <v>178.06710115190899</v>
      </c>
      <c r="T8" s="21">
        <v>0.74406262247172095</v>
      </c>
      <c r="U8" s="13">
        <v>69.8333333333333</v>
      </c>
      <c r="V8" s="21">
        <v>-0.57331975560081605</v>
      </c>
      <c r="W8" s="13">
        <v>142.25</v>
      </c>
      <c r="X8" s="21">
        <v>-0.69604700854700896</v>
      </c>
      <c r="Y8" s="13">
        <v>144.416666666667</v>
      </c>
      <c r="Z8" s="21">
        <v>-0.69218472468916503</v>
      </c>
    </row>
    <row r="9" spans="1:26" s="66" customFormat="1" ht="15.75" thickBot="1">
      <c r="A9" s="25">
        <v>2017</v>
      </c>
      <c r="B9" s="25" t="s">
        <v>64</v>
      </c>
      <c r="C9" s="14">
        <v>10282.31875</v>
      </c>
      <c r="D9" s="22">
        <v>-0.52850133385384201</v>
      </c>
      <c r="E9" s="14">
        <v>209.3125</v>
      </c>
      <c r="F9" s="22">
        <v>-0.25327542074329101</v>
      </c>
      <c r="G9" s="14">
        <v>204.45750000000001</v>
      </c>
      <c r="H9" s="22">
        <v>0.16101967613404899</v>
      </c>
      <c r="I9" s="14">
        <v>204.45750000000001</v>
      </c>
      <c r="J9" s="22">
        <v>0.17857657536484101</v>
      </c>
      <c r="K9" s="14">
        <v>49.625</v>
      </c>
      <c r="L9" s="22">
        <v>-0.64970588235294202</v>
      </c>
      <c r="M9" s="14">
        <v>1.0175000000000001</v>
      </c>
      <c r="N9" s="22">
        <v>-0.38581488933601699</v>
      </c>
      <c r="O9" s="14">
        <v>0.99250000000000005</v>
      </c>
      <c r="P9" s="22">
        <v>3.3698399326029401E-3</v>
      </c>
      <c r="Q9" s="14">
        <v>0.99250000000000005</v>
      </c>
      <c r="R9" s="22">
        <v>1.7948717948717999E-2</v>
      </c>
      <c r="S9" s="14">
        <v>206.163812422463</v>
      </c>
      <c r="T9" s="22">
        <v>0.15778721105020199</v>
      </c>
      <c r="U9" s="14">
        <v>48.875</v>
      </c>
      <c r="V9" s="22">
        <v>-0.30011933174224298</v>
      </c>
      <c r="W9" s="14">
        <v>50.125</v>
      </c>
      <c r="X9" s="22">
        <v>-0.64762741652021105</v>
      </c>
      <c r="Y9" s="14">
        <v>50.125</v>
      </c>
      <c r="Z9" s="22">
        <v>-0.65291402192729497</v>
      </c>
    </row>
    <row r="10" spans="1:26" s="64" customFormat="1">
      <c r="A10" s="24">
        <v>2014</v>
      </c>
      <c r="B10" s="24" t="s">
        <v>65</v>
      </c>
      <c r="C10" s="13">
        <v>18158.583333333299</v>
      </c>
      <c r="D10" s="21" t="s">
        <v>15</v>
      </c>
      <c r="E10" s="13">
        <v>43.434166666666698</v>
      </c>
      <c r="F10" s="21" t="s">
        <v>15</v>
      </c>
      <c r="G10" s="13">
        <v>25.655000000000001</v>
      </c>
      <c r="H10" s="21" t="s">
        <v>15</v>
      </c>
      <c r="I10" s="13">
        <v>25.531666666666698</v>
      </c>
      <c r="J10" s="21" t="s">
        <v>15</v>
      </c>
      <c r="K10" s="13">
        <v>1086.75</v>
      </c>
      <c r="L10" s="21" t="s">
        <v>15</v>
      </c>
      <c r="M10" s="13">
        <v>2.5916666666666699</v>
      </c>
      <c r="N10" s="21" t="s">
        <v>15</v>
      </c>
      <c r="O10" s="13">
        <v>1.53416666666667</v>
      </c>
      <c r="P10" s="21" t="s">
        <v>15</v>
      </c>
      <c r="Q10" s="13">
        <v>1.5275000000000001</v>
      </c>
      <c r="R10" s="21" t="s">
        <v>15</v>
      </c>
      <c r="S10" s="13">
        <v>16.750130351137202</v>
      </c>
      <c r="T10" s="21" t="s">
        <v>15</v>
      </c>
      <c r="U10" s="13">
        <v>419.5</v>
      </c>
      <c r="V10" s="21" t="s">
        <v>15</v>
      </c>
      <c r="W10" s="13">
        <v>708.33333333333303</v>
      </c>
      <c r="X10" s="21" t="s">
        <v>15</v>
      </c>
      <c r="Y10" s="13">
        <v>711.75</v>
      </c>
      <c r="Z10" s="21" t="s">
        <v>15</v>
      </c>
    </row>
    <row r="11" spans="1:26" s="64" customFormat="1">
      <c r="A11" s="24">
        <v>2015</v>
      </c>
      <c r="B11" s="24" t="s">
        <v>65</v>
      </c>
      <c r="C11" s="13">
        <v>17045.4241666667</v>
      </c>
      <c r="D11" s="21">
        <v>-6.1302093133179497E-2</v>
      </c>
      <c r="E11" s="13">
        <v>46.716666666666697</v>
      </c>
      <c r="F11" s="21">
        <v>7.5574144778496097E-2</v>
      </c>
      <c r="G11" s="13">
        <v>27.309166666666702</v>
      </c>
      <c r="H11" s="21">
        <v>6.4477359838889095E-2</v>
      </c>
      <c r="I11" s="13">
        <v>27.246666666666702</v>
      </c>
      <c r="J11" s="21">
        <v>6.7171486389451099E-2</v>
      </c>
      <c r="K11" s="13">
        <v>926.33333333333303</v>
      </c>
      <c r="L11" s="21">
        <v>-0.14761137949543801</v>
      </c>
      <c r="M11" s="13">
        <v>2.5291666666666699</v>
      </c>
      <c r="N11" s="21">
        <v>-2.41157556270096E-2</v>
      </c>
      <c r="O11" s="13">
        <v>1.48416666666667</v>
      </c>
      <c r="P11" s="21">
        <v>-3.2590983161325297E-2</v>
      </c>
      <c r="Q11" s="13">
        <v>1.4808333333333299</v>
      </c>
      <c r="R11" s="21">
        <v>-3.05510092744158E-2</v>
      </c>
      <c r="S11" s="13">
        <v>18.455288687106499</v>
      </c>
      <c r="T11" s="21">
        <v>0.101799705448473</v>
      </c>
      <c r="U11" s="13">
        <v>371.58333333333297</v>
      </c>
      <c r="V11" s="21">
        <v>-0.114223281684546</v>
      </c>
      <c r="W11" s="13">
        <v>625</v>
      </c>
      <c r="X11" s="21">
        <v>-0.11764705882352899</v>
      </c>
      <c r="Y11" s="13">
        <v>626.41666666666697</v>
      </c>
      <c r="Z11" s="21">
        <v>-0.119892284275845</v>
      </c>
    </row>
    <row r="12" spans="1:26" s="64" customFormat="1">
      <c r="A12" s="24">
        <v>2016</v>
      </c>
      <c r="B12" s="24" t="s">
        <v>65</v>
      </c>
      <c r="C12" s="13">
        <v>14534.5741666667</v>
      </c>
      <c r="D12" s="21">
        <v>-0.14730346252750401</v>
      </c>
      <c r="E12" s="13">
        <v>52.7425</v>
      </c>
      <c r="F12" s="21">
        <v>0.128986799857295</v>
      </c>
      <c r="G12" s="13">
        <v>28.977499999999999</v>
      </c>
      <c r="H12" s="21">
        <v>6.1090598394920897E-2</v>
      </c>
      <c r="I12" s="13">
        <v>28.905833333333302</v>
      </c>
      <c r="J12" s="21">
        <v>6.0894298996816698E-2</v>
      </c>
      <c r="K12" s="13">
        <v>738.41666666666697</v>
      </c>
      <c r="L12" s="21">
        <v>-0.20286074127383899</v>
      </c>
      <c r="M12" s="13">
        <v>2.6575000000000002</v>
      </c>
      <c r="N12" s="21">
        <v>5.0741350906094301E-2</v>
      </c>
      <c r="O12" s="13">
        <v>1.4683333333333299</v>
      </c>
      <c r="P12" s="21">
        <v>-1.0668163952839999E-2</v>
      </c>
      <c r="Q12" s="13">
        <v>1.4650000000000001</v>
      </c>
      <c r="R12" s="21">
        <v>-1.06921778277973E-2</v>
      </c>
      <c r="S12" s="13">
        <v>19.7698891423342</v>
      </c>
      <c r="T12" s="21">
        <v>7.1231638665513103E-2</v>
      </c>
      <c r="U12" s="13">
        <v>285</v>
      </c>
      <c r="V12" s="21">
        <v>-0.23301188607310999</v>
      </c>
      <c r="W12" s="13">
        <v>504.08333333333297</v>
      </c>
      <c r="X12" s="21">
        <v>-0.19346666666666701</v>
      </c>
      <c r="Y12" s="13">
        <v>505.08333333333297</v>
      </c>
      <c r="Z12" s="21">
        <v>-0.19369429293601301</v>
      </c>
    </row>
    <row r="13" spans="1:26" s="66" customFormat="1" ht="15.75" thickBot="1">
      <c r="A13" s="25">
        <v>2017</v>
      </c>
      <c r="B13" s="25" t="s">
        <v>65</v>
      </c>
      <c r="C13" s="14">
        <v>14454.54</v>
      </c>
      <c r="D13" s="22">
        <v>-5.5064679397520896E-3</v>
      </c>
      <c r="E13" s="14">
        <v>58.432499999999997</v>
      </c>
      <c r="F13" s="22">
        <v>0.10788263734180201</v>
      </c>
      <c r="G13" s="14">
        <v>28.213750000000001</v>
      </c>
      <c r="H13" s="22">
        <v>-2.63566560262272E-2</v>
      </c>
      <c r="I13" s="14">
        <v>28.18375</v>
      </c>
      <c r="J13" s="22">
        <v>-2.4980540260038701E-2</v>
      </c>
      <c r="K13" s="14">
        <v>722.5</v>
      </c>
      <c r="L13" s="22">
        <v>-2.15551292179216E-2</v>
      </c>
      <c r="M13" s="14">
        <v>2.9187500000000002</v>
      </c>
      <c r="N13" s="22">
        <v>9.8306679209783601E-2</v>
      </c>
      <c r="O13" s="14">
        <v>1.4112499999999999</v>
      </c>
      <c r="P13" s="22">
        <v>-3.8876276958000097E-2</v>
      </c>
      <c r="Q13" s="14">
        <v>1.4087499999999999</v>
      </c>
      <c r="R13" s="22">
        <v>-3.8395904436860202E-2</v>
      </c>
      <c r="S13" s="14">
        <v>20.000360604770801</v>
      </c>
      <c r="T13" s="22">
        <v>1.1657701304104999E-2</v>
      </c>
      <c r="U13" s="14">
        <v>249.75</v>
      </c>
      <c r="V13" s="22">
        <v>-0.12368421052631599</v>
      </c>
      <c r="W13" s="14">
        <v>512</v>
      </c>
      <c r="X13" s="22">
        <v>1.5705075219045201E-2</v>
      </c>
      <c r="Y13" s="14">
        <v>512.5</v>
      </c>
      <c r="Z13" s="22">
        <v>1.46840455370408E-2</v>
      </c>
    </row>
    <row r="14" spans="1:26" s="64" customFormat="1">
      <c r="A14" s="24">
        <v>2014</v>
      </c>
      <c r="B14" s="24" t="s">
        <v>66</v>
      </c>
      <c r="C14" s="13">
        <v>1439893.5974999999</v>
      </c>
      <c r="D14" s="21" t="s">
        <v>15</v>
      </c>
      <c r="E14" s="13">
        <v>86.033333333333303</v>
      </c>
      <c r="F14" s="21" t="s">
        <v>15</v>
      </c>
      <c r="G14" s="13">
        <v>59.282499999999999</v>
      </c>
      <c r="H14" s="21" t="s">
        <v>15</v>
      </c>
      <c r="I14" s="13">
        <v>57.286666666666697</v>
      </c>
      <c r="J14" s="21" t="s">
        <v>15</v>
      </c>
      <c r="K14" s="13">
        <v>24809.5</v>
      </c>
      <c r="L14" s="21" t="s">
        <v>15</v>
      </c>
      <c r="M14" s="13">
        <v>1.48</v>
      </c>
      <c r="N14" s="21" t="s">
        <v>15</v>
      </c>
      <c r="O14" s="13">
        <v>1.0216666666666701</v>
      </c>
      <c r="P14" s="21" t="s">
        <v>15</v>
      </c>
      <c r="Q14" s="13">
        <v>0.98583333333333301</v>
      </c>
      <c r="R14" s="21" t="s">
        <v>15</v>
      </c>
      <c r="S14" s="13">
        <v>58.102379815242998</v>
      </c>
      <c r="T14" s="21" t="s">
        <v>15</v>
      </c>
      <c r="U14" s="13">
        <v>16723.666666666701</v>
      </c>
      <c r="V14" s="21" t="s">
        <v>15</v>
      </c>
      <c r="W14" s="13">
        <v>24290.333333333299</v>
      </c>
      <c r="X14" s="21" t="s">
        <v>15</v>
      </c>
      <c r="Y14" s="13">
        <v>25135.583333333299</v>
      </c>
      <c r="Z14" s="21" t="s">
        <v>15</v>
      </c>
    </row>
    <row r="15" spans="1:26" s="64" customFormat="1">
      <c r="A15" s="24">
        <v>2015</v>
      </c>
      <c r="B15" s="24" t="s">
        <v>66</v>
      </c>
      <c r="C15" s="13">
        <v>1814803.7766666701</v>
      </c>
      <c r="D15" s="21">
        <v>0.26037353025084897</v>
      </c>
      <c r="E15" s="13">
        <v>102.146666666667</v>
      </c>
      <c r="F15" s="21">
        <v>0.187291747384739</v>
      </c>
      <c r="G15" s="13">
        <v>70.210833333333298</v>
      </c>
      <c r="H15" s="21">
        <v>0.18434332785110799</v>
      </c>
      <c r="I15" s="13">
        <v>67.7291666666667</v>
      </c>
      <c r="J15" s="21">
        <v>0.18228499941813101</v>
      </c>
      <c r="K15" s="13">
        <v>26597.416666666701</v>
      </c>
      <c r="L15" s="21">
        <v>7.2065808124577302E-2</v>
      </c>
      <c r="M15" s="13">
        <v>1.4975000000000001</v>
      </c>
      <c r="N15" s="21">
        <v>1.18243243243244E-2</v>
      </c>
      <c r="O15" s="13">
        <v>1.02833333333333</v>
      </c>
      <c r="P15" s="21">
        <v>6.5252854812331996E-3</v>
      </c>
      <c r="Q15" s="13">
        <v>0.99583333333333302</v>
      </c>
      <c r="R15" s="21">
        <v>1.0143702451394799E-2</v>
      </c>
      <c r="S15" s="13">
        <v>68.213053489106997</v>
      </c>
      <c r="T15" s="21">
        <v>0.17401479433397499</v>
      </c>
      <c r="U15" s="13">
        <v>17737.666666666701</v>
      </c>
      <c r="V15" s="21">
        <v>6.0632636383568098E-2</v>
      </c>
      <c r="W15" s="13">
        <v>25829</v>
      </c>
      <c r="X15" s="21">
        <v>6.3344814809733793E-2</v>
      </c>
      <c r="Y15" s="13">
        <v>26775</v>
      </c>
      <c r="Z15" s="21">
        <v>6.5222940917094394E-2</v>
      </c>
    </row>
    <row r="16" spans="1:26" s="64" customFormat="1">
      <c r="A16" s="24">
        <v>2016</v>
      </c>
      <c r="B16" s="24" t="s">
        <v>66</v>
      </c>
      <c r="C16" s="13">
        <v>1950887.3291666701</v>
      </c>
      <c r="D16" s="21">
        <v>7.4985270721637298E-2</v>
      </c>
      <c r="E16" s="13">
        <v>103.445833333333</v>
      </c>
      <c r="F16" s="21">
        <v>1.27186398642409E-2</v>
      </c>
      <c r="G16" s="13">
        <v>70.390833333333305</v>
      </c>
      <c r="H16" s="21">
        <v>2.56370693031712E-3</v>
      </c>
      <c r="I16" s="13">
        <v>68.13</v>
      </c>
      <c r="J16" s="21">
        <v>5.9181790218388701E-3</v>
      </c>
      <c r="K16" s="13">
        <v>28437.916666666701</v>
      </c>
      <c r="L16" s="21">
        <v>6.9198449724127295E-2</v>
      </c>
      <c r="M16" s="13">
        <v>1.5108333333333299</v>
      </c>
      <c r="N16" s="21">
        <v>8.9037284362803795E-3</v>
      </c>
      <c r="O16" s="13">
        <v>1.0275000000000001</v>
      </c>
      <c r="P16" s="21">
        <v>-8.1037277147155305E-4</v>
      </c>
      <c r="Q16" s="13">
        <v>0.99583333333333302</v>
      </c>
      <c r="R16" s="21">
        <v>0</v>
      </c>
      <c r="S16" s="13">
        <v>68.534354610825801</v>
      </c>
      <c r="T16" s="21">
        <v>4.7102585983797504E-3</v>
      </c>
      <c r="U16" s="13">
        <v>18833.916666666701</v>
      </c>
      <c r="V16" s="21">
        <v>6.1803506661905802E-2</v>
      </c>
      <c r="W16" s="13">
        <v>27688.583333333299</v>
      </c>
      <c r="X16" s="21">
        <v>7.1995947707356095E-2</v>
      </c>
      <c r="Y16" s="13">
        <v>28607.083333333299</v>
      </c>
      <c r="Z16" s="21">
        <v>6.8425147836911296E-2</v>
      </c>
    </row>
    <row r="17" spans="1:26" s="66" customFormat="1" ht="15.75" thickBot="1">
      <c r="A17" s="25">
        <v>2017</v>
      </c>
      <c r="B17" s="25" t="s">
        <v>66</v>
      </c>
      <c r="C17" s="14">
        <v>2051098.0925</v>
      </c>
      <c r="D17" s="22">
        <v>5.1366761081038603E-2</v>
      </c>
      <c r="E17" s="14">
        <v>108.72125</v>
      </c>
      <c r="F17" s="22">
        <v>5.0996898537885499E-2</v>
      </c>
      <c r="G17" s="14">
        <v>72.954999999999998</v>
      </c>
      <c r="H17" s="22">
        <v>3.6427565142241901E-2</v>
      </c>
      <c r="I17" s="14">
        <v>70.097499999999997</v>
      </c>
      <c r="J17" s="22">
        <v>2.8878614413620999E-2</v>
      </c>
      <c r="K17" s="14">
        <v>29229.25</v>
      </c>
      <c r="L17" s="22">
        <v>2.7826698509910701E-2</v>
      </c>
      <c r="M17" s="14">
        <v>1.5462499999999999</v>
      </c>
      <c r="N17" s="22">
        <v>2.3441809156097101E-2</v>
      </c>
      <c r="O17" s="14">
        <v>1.0387500000000001</v>
      </c>
      <c r="P17" s="22">
        <v>1.0948905109489E-2</v>
      </c>
      <c r="Q17" s="14">
        <v>0.99875000000000003</v>
      </c>
      <c r="R17" s="22">
        <v>2.9288702928873798E-3</v>
      </c>
      <c r="S17" s="14">
        <v>70.256452177858307</v>
      </c>
      <c r="T17" s="22">
        <v>2.51275083395982E-2</v>
      </c>
      <c r="U17" s="14">
        <v>18884.25</v>
      </c>
      <c r="V17" s="22">
        <v>2.6724835956390401E-3</v>
      </c>
      <c r="W17" s="14">
        <v>28152.125</v>
      </c>
      <c r="X17" s="22">
        <v>1.6741256173574599E-2</v>
      </c>
      <c r="Y17" s="14">
        <v>29297.875</v>
      </c>
      <c r="Z17" s="22">
        <v>2.4147574173064401E-2</v>
      </c>
    </row>
    <row r="18" spans="1:26" s="64" customFormat="1">
      <c r="A18" s="24">
        <v>2014</v>
      </c>
      <c r="B18" s="24" t="s">
        <v>67</v>
      </c>
      <c r="C18" s="13">
        <v>21931.35</v>
      </c>
      <c r="D18" s="21" t="s">
        <v>15</v>
      </c>
      <c r="E18" s="13">
        <v>109.03166666666699</v>
      </c>
      <c r="F18" s="21" t="s">
        <v>15</v>
      </c>
      <c r="G18" s="13">
        <v>106.970833333333</v>
      </c>
      <c r="H18" s="21" t="s">
        <v>15</v>
      </c>
      <c r="I18" s="13">
        <v>106.855833333333</v>
      </c>
      <c r="J18" s="21" t="s">
        <v>15</v>
      </c>
      <c r="K18" s="13">
        <v>208.416666666667</v>
      </c>
      <c r="L18" s="21" t="s">
        <v>15</v>
      </c>
      <c r="M18" s="13">
        <v>1.0333333333333301</v>
      </c>
      <c r="N18" s="21" t="s">
        <v>15</v>
      </c>
      <c r="O18" s="13">
        <v>1.0133333333333301</v>
      </c>
      <c r="P18" s="21" t="s">
        <v>15</v>
      </c>
      <c r="Q18" s="13">
        <v>1.01166666666667</v>
      </c>
      <c r="R18" s="21" t="s">
        <v>15</v>
      </c>
      <c r="S18" s="13">
        <v>105.45715180625299</v>
      </c>
      <c r="T18" s="21" t="s">
        <v>15</v>
      </c>
      <c r="U18" s="13">
        <v>201.75</v>
      </c>
      <c r="V18" s="21" t="s">
        <v>15</v>
      </c>
      <c r="W18" s="13">
        <v>205.75</v>
      </c>
      <c r="X18" s="21" t="s">
        <v>15</v>
      </c>
      <c r="Y18" s="13">
        <v>206</v>
      </c>
      <c r="Z18" s="21" t="s">
        <v>15</v>
      </c>
    </row>
    <row r="19" spans="1:26" s="64" customFormat="1">
      <c r="A19" s="24">
        <v>2015</v>
      </c>
      <c r="B19" s="24" t="s">
        <v>67</v>
      </c>
      <c r="C19" s="13">
        <v>24671.6875</v>
      </c>
      <c r="D19" s="21">
        <v>0.124950698429417</v>
      </c>
      <c r="E19" s="13">
        <v>126.845833333333</v>
      </c>
      <c r="F19" s="21">
        <v>0.16338525504822099</v>
      </c>
      <c r="G19" s="13">
        <v>123.729166666667</v>
      </c>
      <c r="H19" s="21">
        <v>0.156662641685824</v>
      </c>
      <c r="I19" s="13">
        <v>123.729166666667</v>
      </c>
      <c r="J19" s="21">
        <v>0.15790746098716199</v>
      </c>
      <c r="K19" s="13">
        <v>205.5</v>
      </c>
      <c r="L19" s="21">
        <v>-1.39944022391059E-2</v>
      </c>
      <c r="M19" s="13">
        <v>1.04833333333333</v>
      </c>
      <c r="N19" s="21">
        <v>1.4516129032257999E-2</v>
      </c>
      <c r="O19" s="13">
        <v>1.0208333333333299</v>
      </c>
      <c r="P19" s="21">
        <v>7.4013157894735502E-3</v>
      </c>
      <c r="Q19" s="13">
        <v>1.0208333333333299</v>
      </c>
      <c r="R19" s="21">
        <v>9.0609555189388995E-3</v>
      </c>
      <c r="S19" s="13">
        <v>121.184940227989</v>
      </c>
      <c r="T19" s="21">
        <v>0.14913913520660299</v>
      </c>
      <c r="U19" s="13">
        <v>195.333333333333</v>
      </c>
      <c r="V19" s="21">
        <v>-3.1805039239985101E-2</v>
      </c>
      <c r="W19" s="13">
        <v>201.166666666667</v>
      </c>
      <c r="X19" s="21">
        <v>-2.2276225192384001E-2</v>
      </c>
      <c r="Y19" s="13">
        <v>201.166666666667</v>
      </c>
      <c r="Z19" s="21">
        <v>-2.34627831715194E-2</v>
      </c>
    </row>
    <row r="20" spans="1:26" s="64" customFormat="1">
      <c r="A20" s="24">
        <v>2016</v>
      </c>
      <c r="B20" s="24" t="s">
        <v>67</v>
      </c>
      <c r="C20" s="13">
        <v>25378.864166666699</v>
      </c>
      <c r="D20" s="21">
        <v>2.8663489948415499E-2</v>
      </c>
      <c r="E20" s="13">
        <v>125.276666666667</v>
      </c>
      <c r="F20" s="21">
        <v>-1.2370659921815901E-2</v>
      </c>
      <c r="G20" s="13">
        <v>123.135833333333</v>
      </c>
      <c r="H20" s="21">
        <v>-4.7954201044000701E-3</v>
      </c>
      <c r="I20" s="13">
        <v>120.238333333333</v>
      </c>
      <c r="J20" s="21">
        <v>-2.82135039569004E-2</v>
      </c>
      <c r="K20" s="13">
        <v>234.666666666667</v>
      </c>
      <c r="L20" s="21">
        <v>0.14193025141930399</v>
      </c>
      <c r="M20" s="13">
        <v>1.155</v>
      </c>
      <c r="N20" s="21">
        <v>0.10174880763116401</v>
      </c>
      <c r="O20" s="13">
        <v>1.13333333333333</v>
      </c>
      <c r="P20" s="21">
        <v>0.11020408163265299</v>
      </c>
      <c r="Q20" s="13">
        <v>1.1083333333333301</v>
      </c>
      <c r="R20" s="21">
        <v>8.5714285714286104E-2</v>
      </c>
      <c r="S20" s="13">
        <v>109.340221952642</v>
      </c>
      <c r="T20" s="21">
        <v>-9.7740843483218001E-2</v>
      </c>
      <c r="U20" s="13">
        <v>202.833333333333</v>
      </c>
      <c r="V20" s="21">
        <v>3.8395904436860098E-2</v>
      </c>
      <c r="W20" s="13">
        <v>206.333333333333</v>
      </c>
      <c r="X20" s="21">
        <v>2.56835128417531E-2</v>
      </c>
      <c r="Y20" s="13">
        <v>211.5</v>
      </c>
      <c r="Z20" s="21">
        <v>5.1367025683511099E-2</v>
      </c>
    </row>
    <row r="21" spans="1:26" s="66" customFormat="1" ht="15.75" thickBot="1">
      <c r="A21" s="25">
        <v>2017</v>
      </c>
      <c r="B21" s="25" t="s">
        <v>67</v>
      </c>
      <c r="C21" s="14">
        <v>23321.185000000001</v>
      </c>
      <c r="D21" s="22">
        <v>-8.1078457773114607E-2</v>
      </c>
      <c r="E21" s="14">
        <v>120.03125</v>
      </c>
      <c r="F21" s="22">
        <v>-4.1870659606739601E-2</v>
      </c>
      <c r="G21" s="14">
        <v>118.07125000000001</v>
      </c>
      <c r="H21" s="22">
        <v>-4.1130052854906902E-2</v>
      </c>
      <c r="I21" s="14">
        <v>117.08499999999999</v>
      </c>
      <c r="J21" s="22">
        <v>-2.6225690642194099E-2</v>
      </c>
      <c r="K21" s="14">
        <v>214.375</v>
      </c>
      <c r="L21" s="22">
        <v>-8.6470170454546705E-2</v>
      </c>
      <c r="M21" s="14">
        <v>1.10375</v>
      </c>
      <c r="N21" s="22">
        <v>-4.4372294372294403E-2</v>
      </c>
      <c r="O21" s="14">
        <v>1.0862499999999999</v>
      </c>
      <c r="P21" s="22">
        <v>-4.1544117647055998E-2</v>
      </c>
      <c r="Q21" s="14">
        <v>1.0762499999999999</v>
      </c>
      <c r="R21" s="22">
        <v>-2.89473684210498E-2</v>
      </c>
      <c r="S21" s="14">
        <v>109.183120074518</v>
      </c>
      <c r="T21" s="22">
        <v>-1.43681689426276E-3</v>
      </c>
      <c r="U21" s="14">
        <v>193.25</v>
      </c>
      <c r="V21" s="22">
        <v>-4.7247329498765901E-2</v>
      </c>
      <c r="W21" s="14">
        <v>196.5</v>
      </c>
      <c r="X21" s="22">
        <v>-4.7657512116315102E-2</v>
      </c>
      <c r="Y21" s="14">
        <v>198.25</v>
      </c>
      <c r="Z21" s="22">
        <v>-6.2647754137115805E-2</v>
      </c>
    </row>
    <row r="22" spans="1:26" s="64" customFormat="1">
      <c r="A22" s="24">
        <v>2014</v>
      </c>
      <c r="B22" s="24" t="s">
        <v>68</v>
      </c>
      <c r="C22" s="13">
        <v>159.92500000000001</v>
      </c>
      <c r="D22" s="21" t="s">
        <v>15</v>
      </c>
      <c r="E22" s="13">
        <v>27.6675</v>
      </c>
      <c r="F22" s="21" t="s">
        <v>15</v>
      </c>
      <c r="G22" s="13">
        <v>25.810833333333299</v>
      </c>
      <c r="H22" s="21" t="s">
        <v>15</v>
      </c>
      <c r="I22" s="13">
        <v>21.2716666666667</v>
      </c>
      <c r="J22" s="21" t="s">
        <v>15</v>
      </c>
      <c r="K22" s="13">
        <v>4.5833333333333304</v>
      </c>
      <c r="L22" s="21" t="s">
        <v>15</v>
      </c>
      <c r="M22" s="13">
        <v>0.79416666666666702</v>
      </c>
      <c r="N22" s="21" t="s">
        <v>15</v>
      </c>
      <c r="O22" s="13">
        <v>0.74083333333333301</v>
      </c>
      <c r="P22" s="21" t="s">
        <v>15</v>
      </c>
      <c r="Q22" s="13">
        <v>0.63833333333333298</v>
      </c>
      <c r="R22" s="21" t="s">
        <v>15</v>
      </c>
      <c r="S22" s="13">
        <v>30.299652777777801</v>
      </c>
      <c r="T22" s="21" t="s">
        <v>15</v>
      </c>
      <c r="U22" s="13">
        <v>5.6666666666666696</v>
      </c>
      <c r="V22" s="21" t="s">
        <v>15</v>
      </c>
      <c r="W22" s="13">
        <v>6.0833333333333304</v>
      </c>
      <c r="X22" s="21" t="s">
        <v>15</v>
      </c>
      <c r="Y22" s="13">
        <v>7.0833333333333304</v>
      </c>
      <c r="Z22" s="21" t="s">
        <v>15</v>
      </c>
    </row>
    <row r="23" spans="1:26" s="64" customFormat="1">
      <c r="A23" s="24">
        <v>2015</v>
      </c>
      <c r="B23" s="24" t="s">
        <v>68</v>
      </c>
      <c r="C23" s="13">
        <v>179.64</v>
      </c>
      <c r="D23" s="21">
        <v>0.123276535876192</v>
      </c>
      <c r="E23" s="13">
        <v>39.580833333333302</v>
      </c>
      <c r="F23" s="21">
        <v>0.43058944007710498</v>
      </c>
      <c r="G23" s="13">
        <v>38.5283333333333</v>
      </c>
      <c r="H23" s="21">
        <v>0.49271946534078098</v>
      </c>
      <c r="I23" s="13">
        <v>32.835833333333298</v>
      </c>
      <c r="J23" s="21">
        <v>0.54364177701167005</v>
      </c>
      <c r="K23" s="13">
        <v>4.1666666666666696</v>
      </c>
      <c r="L23" s="21">
        <v>-9.0909090909089704E-2</v>
      </c>
      <c r="M23" s="13">
        <v>0.85833333333333295</v>
      </c>
      <c r="N23" s="21">
        <v>8.0797481636934995E-2</v>
      </c>
      <c r="O23" s="13">
        <v>0.84250000000000003</v>
      </c>
      <c r="P23" s="21">
        <v>0.13723284589426399</v>
      </c>
      <c r="Q23" s="13">
        <v>0.74</v>
      </c>
      <c r="R23" s="21">
        <v>0.15926892950391699</v>
      </c>
      <c r="S23" s="13">
        <v>49.0295138888889</v>
      </c>
      <c r="T23" s="21">
        <v>0.61815431511637098</v>
      </c>
      <c r="U23" s="13">
        <v>4.75</v>
      </c>
      <c r="V23" s="21">
        <v>-0.161764705882353</v>
      </c>
      <c r="W23" s="13">
        <v>4.8333333333333304</v>
      </c>
      <c r="X23" s="21">
        <v>-0.20547945205479501</v>
      </c>
      <c r="Y23" s="13">
        <v>5.5833333333333304</v>
      </c>
      <c r="Z23" s="21">
        <v>-0.21176470588235299</v>
      </c>
    </row>
    <row r="24" spans="1:26" s="64" customFormat="1">
      <c r="A24" s="24">
        <v>2016</v>
      </c>
      <c r="B24" s="24" t="s">
        <v>68</v>
      </c>
      <c r="C24" s="13">
        <v>116.96909090909099</v>
      </c>
      <c r="D24" s="21">
        <v>-0.34886945608388398</v>
      </c>
      <c r="E24" s="13">
        <v>63.484545454545497</v>
      </c>
      <c r="F24" s="21">
        <v>0.60392139599247696</v>
      </c>
      <c r="G24" s="13">
        <v>57.575454545454498</v>
      </c>
      <c r="H24" s="21">
        <v>0.49436660151718298</v>
      </c>
      <c r="I24" s="13">
        <v>52.552727272727303</v>
      </c>
      <c r="J24" s="21">
        <v>0.60046881524941798</v>
      </c>
      <c r="K24" s="13">
        <v>2.4545454545454501</v>
      </c>
      <c r="L24" s="21">
        <v>-0.410909090909092</v>
      </c>
      <c r="M24" s="13">
        <v>1.01727272727273</v>
      </c>
      <c r="N24" s="21">
        <v>0.18517210944395801</v>
      </c>
      <c r="O24" s="13">
        <v>0.92636363636363594</v>
      </c>
      <c r="P24" s="21">
        <v>9.9541408146748903E-2</v>
      </c>
      <c r="Q24" s="13">
        <v>0.83545454545454501</v>
      </c>
      <c r="R24" s="21">
        <v>0.12899262899262801</v>
      </c>
      <c r="S24" s="13">
        <v>61.753939393939397</v>
      </c>
      <c r="T24" s="21">
        <v>0.25952583445731697</v>
      </c>
      <c r="U24" s="13">
        <v>2.7272727272727302</v>
      </c>
      <c r="V24" s="21">
        <v>-0.42583732057416201</v>
      </c>
      <c r="W24" s="13">
        <v>2.8181818181818201</v>
      </c>
      <c r="X24" s="21">
        <v>-0.41692789968652</v>
      </c>
      <c r="Y24" s="13">
        <v>3</v>
      </c>
      <c r="Z24" s="21">
        <v>-0.462686567164179</v>
      </c>
    </row>
    <row r="25" spans="1:26" s="66" customFormat="1" ht="15.75" thickBot="1">
      <c r="A25" s="25">
        <v>2017</v>
      </c>
      <c r="B25" s="25" t="s">
        <v>68</v>
      </c>
      <c r="C25" s="14">
        <v>156.125</v>
      </c>
      <c r="D25" s="22">
        <v>0.33475432515194298</v>
      </c>
      <c r="E25" s="14">
        <v>62.653750000000002</v>
      </c>
      <c r="F25" s="22">
        <v>-1.3086577978893101E-2</v>
      </c>
      <c r="G25" s="14">
        <v>62.653750000000002</v>
      </c>
      <c r="H25" s="22">
        <v>8.8202437907568904E-2</v>
      </c>
      <c r="I25" s="14">
        <v>56.283749999999998</v>
      </c>
      <c r="J25" s="22">
        <v>7.0995796429559305E-2</v>
      </c>
      <c r="K25" s="14">
        <v>2.5</v>
      </c>
      <c r="L25" s="22">
        <v>1.8518518518520301E-2</v>
      </c>
      <c r="M25" s="14">
        <v>0.97499999999999998</v>
      </c>
      <c r="N25" s="22">
        <v>-4.1554959785525397E-2</v>
      </c>
      <c r="O25" s="14">
        <v>0.97499999999999998</v>
      </c>
      <c r="P25" s="22">
        <v>5.25024533856727E-2</v>
      </c>
      <c r="Q25" s="14">
        <v>0.875</v>
      </c>
      <c r="R25" s="22">
        <v>4.7334058759521798E-2</v>
      </c>
      <c r="S25" s="14">
        <v>62.674999999999997</v>
      </c>
      <c r="T25" s="22">
        <v>1.4915009715979199E-2</v>
      </c>
      <c r="U25" s="14">
        <v>2.75</v>
      </c>
      <c r="V25" s="22">
        <v>8.3333333333322594E-3</v>
      </c>
      <c r="W25" s="14">
        <v>2.75</v>
      </c>
      <c r="X25" s="22">
        <v>-2.4193548387097401E-2</v>
      </c>
      <c r="Y25" s="14">
        <v>3</v>
      </c>
      <c r="Z25" s="22">
        <v>0</v>
      </c>
    </row>
    <row r="26" spans="1:26" s="64" customFormat="1">
      <c r="A26" s="24">
        <v>2014</v>
      </c>
      <c r="B26" s="24" t="s">
        <v>69</v>
      </c>
      <c r="C26" s="13">
        <v>260.13636363636402</v>
      </c>
      <c r="D26" s="21" t="s">
        <v>15</v>
      </c>
      <c r="E26" s="13">
        <v>67.002727272727299</v>
      </c>
      <c r="F26" s="21" t="s">
        <v>15</v>
      </c>
      <c r="G26" s="13">
        <v>67.002727272727299</v>
      </c>
      <c r="H26" s="21" t="s">
        <v>15</v>
      </c>
      <c r="I26" s="13">
        <v>43.921818181818203</v>
      </c>
      <c r="J26" s="21" t="s">
        <v>15</v>
      </c>
      <c r="K26" s="13">
        <v>4.8181818181818201</v>
      </c>
      <c r="L26" s="21" t="s">
        <v>15</v>
      </c>
      <c r="M26" s="13">
        <v>1.3354545454545499</v>
      </c>
      <c r="N26" s="21" t="s">
        <v>15</v>
      </c>
      <c r="O26" s="13">
        <v>1.3354545454545499</v>
      </c>
      <c r="P26" s="21" t="s">
        <v>15</v>
      </c>
      <c r="Q26" s="13">
        <v>0.85090909090909095</v>
      </c>
      <c r="R26" s="21" t="s">
        <v>15</v>
      </c>
      <c r="S26" s="13">
        <v>52.240558835104302</v>
      </c>
      <c r="T26" s="21" t="s">
        <v>15</v>
      </c>
      <c r="U26" s="13">
        <v>4.3636363636363598</v>
      </c>
      <c r="V26" s="21" t="s">
        <v>15</v>
      </c>
      <c r="W26" s="13">
        <v>4.3636363636363598</v>
      </c>
      <c r="X26" s="21" t="s">
        <v>15</v>
      </c>
      <c r="Y26" s="13">
        <v>5.8181818181818201</v>
      </c>
      <c r="Z26" s="21" t="s">
        <v>15</v>
      </c>
    </row>
    <row r="27" spans="1:26" s="64" customFormat="1">
      <c r="A27" s="24">
        <v>2015</v>
      </c>
      <c r="B27" s="24" t="s">
        <v>69</v>
      </c>
      <c r="C27" s="13">
        <v>188.754545454545</v>
      </c>
      <c r="D27" s="21">
        <v>-0.27440153765507902</v>
      </c>
      <c r="E27" s="13">
        <v>62.575454545454498</v>
      </c>
      <c r="F27" s="21">
        <v>-6.6076007760879199E-2</v>
      </c>
      <c r="G27" s="13">
        <v>62.575454545454498</v>
      </c>
      <c r="H27" s="21">
        <v>-6.6076007760879199E-2</v>
      </c>
      <c r="I27" s="13">
        <v>60.4018181818182</v>
      </c>
      <c r="J27" s="21">
        <v>0.37521215382704798</v>
      </c>
      <c r="K27" s="13">
        <v>3.1818181818181799</v>
      </c>
      <c r="L27" s="21">
        <v>-0.339622641509435</v>
      </c>
      <c r="M27" s="13">
        <v>1.1045454545454501</v>
      </c>
      <c r="N27" s="21">
        <v>-0.17290673927842701</v>
      </c>
      <c r="O27" s="13">
        <v>1.1045454545454501</v>
      </c>
      <c r="P27" s="21">
        <v>-0.17290673927842701</v>
      </c>
      <c r="Q27" s="13">
        <v>1.0681818181818199</v>
      </c>
      <c r="R27" s="21">
        <v>0.25534188034188199</v>
      </c>
      <c r="S27" s="13">
        <v>53.861327561327599</v>
      </c>
      <c r="T27" s="21">
        <v>3.1025103145224799E-2</v>
      </c>
      <c r="U27" s="13">
        <v>2.6363636363636398</v>
      </c>
      <c r="V27" s="21">
        <v>-0.39583333333333198</v>
      </c>
      <c r="W27" s="13">
        <v>2.6363636363636398</v>
      </c>
      <c r="X27" s="21">
        <v>-0.39583333333333198</v>
      </c>
      <c r="Y27" s="13">
        <v>2.8181818181818201</v>
      </c>
      <c r="Z27" s="21">
        <v>-0.515625</v>
      </c>
    </row>
    <row r="28" spans="1:26" s="64" customFormat="1">
      <c r="A28" s="24">
        <v>2016</v>
      </c>
      <c r="B28" s="24" t="s">
        <v>69</v>
      </c>
      <c r="C28" s="13">
        <v>288.97272727272701</v>
      </c>
      <c r="D28" s="21">
        <v>0.53094446852574495</v>
      </c>
      <c r="E28" s="13">
        <v>82.556363636363599</v>
      </c>
      <c r="F28" s="21">
        <v>0.31930905234408002</v>
      </c>
      <c r="G28" s="13">
        <v>82.556363636363599</v>
      </c>
      <c r="H28" s="21">
        <v>0.31930905234408002</v>
      </c>
      <c r="I28" s="13">
        <v>71.398181818181797</v>
      </c>
      <c r="J28" s="21">
        <v>0.18205352036362499</v>
      </c>
      <c r="K28" s="13">
        <v>4.8181818181818201</v>
      </c>
      <c r="L28" s="21">
        <v>0.51428571428571601</v>
      </c>
      <c r="M28" s="13">
        <v>1.36363636363636</v>
      </c>
      <c r="N28" s="21">
        <v>0.23456790123457</v>
      </c>
      <c r="O28" s="13">
        <v>1.36363636363636</v>
      </c>
      <c r="P28" s="21">
        <v>0.23456790123457</v>
      </c>
      <c r="Q28" s="13">
        <v>1.1772727272727299</v>
      </c>
      <c r="R28" s="21">
        <v>0.102127659574469</v>
      </c>
      <c r="S28" s="13">
        <v>60.562603305785103</v>
      </c>
      <c r="T28" s="21">
        <v>0.124417203360376</v>
      </c>
      <c r="U28" s="13">
        <v>3.5454545454545499</v>
      </c>
      <c r="V28" s="21">
        <v>0.34482758620689602</v>
      </c>
      <c r="W28" s="13">
        <v>3.5454545454545499</v>
      </c>
      <c r="X28" s="21">
        <v>0.34482758620689602</v>
      </c>
      <c r="Y28" s="13">
        <v>4.0909090909090899</v>
      </c>
      <c r="Z28" s="21">
        <v>0.451612903225805</v>
      </c>
    </row>
    <row r="29" spans="1:26" s="66" customFormat="1" ht="15.75" thickBot="1">
      <c r="A29" s="25">
        <v>2017</v>
      </c>
      <c r="B29" s="25" t="s">
        <v>69</v>
      </c>
      <c r="C29" s="14">
        <v>1186.0385714285701</v>
      </c>
      <c r="D29" s="22">
        <v>3.10432701598587</v>
      </c>
      <c r="E29" s="14">
        <v>394.72285714285698</v>
      </c>
      <c r="F29" s="22">
        <v>3.7812529495787199</v>
      </c>
      <c r="G29" s="14">
        <v>392.88857142857103</v>
      </c>
      <c r="H29" s="22">
        <v>3.7590343629853802</v>
      </c>
      <c r="I29" s="14">
        <v>387.45714285714303</v>
      </c>
      <c r="J29" s="22">
        <v>4.4267088179334504</v>
      </c>
      <c r="K29" s="14">
        <v>3.28571428571429</v>
      </c>
      <c r="L29" s="22">
        <v>-0.31805929919137399</v>
      </c>
      <c r="M29" s="14">
        <v>1.1242857142857099</v>
      </c>
      <c r="N29" s="22">
        <v>-0.175523809523811</v>
      </c>
      <c r="O29" s="14">
        <v>1.0957142857142901</v>
      </c>
      <c r="P29" s="22">
        <v>-0.196476190476185</v>
      </c>
      <c r="Q29" s="14">
        <v>0.95285714285714296</v>
      </c>
      <c r="R29" s="22">
        <v>-0.19062327633756401</v>
      </c>
      <c r="S29" s="14">
        <v>390.55285714285702</v>
      </c>
      <c r="T29" s="22">
        <v>5.4487461869980498</v>
      </c>
      <c r="U29" s="14">
        <v>3</v>
      </c>
      <c r="V29" s="22">
        <v>-0.15384615384615499</v>
      </c>
      <c r="W29" s="14">
        <v>3.1428571428571401</v>
      </c>
      <c r="X29" s="22">
        <v>-0.113553113553115</v>
      </c>
      <c r="Y29" s="14">
        <v>3.4285714285714302</v>
      </c>
      <c r="Z29" s="22">
        <v>-0.161904761904761</v>
      </c>
    </row>
    <row r="30" spans="1:26" s="64" customFormat="1">
      <c r="A30" s="24">
        <v>2014</v>
      </c>
      <c r="B30" s="24" t="s">
        <v>70</v>
      </c>
      <c r="C30" s="13">
        <v>66</v>
      </c>
      <c r="D30" s="21" t="s">
        <v>15</v>
      </c>
      <c r="E30" s="13">
        <v>44</v>
      </c>
      <c r="F30" s="21" t="s">
        <v>15</v>
      </c>
      <c r="G30" s="13">
        <v>44</v>
      </c>
      <c r="H30" s="21" t="s">
        <v>15</v>
      </c>
      <c r="I30" s="13">
        <v>44</v>
      </c>
      <c r="J30" s="21" t="s">
        <v>15</v>
      </c>
      <c r="K30" s="13">
        <v>1.5</v>
      </c>
      <c r="L30" s="21" t="s">
        <v>15</v>
      </c>
      <c r="M30" s="13">
        <v>1</v>
      </c>
      <c r="N30" s="21" t="s">
        <v>15</v>
      </c>
      <c r="O30" s="13">
        <v>1</v>
      </c>
      <c r="P30" s="21" t="s">
        <v>15</v>
      </c>
      <c r="Q30" s="13">
        <v>1</v>
      </c>
      <c r="R30" s="21" t="s">
        <v>15</v>
      </c>
      <c r="S30" s="13">
        <v>44</v>
      </c>
      <c r="T30" s="21" t="s">
        <v>15</v>
      </c>
      <c r="U30" s="13">
        <v>1.5</v>
      </c>
      <c r="V30" s="21" t="s">
        <v>15</v>
      </c>
      <c r="W30" s="13">
        <v>1.5</v>
      </c>
      <c r="X30" s="21" t="s">
        <v>15</v>
      </c>
      <c r="Y30" s="13">
        <v>1.5</v>
      </c>
      <c r="Z30" s="21" t="s">
        <v>15</v>
      </c>
    </row>
    <row r="31" spans="1:26" s="66" customFormat="1" ht="15.75" thickBot="1">
      <c r="A31" s="25">
        <v>2015</v>
      </c>
      <c r="B31" s="25" t="s">
        <v>70</v>
      </c>
      <c r="C31" s="14">
        <v>61.475000000000001</v>
      </c>
      <c r="D31" s="22">
        <v>-6.8560606060606002E-2</v>
      </c>
      <c r="E31" s="14">
        <v>61.475000000000001</v>
      </c>
      <c r="F31" s="22">
        <v>0.39715909090909102</v>
      </c>
      <c r="G31" s="14">
        <v>61.475000000000001</v>
      </c>
      <c r="H31" s="22">
        <v>0.39715909090909102</v>
      </c>
      <c r="I31" s="14">
        <v>61.475000000000001</v>
      </c>
      <c r="J31" s="22">
        <v>0.39715909090909102</v>
      </c>
      <c r="K31" s="14">
        <v>1</v>
      </c>
      <c r="L31" s="22">
        <v>-0.33333333333333298</v>
      </c>
      <c r="M31" s="14">
        <v>1</v>
      </c>
      <c r="N31" s="22">
        <v>0</v>
      </c>
      <c r="O31" s="14">
        <v>1</v>
      </c>
      <c r="P31" s="22">
        <v>0</v>
      </c>
      <c r="Q31" s="14">
        <v>1</v>
      </c>
      <c r="R31" s="22">
        <v>0</v>
      </c>
      <c r="S31" s="14">
        <v>61.475000000000001</v>
      </c>
      <c r="T31" s="22">
        <v>0.39715909090909102</v>
      </c>
      <c r="U31" s="14">
        <v>1</v>
      </c>
      <c r="V31" s="22">
        <v>-0.33333333333333298</v>
      </c>
      <c r="W31" s="14">
        <v>1</v>
      </c>
      <c r="X31" s="22">
        <v>-0.33333333333333298</v>
      </c>
      <c r="Y31" s="14">
        <v>1</v>
      </c>
      <c r="Z31" s="22">
        <v>-0.33333333333333298</v>
      </c>
    </row>
    <row r="32" spans="1:26" s="64" customFormat="1">
      <c r="A32" s="24">
        <v>2014</v>
      </c>
      <c r="B32" s="24" t="s">
        <v>71</v>
      </c>
      <c r="C32" s="13">
        <v>194.15</v>
      </c>
      <c r="D32" s="21" t="s">
        <v>15</v>
      </c>
      <c r="E32" s="13">
        <v>98.15</v>
      </c>
      <c r="F32" s="21" t="s">
        <v>15</v>
      </c>
      <c r="G32" s="13">
        <v>98.15</v>
      </c>
      <c r="H32" s="21" t="s">
        <v>15</v>
      </c>
      <c r="I32" s="13">
        <v>81.492500000000007</v>
      </c>
      <c r="J32" s="21" t="s">
        <v>15</v>
      </c>
      <c r="K32" s="13">
        <v>1.75</v>
      </c>
      <c r="L32" s="21" t="s">
        <v>15</v>
      </c>
      <c r="M32" s="13">
        <v>1.0449999999999999</v>
      </c>
      <c r="N32" s="21" t="s">
        <v>15</v>
      </c>
      <c r="O32" s="13">
        <v>1.0449999999999999</v>
      </c>
      <c r="P32" s="21" t="s">
        <v>15</v>
      </c>
      <c r="Q32" s="13">
        <v>0.79249999999999998</v>
      </c>
      <c r="R32" s="21" t="s">
        <v>15</v>
      </c>
      <c r="S32" s="13">
        <v>105.325</v>
      </c>
      <c r="T32" s="21" t="s">
        <v>15</v>
      </c>
      <c r="U32" s="13">
        <v>3.75</v>
      </c>
      <c r="V32" s="21" t="s">
        <v>15</v>
      </c>
      <c r="W32" s="13">
        <v>3.75</v>
      </c>
      <c r="X32" s="21" t="s">
        <v>15</v>
      </c>
      <c r="Y32" s="13">
        <v>4.25</v>
      </c>
      <c r="Z32" s="21" t="s">
        <v>15</v>
      </c>
    </row>
    <row r="33" spans="1:26" s="64" customFormat="1">
      <c r="A33" s="24">
        <v>2015</v>
      </c>
      <c r="B33" s="24" t="s">
        <v>71</v>
      </c>
      <c r="C33" s="13">
        <v>180.09800000000001</v>
      </c>
      <c r="D33" s="21">
        <v>-7.2377028071079E-2</v>
      </c>
      <c r="E33" s="13">
        <v>180.09800000000001</v>
      </c>
      <c r="F33" s="21">
        <v>0.83492613346917999</v>
      </c>
      <c r="G33" s="13">
        <v>180.09800000000001</v>
      </c>
      <c r="H33" s="21">
        <v>0.83492613346917999</v>
      </c>
      <c r="I33" s="13">
        <v>180.09800000000001</v>
      </c>
      <c r="J33" s="21">
        <v>1.2099947847961501</v>
      </c>
      <c r="K33" s="13">
        <v>1.2</v>
      </c>
      <c r="L33" s="21">
        <v>-0.314285714285714</v>
      </c>
      <c r="M33" s="13">
        <v>1.2</v>
      </c>
      <c r="N33" s="21">
        <v>0.148325358851675</v>
      </c>
      <c r="O33" s="13">
        <v>1.2</v>
      </c>
      <c r="P33" s="21">
        <v>0.148325358851675</v>
      </c>
      <c r="Q33" s="13">
        <v>1.2</v>
      </c>
      <c r="R33" s="21">
        <v>0.51419558359621498</v>
      </c>
      <c r="S33" s="13">
        <v>138.49799999999999</v>
      </c>
      <c r="T33" s="21">
        <v>0.31495846190363103</v>
      </c>
      <c r="U33" s="13">
        <v>1</v>
      </c>
      <c r="V33" s="21">
        <v>-0.73333333333333295</v>
      </c>
      <c r="W33" s="13">
        <v>1</v>
      </c>
      <c r="X33" s="21">
        <v>-0.73333333333333295</v>
      </c>
      <c r="Y33" s="13">
        <v>1</v>
      </c>
      <c r="Z33" s="21">
        <v>-0.76470588235294101</v>
      </c>
    </row>
    <row r="34" spans="1:26" s="64" customFormat="1">
      <c r="A34" s="24">
        <v>2016</v>
      </c>
      <c r="B34" s="24" t="s">
        <v>71</v>
      </c>
      <c r="C34" s="13">
        <v>221.38399999999999</v>
      </c>
      <c r="D34" s="21">
        <v>0.22924185721107401</v>
      </c>
      <c r="E34" s="13">
        <v>145.53200000000001</v>
      </c>
      <c r="F34" s="21">
        <v>-0.19192883874335101</v>
      </c>
      <c r="G34" s="13">
        <v>130.648</v>
      </c>
      <c r="H34" s="21">
        <v>-0.27457273262335002</v>
      </c>
      <c r="I34" s="13">
        <v>103.608</v>
      </c>
      <c r="J34" s="21">
        <v>-0.42471321169585502</v>
      </c>
      <c r="K34" s="13">
        <v>2</v>
      </c>
      <c r="L34" s="21">
        <v>0.66666666666666696</v>
      </c>
      <c r="M34" s="13">
        <v>1.3</v>
      </c>
      <c r="N34" s="21">
        <v>8.3333333333333398E-2</v>
      </c>
      <c r="O34" s="13">
        <v>1.2</v>
      </c>
      <c r="P34" s="21">
        <v>0</v>
      </c>
      <c r="Q34" s="13">
        <v>1</v>
      </c>
      <c r="R34" s="21">
        <v>-0.16666666666666699</v>
      </c>
      <c r="S34" s="13">
        <v>103.608</v>
      </c>
      <c r="T34" s="21">
        <v>-0.25191699519126598</v>
      </c>
      <c r="U34" s="13">
        <v>1.6</v>
      </c>
      <c r="V34" s="21">
        <v>0.6</v>
      </c>
      <c r="W34" s="13">
        <v>1.8</v>
      </c>
      <c r="X34" s="21">
        <v>0.8</v>
      </c>
      <c r="Y34" s="13">
        <v>2</v>
      </c>
      <c r="Z34" s="21">
        <v>1</v>
      </c>
    </row>
    <row r="35" spans="1:26" s="66" customFormat="1" ht="15.75" thickBot="1">
      <c r="A35" s="25">
        <v>2017</v>
      </c>
      <c r="B35" s="25" t="s">
        <v>71</v>
      </c>
      <c r="C35" s="14">
        <v>177.76</v>
      </c>
      <c r="D35" s="22">
        <v>-0.19705127741842199</v>
      </c>
      <c r="E35" s="14">
        <v>177.76</v>
      </c>
      <c r="F35" s="22">
        <v>0.22144957809966201</v>
      </c>
      <c r="G35" s="14">
        <v>177.76</v>
      </c>
      <c r="H35" s="22">
        <v>0.36060253505602802</v>
      </c>
      <c r="I35" s="14">
        <v>177.76</v>
      </c>
      <c r="J35" s="22">
        <v>0.71569762952667704</v>
      </c>
      <c r="K35" s="14">
        <v>1</v>
      </c>
      <c r="L35" s="22">
        <v>-0.5</v>
      </c>
      <c r="M35" s="14">
        <v>1</v>
      </c>
      <c r="N35" s="22">
        <v>-0.230769230769231</v>
      </c>
      <c r="O35" s="14">
        <v>1</v>
      </c>
      <c r="P35" s="22">
        <v>-0.16666666666666699</v>
      </c>
      <c r="Q35" s="14">
        <v>1</v>
      </c>
      <c r="R35" s="22">
        <v>0</v>
      </c>
      <c r="S35" s="14">
        <v>177.76</v>
      </c>
      <c r="T35" s="22">
        <v>0.71569762952667704</v>
      </c>
      <c r="U35" s="14">
        <v>1</v>
      </c>
      <c r="V35" s="22">
        <v>-0.375</v>
      </c>
      <c r="W35" s="14">
        <v>1</v>
      </c>
      <c r="X35" s="22">
        <v>-0.44444444444444398</v>
      </c>
      <c r="Y35" s="14">
        <v>1</v>
      </c>
      <c r="Z35" s="22">
        <v>-0.5</v>
      </c>
    </row>
    <row r="36" spans="1:26" s="64" customFormat="1">
      <c r="A36" s="24">
        <v>2014</v>
      </c>
      <c r="B36" s="24" t="s">
        <v>72</v>
      </c>
      <c r="C36" s="13">
        <v>4092.0916666666699</v>
      </c>
      <c r="D36" s="21" t="s">
        <v>15</v>
      </c>
      <c r="E36" s="13">
        <v>98.495000000000005</v>
      </c>
      <c r="F36" s="21" t="s">
        <v>15</v>
      </c>
      <c r="G36" s="13">
        <v>96.735833333333304</v>
      </c>
      <c r="H36" s="21" t="s">
        <v>15</v>
      </c>
      <c r="I36" s="13">
        <v>71.3333333333333</v>
      </c>
      <c r="J36" s="21" t="s">
        <v>15</v>
      </c>
      <c r="K36" s="13">
        <v>53.25</v>
      </c>
      <c r="L36" s="21" t="s">
        <v>15</v>
      </c>
      <c r="M36" s="13">
        <v>1.2949999999999999</v>
      </c>
      <c r="N36" s="21" t="s">
        <v>15</v>
      </c>
      <c r="O36" s="13">
        <v>1.27</v>
      </c>
      <c r="P36" s="21" t="s">
        <v>15</v>
      </c>
      <c r="Q36" s="13">
        <v>0.93583333333333296</v>
      </c>
      <c r="R36" s="21" t="s">
        <v>15</v>
      </c>
      <c r="S36" s="13">
        <v>76.716102549972106</v>
      </c>
      <c r="T36" s="21" t="s">
        <v>15</v>
      </c>
      <c r="U36" s="13">
        <v>41.5833333333333</v>
      </c>
      <c r="V36" s="21" t="s">
        <v>15</v>
      </c>
      <c r="W36" s="13">
        <v>42.3333333333333</v>
      </c>
      <c r="X36" s="21" t="s">
        <v>15</v>
      </c>
      <c r="Y36" s="13">
        <v>57.3333333333333</v>
      </c>
      <c r="Z36" s="21" t="s">
        <v>15</v>
      </c>
    </row>
    <row r="37" spans="1:26" s="64" customFormat="1">
      <c r="A37" s="24">
        <v>2015</v>
      </c>
      <c r="B37" s="24" t="s">
        <v>72</v>
      </c>
      <c r="C37" s="13">
        <v>5886.0275000000001</v>
      </c>
      <c r="D37" s="21">
        <v>0.43839092069866398</v>
      </c>
      <c r="E37" s="13">
        <v>115.323333333333</v>
      </c>
      <c r="F37" s="21">
        <v>0.17085469651589399</v>
      </c>
      <c r="G37" s="13">
        <v>114.16500000000001</v>
      </c>
      <c r="H37" s="21">
        <v>0.18017280738781799</v>
      </c>
      <c r="I37" s="13">
        <v>80.290833333333296</v>
      </c>
      <c r="J37" s="21">
        <v>0.12557242990654199</v>
      </c>
      <c r="K37" s="13">
        <v>73.75</v>
      </c>
      <c r="L37" s="21">
        <v>0.38497652582159603</v>
      </c>
      <c r="M37" s="13">
        <v>1.43916666666667</v>
      </c>
      <c r="N37" s="21">
        <v>0.111325611325614</v>
      </c>
      <c r="O37" s="13">
        <v>1.42583333333333</v>
      </c>
      <c r="P37" s="21">
        <v>0.12270341207348801</v>
      </c>
      <c r="Q37" s="13">
        <v>1.00583333333333</v>
      </c>
      <c r="R37" s="21">
        <v>7.4799643811216801E-2</v>
      </c>
      <c r="S37" s="13">
        <v>79.925344457181097</v>
      </c>
      <c r="T37" s="21">
        <v>4.1832702660025298E-2</v>
      </c>
      <c r="U37" s="13">
        <v>51.75</v>
      </c>
      <c r="V37" s="21">
        <v>0.24448897795591301</v>
      </c>
      <c r="W37" s="13">
        <v>52.25</v>
      </c>
      <c r="X37" s="21">
        <v>0.23425196850393801</v>
      </c>
      <c r="Y37" s="13">
        <v>73.5833333333333</v>
      </c>
      <c r="Z37" s="21">
        <v>0.28343023255813998</v>
      </c>
    </row>
    <row r="38" spans="1:26" s="64" customFormat="1">
      <c r="A38" s="24">
        <v>2016</v>
      </c>
      <c r="B38" s="24" t="s">
        <v>72</v>
      </c>
      <c r="C38" s="13">
        <v>4649.6625000000004</v>
      </c>
      <c r="D38" s="21">
        <v>-0.21005083649371301</v>
      </c>
      <c r="E38" s="13">
        <v>91.545833333333306</v>
      </c>
      <c r="F38" s="21">
        <v>-0.20618117177789799</v>
      </c>
      <c r="G38" s="13">
        <v>89.985833333333304</v>
      </c>
      <c r="H38" s="21">
        <v>-0.21179141301332899</v>
      </c>
      <c r="I38" s="13">
        <v>69.319166666666703</v>
      </c>
      <c r="J38" s="21">
        <v>-0.13664905707376199</v>
      </c>
      <c r="K38" s="13">
        <v>66.3333333333333</v>
      </c>
      <c r="L38" s="21">
        <v>-0.100564971751413</v>
      </c>
      <c r="M38" s="13">
        <v>1.32666666666667</v>
      </c>
      <c r="N38" s="21">
        <v>-7.8170237405906007E-2</v>
      </c>
      <c r="O38" s="13">
        <v>1.3025</v>
      </c>
      <c r="P38" s="21">
        <v>-8.6499123319693894E-2</v>
      </c>
      <c r="Q38" s="13">
        <v>1.0008333333333299</v>
      </c>
      <c r="R38" s="21">
        <v>-4.9710024855013704E-3</v>
      </c>
      <c r="S38" s="13">
        <v>69.306813633378596</v>
      </c>
      <c r="T38" s="21">
        <v>-0.13285561539858301</v>
      </c>
      <c r="U38" s="13">
        <v>49.6666666666667</v>
      </c>
      <c r="V38" s="21">
        <v>-4.0257648953300501E-2</v>
      </c>
      <c r="W38" s="13">
        <v>50.5833333333333</v>
      </c>
      <c r="X38" s="21">
        <v>-3.1897926634769397E-2</v>
      </c>
      <c r="Y38" s="13">
        <v>65.75</v>
      </c>
      <c r="Z38" s="21">
        <v>-0.106455266138165</v>
      </c>
    </row>
    <row r="39" spans="1:26" s="66" customFormat="1" ht="15.75" thickBot="1">
      <c r="A39" s="25">
        <v>2017</v>
      </c>
      <c r="B39" s="25" t="s">
        <v>72</v>
      </c>
      <c r="C39" s="14">
        <v>4251.63375</v>
      </c>
      <c r="D39" s="22">
        <v>-8.5603793823745306E-2</v>
      </c>
      <c r="E39" s="14">
        <v>100.405</v>
      </c>
      <c r="F39" s="22">
        <v>9.6773018979564293E-2</v>
      </c>
      <c r="G39" s="14">
        <v>97.852500000000006</v>
      </c>
      <c r="H39" s="22">
        <v>8.7421168146838396E-2</v>
      </c>
      <c r="I39" s="14">
        <v>80.0625</v>
      </c>
      <c r="J39" s="22">
        <v>0.15498359039707599</v>
      </c>
      <c r="K39" s="14">
        <v>53.125</v>
      </c>
      <c r="L39" s="22">
        <v>-0.199120603015075</v>
      </c>
      <c r="M39" s="14">
        <v>1.2662500000000001</v>
      </c>
      <c r="N39" s="22">
        <v>-4.5540201005027398E-2</v>
      </c>
      <c r="O39" s="14">
        <v>1.2337499999999999</v>
      </c>
      <c r="P39" s="22">
        <v>-5.2783109404990501E-2</v>
      </c>
      <c r="Q39" s="14">
        <v>1.0075000000000001</v>
      </c>
      <c r="R39" s="22">
        <v>6.6611157368894301E-3</v>
      </c>
      <c r="S39" s="14">
        <v>79.469458855328099</v>
      </c>
      <c r="T39" s="22">
        <v>0.14663270015136201</v>
      </c>
      <c r="U39" s="14">
        <v>41.75</v>
      </c>
      <c r="V39" s="22">
        <v>-0.15939597315436299</v>
      </c>
      <c r="W39" s="14">
        <v>42.75</v>
      </c>
      <c r="X39" s="22">
        <v>-0.15485996705107</v>
      </c>
      <c r="Y39" s="14">
        <v>52.625</v>
      </c>
      <c r="Z39" s="22">
        <v>-0.199619771863118</v>
      </c>
    </row>
    <row r="40" spans="1:26" s="64" customFormat="1">
      <c r="A40" s="24">
        <v>2014</v>
      </c>
      <c r="B40" s="24" t="s">
        <v>73</v>
      </c>
      <c r="C40" s="13">
        <v>33</v>
      </c>
      <c r="D40" s="21" t="s">
        <v>15</v>
      </c>
      <c r="E40" s="13">
        <v>33</v>
      </c>
      <c r="F40" s="21" t="s">
        <v>15</v>
      </c>
      <c r="G40" s="13">
        <v>33</v>
      </c>
      <c r="H40" s="21" t="s">
        <v>15</v>
      </c>
      <c r="I40" s="13">
        <v>33</v>
      </c>
      <c r="J40" s="21" t="s">
        <v>15</v>
      </c>
      <c r="K40" s="13">
        <v>1</v>
      </c>
      <c r="L40" s="21" t="s">
        <v>15</v>
      </c>
      <c r="M40" s="13">
        <v>1</v>
      </c>
      <c r="N40" s="21" t="s">
        <v>15</v>
      </c>
      <c r="O40" s="13">
        <v>1</v>
      </c>
      <c r="P40" s="21" t="s">
        <v>15</v>
      </c>
      <c r="Q40" s="13">
        <v>1</v>
      </c>
      <c r="R40" s="21" t="s">
        <v>15</v>
      </c>
      <c r="S40" s="13">
        <v>33</v>
      </c>
      <c r="T40" s="21" t="s">
        <v>15</v>
      </c>
      <c r="U40" s="13">
        <v>1</v>
      </c>
      <c r="V40" s="21" t="s">
        <v>15</v>
      </c>
      <c r="W40" s="13">
        <v>1</v>
      </c>
      <c r="X40" s="21" t="s">
        <v>15</v>
      </c>
      <c r="Y40" s="13">
        <v>1</v>
      </c>
      <c r="Z40" s="21" t="s">
        <v>15</v>
      </c>
    </row>
    <row r="41" spans="1:26" s="64" customFormat="1">
      <c r="A41" s="24">
        <v>2015</v>
      </c>
      <c r="B41" s="24" t="s">
        <v>73</v>
      </c>
      <c r="C41" s="13">
        <v>43.5</v>
      </c>
      <c r="D41" s="21">
        <v>0.31818181818181801</v>
      </c>
      <c r="E41" s="13">
        <v>26.625</v>
      </c>
      <c r="F41" s="21">
        <v>-0.19318181818181801</v>
      </c>
      <c r="G41" s="13">
        <v>26.625</v>
      </c>
      <c r="H41" s="21">
        <v>-0.19318181818181801</v>
      </c>
      <c r="I41" s="13">
        <v>25</v>
      </c>
      <c r="J41" s="21">
        <v>-0.24242424242424199</v>
      </c>
      <c r="K41" s="13">
        <v>1</v>
      </c>
      <c r="L41" s="21">
        <v>0</v>
      </c>
      <c r="M41" s="13">
        <v>0.625</v>
      </c>
      <c r="N41" s="21">
        <v>-0.375</v>
      </c>
      <c r="O41" s="13">
        <v>0.625</v>
      </c>
      <c r="P41" s="21">
        <v>-0.375</v>
      </c>
      <c r="Q41" s="13">
        <v>0.58250000000000002</v>
      </c>
      <c r="R41" s="21">
        <v>-0.41749999999999998</v>
      </c>
      <c r="S41" s="13">
        <v>43.5</v>
      </c>
      <c r="T41" s="21">
        <v>0.31818181818181801</v>
      </c>
      <c r="U41" s="13">
        <v>1.75</v>
      </c>
      <c r="V41" s="21">
        <v>0.75</v>
      </c>
      <c r="W41" s="13">
        <v>1.75</v>
      </c>
      <c r="X41" s="21">
        <v>0.75</v>
      </c>
      <c r="Y41" s="13">
        <v>2</v>
      </c>
      <c r="Z41" s="21">
        <v>1</v>
      </c>
    </row>
    <row r="42" spans="1:26" s="64" customFormat="1">
      <c r="A42" s="24">
        <v>2016</v>
      </c>
      <c r="B42" s="24" t="s">
        <v>73</v>
      </c>
      <c r="C42" s="13">
        <v>118.3</v>
      </c>
      <c r="D42" s="21">
        <v>1.7195402298850599</v>
      </c>
      <c r="E42" s="13">
        <v>52.435000000000002</v>
      </c>
      <c r="F42" s="21">
        <v>0.969389671361502</v>
      </c>
      <c r="G42" s="13">
        <v>52.435000000000002</v>
      </c>
      <c r="H42" s="21">
        <v>0.969389671361502</v>
      </c>
      <c r="I42" s="13">
        <v>44.2</v>
      </c>
      <c r="J42" s="21">
        <v>0.76800000000000002</v>
      </c>
      <c r="K42" s="13">
        <v>2</v>
      </c>
      <c r="L42" s="21">
        <v>1</v>
      </c>
      <c r="M42" s="13">
        <v>1</v>
      </c>
      <c r="N42" s="21">
        <v>0.6</v>
      </c>
      <c r="O42" s="13">
        <v>1</v>
      </c>
      <c r="P42" s="21">
        <v>0.6</v>
      </c>
      <c r="Q42" s="13">
        <v>0.875</v>
      </c>
      <c r="R42" s="21">
        <v>0.50214592274678105</v>
      </c>
      <c r="S42" s="13">
        <v>52.433333333333302</v>
      </c>
      <c r="T42" s="21">
        <v>0.20536398467432901</v>
      </c>
      <c r="U42" s="13">
        <v>2</v>
      </c>
      <c r="V42" s="21">
        <v>0.14285714285714299</v>
      </c>
      <c r="W42" s="13">
        <v>2</v>
      </c>
      <c r="X42" s="21">
        <v>0.14285714285714299</v>
      </c>
      <c r="Y42" s="13">
        <v>2.5</v>
      </c>
      <c r="Z42" s="21">
        <v>0.25</v>
      </c>
    </row>
    <row r="43" spans="1:26" s="66" customFormat="1" ht="15.75" thickBot="1">
      <c r="A43" s="25">
        <v>2017</v>
      </c>
      <c r="B43" s="25" t="s">
        <v>73</v>
      </c>
      <c r="C43" s="14">
        <v>52</v>
      </c>
      <c r="D43" s="22">
        <v>-0.56043956043956</v>
      </c>
      <c r="E43" s="14">
        <v>52</v>
      </c>
      <c r="F43" s="22">
        <v>-8.2959855058644498E-3</v>
      </c>
      <c r="G43" s="14">
        <v>52</v>
      </c>
      <c r="H43" s="22">
        <v>-8.2959855058644498E-3</v>
      </c>
      <c r="I43" s="14">
        <v>52</v>
      </c>
      <c r="J43" s="22">
        <v>0.17647058823529399</v>
      </c>
      <c r="K43" s="14">
        <v>1</v>
      </c>
      <c r="L43" s="22">
        <v>-0.5</v>
      </c>
      <c r="M43" s="14">
        <v>1</v>
      </c>
      <c r="N43" s="22">
        <v>0</v>
      </c>
      <c r="O43" s="14">
        <v>1</v>
      </c>
      <c r="P43" s="22">
        <v>0</v>
      </c>
      <c r="Q43" s="14">
        <v>1</v>
      </c>
      <c r="R43" s="22">
        <v>0.14285714285714299</v>
      </c>
      <c r="S43" s="14">
        <v>52</v>
      </c>
      <c r="T43" s="22">
        <v>-8.2644628099167606E-3</v>
      </c>
      <c r="U43" s="14">
        <v>1</v>
      </c>
      <c r="V43" s="22">
        <v>-0.5</v>
      </c>
      <c r="W43" s="14">
        <v>1</v>
      </c>
      <c r="X43" s="22">
        <v>-0.5</v>
      </c>
      <c r="Y43" s="14">
        <v>1</v>
      </c>
      <c r="Z43" s="22">
        <v>-0.6</v>
      </c>
    </row>
    <row r="44" spans="1:26" s="64" customFormat="1">
      <c r="A44" s="24">
        <v>2014</v>
      </c>
      <c r="B44" s="24" t="s">
        <v>74</v>
      </c>
      <c r="C44" s="13">
        <v>1510.36666666667</v>
      </c>
      <c r="D44" s="21" t="s">
        <v>15</v>
      </c>
      <c r="E44" s="13">
        <v>8.5933333333333302</v>
      </c>
      <c r="F44" s="21" t="s">
        <v>15</v>
      </c>
      <c r="G44" s="13">
        <v>7.4033333333333298</v>
      </c>
      <c r="H44" s="21" t="s">
        <v>15</v>
      </c>
      <c r="I44" s="13">
        <v>7.4033333333333298</v>
      </c>
      <c r="J44" s="21" t="s">
        <v>15</v>
      </c>
      <c r="K44" s="13">
        <v>191.75</v>
      </c>
      <c r="L44" s="21" t="s">
        <v>15</v>
      </c>
      <c r="M44" s="13">
        <v>1.0874999999999999</v>
      </c>
      <c r="N44" s="21" t="s">
        <v>15</v>
      </c>
      <c r="O44" s="13">
        <v>0.9375</v>
      </c>
      <c r="P44" s="21" t="s">
        <v>15</v>
      </c>
      <c r="Q44" s="13">
        <v>0.9375</v>
      </c>
      <c r="R44" s="21" t="s">
        <v>15</v>
      </c>
      <c r="S44" s="13">
        <v>7.9001944654644998</v>
      </c>
      <c r="T44" s="21" t="s">
        <v>15</v>
      </c>
      <c r="U44" s="13">
        <v>176.416666666667</v>
      </c>
      <c r="V44" s="21" t="s">
        <v>15</v>
      </c>
      <c r="W44" s="13">
        <v>204.916666666667</v>
      </c>
      <c r="X44" s="21" t="s">
        <v>15</v>
      </c>
      <c r="Y44" s="13">
        <v>204.916666666667</v>
      </c>
      <c r="Z44" s="21" t="s">
        <v>15</v>
      </c>
    </row>
    <row r="45" spans="1:26" s="64" customFormat="1">
      <c r="A45" s="24">
        <v>2015</v>
      </c>
      <c r="B45" s="24" t="s">
        <v>74</v>
      </c>
      <c r="C45" s="13">
        <v>1664.0025000000001</v>
      </c>
      <c r="D45" s="21">
        <v>0.101720884553417</v>
      </c>
      <c r="E45" s="13">
        <v>9.9075000000000006</v>
      </c>
      <c r="F45" s="21">
        <v>0.15292862684251399</v>
      </c>
      <c r="G45" s="13">
        <v>9.0024999999999995</v>
      </c>
      <c r="H45" s="21">
        <v>0.216006303466907</v>
      </c>
      <c r="I45" s="13">
        <v>9.0024999999999995</v>
      </c>
      <c r="J45" s="21">
        <v>0.216006303466907</v>
      </c>
      <c r="K45" s="13">
        <v>181.416666666667</v>
      </c>
      <c r="L45" s="21">
        <v>-5.3889613211645399E-2</v>
      </c>
      <c r="M45" s="13">
        <v>1.08</v>
      </c>
      <c r="N45" s="21">
        <v>-6.89655172413778E-3</v>
      </c>
      <c r="O45" s="13">
        <v>0.980833333333333</v>
      </c>
      <c r="P45" s="21">
        <v>4.6222222222221901E-2</v>
      </c>
      <c r="Q45" s="13">
        <v>0.980833333333333</v>
      </c>
      <c r="R45" s="21">
        <v>4.6222222222221901E-2</v>
      </c>
      <c r="S45" s="13">
        <v>9.1672798214700606</v>
      </c>
      <c r="T45" s="21">
        <v>0.160386603335474</v>
      </c>
      <c r="U45" s="13">
        <v>167.666666666667</v>
      </c>
      <c r="V45" s="21">
        <v>-4.9598488427019298E-2</v>
      </c>
      <c r="W45" s="13">
        <v>184.833333333333</v>
      </c>
      <c r="X45" s="21">
        <v>-9.8007320048803401E-2</v>
      </c>
      <c r="Y45" s="13">
        <v>184.833333333333</v>
      </c>
      <c r="Z45" s="21">
        <v>-9.8007320048803401E-2</v>
      </c>
    </row>
    <row r="46" spans="1:26" s="64" customFormat="1">
      <c r="A46" s="24">
        <v>2016</v>
      </c>
      <c r="B46" s="24" t="s">
        <v>74</v>
      </c>
      <c r="C46" s="13">
        <v>1773.03416666667</v>
      </c>
      <c r="D46" s="21">
        <v>6.5523739697909103E-2</v>
      </c>
      <c r="E46" s="13">
        <v>10.125</v>
      </c>
      <c r="F46" s="21">
        <v>2.1953065859197499E-2</v>
      </c>
      <c r="G46" s="13">
        <v>8.8816666666666695</v>
      </c>
      <c r="H46" s="21">
        <v>-1.3422197537720599E-2</v>
      </c>
      <c r="I46" s="13">
        <v>8.8783333333333303</v>
      </c>
      <c r="J46" s="21">
        <v>-1.3792465056003201E-2</v>
      </c>
      <c r="K46" s="13">
        <v>190.333333333333</v>
      </c>
      <c r="L46" s="21">
        <v>4.9150206706473097E-2</v>
      </c>
      <c r="M46" s="13">
        <v>1.08666666666667</v>
      </c>
      <c r="N46" s="21">
        <v>6.1728395061758602E-3</v>
      </c>
      <c r="O46" s="13">
        <v>0.95416666666666705</v>
      </c>
      <c r="P46" s="21">
        <v>-2.7187765505521801E-2</v>
      </c>
      <c r="Q46" s="13">
        <v>0.95416666666666705</v>
      </c>
      <c r="R46" s="21">
        <v>-2.7187765505521801E-2</v>
      </c>
      <c r="S46" s="13">
        <v>9.3096086994759997</v>
      </c>
      <c r="T46" s="21">
        <v>1.55257481802399E-2</v>
      </c>
      <c r="U46" s="13">
        <v>172.583333333333</v>
      </c>
      <c r="V46" s="21">
        <v>2.9324055666E-2</v>
      </c>
      <c r="W46" s="13">
        <v>199.25</v>
      </c>
      <c r="X46" s="21">
        <v>7.7998196573491593E-2</v>
      </c>
      <c r="Y46" s="13">
        <v>199.333333333333</v>
      </c>
      <c r="Z46" s="21">
        <v>7.8449053201082197E-2</v>
      </c>
    </row>
    <row r="47" spans="1:26" s="66" customFormat="1" ht="15.75" thickBot="1">
      <c r="A47" s="25">
        <v>2017</v>
      </c>
      <c r="B47" s="25" t="s">
        <v>74</v>
      </c>
      <c r="C47" s="14">
        <v>1612.05</v>
      </c>
      <c r="D47" s="22">
        <v>-9.07958626478826E-2</v>
      </c>
      <c r="E47" s="14">
        <v>10.032500000000001</v>
      </c>
      <c r="F47" s="22">
        <v>-9.1358024691357408E-3</v>
      </c>
      <c r="G47" s="14">
        <v>8.68</v>
      </c>
      <c r="H47" s="22">
        <v>-2.2705948583224202E-2</v>
      </c>
      <c r="I47" s="14">
        <v>8.6724999999999994</v>
      </c>
      <c r="J47" s="22">
        <v>-2.3183780739627999E-2</v>
      </c>
      <c r="K47" s="14">
        <v>166.125</v>
      </c>
      <c r="L47" s="22">
        <v>-0.12718914185639099</v>
      </c>
      <c r="M47" s="14">
        <v>1.0349999999999999</v>
      </c>
      <c r="N47" s="22">
        <v>-4.7546012269941602E-2</v>
      </c>
      <c r="O47" s="14">
        <v>0.89500000000000002</v>
      </c>
      <c r="P47" s="22">
        <v>-6.2008733624454498E-2</v>
      </c>
      <c r="Q47" s="14">
        <v>0.89375000000000004</v>
      </c>
      <c r="R47" s="22">
        <v>-6.3318777292576706E-2</v>
      </c>
      <c r="S47" s="14">
        <v>9.6940906996076492</v>
      </c>
      <c r="T47" s="22">
        <v>4.1299480197625298E-2</v>
      </c>
      <c r="U47" s="14">
        <v>160.5</v>
      </c>
      <c r="V47" s="22">
        <v>-7.0014485755671804E-2</v>
      </c>
      <c r="W47" s="14">
        <v>191.125</v>
      </c>
      <c r="X47" s="22">
        <v>-4.07779171894605E-2</v>
      </c>
      <c r="Y47" s="14">
        <v>191.25</v>
      </c>
      <c r="Z47" s="22">
        <v>-4.0551839464881299E-2</v>
      </c>
    </row>
    <row r="48" spans="1:26" s="64" customFormat="1">
      <c r="A48" s="24">
        <v>2014</v>
      </c>
      <c r="B48" s="24" t="s">
        <v>75</v>
      </c>
      <c r="C48" s="13">
        <v>17119.883333333299</v>
      </c>
      <c r="D48" s="21" t="s">
        <v>15</v>
      </c>
      <c r="E48" s="13">
        <v>158.875</v>
      </c>
      <c r="F48" s="21" t="s">
        <v>15</v>
      </c>
      <c r="G48" s="13">
        <v>28.320833333333301</v>
      </c>
      <c r="H48" s="21" t="s">
        <v>15</v>
      </c>
      <c r="I48" s="13">
        <v>28.3066666666667</v>
      </c>
      <c r="J48" s="21" t="s">
        <v>15</v>
      </c>
      <c r="K48" s="13">
        <v>615.58333333333303</v>
      </c>
      <c r="L48" s="21" t="s">
        <v>15</v>
      </c>
      <c r="M48" s="13">
        <v>5.7091666666666701</v>
      </c>
      <c r="N48" s="21" t="s">
        <v>15</v>
      </c>
      <c r="O48" s="13">
        <v>1.0133333333333301</v>
      </c>
      <c r="P48" s="21" t="s">
        <v>15</v>
      </c>
      <c r="Q48" s="13">
        <v>1.0125</v>
      </c>
      <c r="R48" s="21" t="s">
        <v>15</v>
      </c>
      <c r="S48" s="13">
        <v>27.894926109202199</v>
      </c>
      <c r="T48" s="21" t="s">
        <v>15</v>
      </c>
      <c r="U48" s="13">
        <v>107.25</v>
      </c>
      <c r="V48" s="21" t="s">
        <v>15</v>
      </c>
      <c r="W48" s="13">
        <v>608.83333333333303</v>
      </c>
      <c r="X48" s="21" t="s">
        <v>15</v>
      </c>
      <c r="Y48" s="13">
        <v>609.08333333333303</v>
      </c>
      <c r="Z48" s="21" t="s">
        <v>15</v>
      </c>
    </row>
    <row r="49" spans="1:26" s="64" customFormat="1">
      <c r="A49" s="24">
        <v>2015</v>
      </c>
      <c r="B49" s="24" t="s">
        <v>75</v>
      </c>
      <c r="C49" s="13">
        <v>28527.344166666699</v>
      </c>
      <c r="D49" s="21">
        <v>0.66632818759474199</v>
      </c>
      <c r="E49" s="13">
        <v>222.615833333333</v>
      </c>
      <c r="F49" s="21">
        <v>0.40120115394702099</v>
      </c>
      <c r="G49" s="13">
        <v>39.670833333333299</v>
      </c>
      <c r="H49" s="21">
        <v>0.40076504340150099</v>
      </c>
      <c r="I49" s="13">
        <v>39.6666666666667</v>
      </c>
      <c r="J49" s="21">
        <v>0.40131888836551999</v>
      </c>
      <c r="K49" s="13">
        <v>837.41666666666697</v>
      </c>
      <c r="L49" s="21">
        <v>0.36036279951265898</v>
      </c>
      <c r="M49" s="13">
        <v>6.54</v>
      </c>
      <c r="N49" s="21">
        <v>0.145526200554663</v>
      </c>
      <c r="O49" s="13">
        <v>1.1641666666666699</v>
      </c>
      <c r="P49" s="21">
        <v>0.14884868421053299</v>
      </c>
      <c r="Q49" s="13">
        <v>1.1641666666666699</v>
      </c>
      <c r="R49" s="21">
        <v>0.14979423868313099</v>
      </c>
      <c r="S49" s="13">
        <v>34.051700719708101</v>
      </c>
      <c r="T49" s="21">
        <v>0.220713063960218</v>
      </c>
      <c r="U49" s="13">
        <v>128.333333333333</v>
      </c>
      <c r="V49" s="21">
        <v>0.196581196581193</v>
      </c>
      <c r="W49" s="13">
        <v>717.91666666666697</v>
      </c>
      <c r="X49" s="21">
        <v>0.17916780728168699</v>
      </c>
      <c r="Y49" s="13">
        <v>718</v>
      </c>
      <c r="Z49" s="21">
        <v>0.178820632097415</v>
      </c>
    </row>
    <row r="50" spans="1:26" s="64" customFormat="1">
      <c r="A50" s="24">
        <v>2016</v>
      </c>
      <c r="B50" s="24" t="s">
        <v>75</v>
      </c>
      <c r="C50" s="13">
        <v>21876.1033333333</v>
      </c>
      <c r="D50" s="21">
        <v>-0.23315317382769801</v>
      </c>
      <c r="E50" s="13">
        <v>168.07833333333301</v>
      </c>
      <c r="F50" s="21">
        <v>-0.244984820636448</v>
      </c>
      <c r="G50" s="13">
        <v>42.377499999999998</v>
      </c>
      <c r="H50" s="21">
        <v>6.8228127297553606E-2</v>
      </c>
      <c r="I50" s="13">
        <v>42.377499999999998</v>
      </c>
      <c r="J50" s="21">
        <v>6.8340336134452798E-2</v>
      </c>
      <c r="K50" s="13">
        <v>614.91666666666697</v>
      </c>
      <c r="L50" s="21">
        <v>-0.26569807941088702</v>
      </c>
      <c r="M50" s="13">
        <v>4.68333333333333</v>
      </c>
      <c r="N50" s="21">
        <v>-0.283893985728849</v>
      </c>
      <c r="O50" s="13">
        <v>1.1608333333333301</v>
      </c>
      <c r="P50" s="21">
        <v>-2.8632784538352202E-3</v>
      </c>
      <c r="Q50" s="13">
        <v>1.1608333333333301</v>
      </c>
      <c r="R50" s="21">
        <v>-2.8632784538352202E-3</v>
      </c>
      <c r="S50" s="13">
        <v>36.499454280373499</v>
      </c>
      <c r="T50" s="21">
        <v>7.1883445141661007E-2</v>
      </c>
      <c r="U50" s="13">
        <v>126.25</v>
      </c>
      <c r="V50" s="21">
        <v>-1.62337662337637E-2</v>
      </c>
      <c r="W50" s="13">
        <v>533</v>
      </c>
      <c r="X50" s="21">
        <v>-0.25757399883923399</v>
      </c>
      <c r="Y50" s="13">
        <v>533</v>
      </c>
      <c r="Z50" s="21">
        <v>-0.25766016713091899</v>
      </c>
    </row>
    <row r="51" spans="1:26" s="66" customFormat="1" ht="15.75" thickBot="1">
      <c r="A51" s="25">
        <v>2017</v>
      </c>
      <c r="B51" s="25" t="s">
        <v>75</v>
      </c>
      <c r="C51" s="14">
        <v>28892.07</v>
      </c>
      <c r="D51" s="22">
        <v>0.320713728572321</v>
      </c>
      <c r="E51" s="14">
        <v>161.27000000000001</v>
      </c>
      <c r="F51" s="22">
        <v>-4.0506906501926697E-2</v>
      </c>
      <c r="G51" s="14">
        <v>39.5</v>
      </c>
      <c r="H51" s="22">
        <v>-6.7901598725738796E-2</v>
      </c>
      <c r="I51" s="14">
        <v>39.5</v>
      </c>
      <c r="J51" s="22">
        <v>-6.7901598725738796E-2</v>
      </c>
      <c r="K51" s="14">
        <v>786.5</v>
      </c>
      <c r="L51" s="22">
        <v>0.27903509960699202</v>
      </c>
      <c r="M51" s="14">
        <v>4.4237500000000001</v>
      </c>
      <c r="N51" s="22">
        <v>-5.54270462633445E-2</v>
      </c>
      <c r="O51" s="14">
        <v>1.08125</v>
      </c>
      <c r="P51" s="22">
        <v>-6.8557071069631201E-2</v>
      </c>
      <c r="Q51" s="14">
        <v>1.08125</v>
      </c>
      <c r="R51" s="22">
        <v>-6.8557071069631201E-2</v>
      </c>
      <c r="S51" s="14">
        <v>36.535970678541297</v>
      </c>
      <c r="T51" s="22">
        <v>1.00046422303453E-3</v>
      </c>
      <c r="U51" s="14">
        <v>174.25</v>
      </c>
      <c r="V51" s="22">
        <v>0.38019801980197998</v>
      </c>
      <c r="W51" s="14">
        <v>733.625</v>
      </c>
      <c r="X51" s="22">
        <v>0.37640712945590998</v>
      </c>
      <c r="Y51" s="14">
        <v>733.625</v>
      </c>
      <c r="Z51" s="22">
        <v>0.37640712945590998</v>
      </c>
    </row>
    <row r="52" spans="1:26" s="64" customFormat="1">
      <c r="A52" s="24">
        <v>2014</v>
      </c>
      <c r="B52" s="24" t="s">
        <v>76</v>
      </c>
      <c r="C52" s="13">
        <v>206519.16666666701</v>
      </c>
      <c r="D52" s="21" t="s">
        <v>15</v>
      </c>
      <c r="E52" s="13">
        <v>95.998333333333306</v>
      </c>
      <c r="F52" s="21" t="s">
        <v>15</v>
      </c>
      <c r="G52" s="13">
        <v>80.845833333333303</v>
      </c>
      <c r="H52" s="21" t="s">
        <v>15</v>
      </c>
      <c r="I52" s="13">
        <v>53.03</v>
      </c>
      <c r="J52" s="21" t="s">
        <v>15</v>
      </c>
      <c r="K52" s="13">
        <v>7570.6666666666697</v>
      </c>
      <c r="L52" s="21" t="s">
        <v>15</v>
      </c>
      <c r="M52" s="13">
        <v>3.5133333333333301</v>
      </c>
      <c r="N52" s="21" t="s">
        <v>15</v>
      </c>
      <c r="O52" s="13">
        <v>2.9591666666666701</v>
      </c>
      <c r="P52" s="21" t="s">
        <v>15</v>
      </c>
      <c r="Q52" s="13">
        <v>1.9408333333333301</v>
      </c>
      <c r="R52" s="21" t="s">
        <v>15</v>
      </c>
      <c r="S52" s="13">
        <v>27.363536485789201</v>
      </c>
      <c r="T52" s="21" t="s">
        <v>15</v>
      </c>
      <c r="U52" s="13">
        <v>2145.4166666666702</v>
      </c>
      <c r="V52" s="21" t="s">
        <v>15</v>
      </c>
      <c r="W52" s="13">
        <v>2548.75</v>
      </c>
      <c r="X52" s="21" t="s">
        <v>15</v>
      </c>
      <c r="Y52" s="13">
        <v>3889.4166666666702</v>
      </c>
      <c r="Z52" s="21" t="s">
        <v>15</v>
      </c>
    </row>
    <row r="53" spans="1:26" s="64" customFormat="1">
      <c r="A53" s="24">
        <v>2015</v>
      </c>
      <c r="B53" s="24" t="s">
        <v>76</v>
      </c>
      <c r="C53" s="13">
        <v>249218.35666666701</v>
      </c>
      <c r="D53" s="21">
        <v>0.206756548020159</v>
      </c>
      <c r="E53" s="13">
        <v>108.75083333333301</v>
      </c>
      <c r="F53" s="21">
        <v>0.13284084793138501</v>
      </c>
      <c r="G53" s="13">
        <v>91.074166666666699</v>
      </c>
      <c r="H53" s="21">
        <v>0.12651651806421799</v>
      </c>
      <c r="I53" s="13">
        <v>59.1325</v>
      </c>
      <c r="J53" s="21">
        <v>0.115076371864982</v>
      </c>
      <c r="K53" s="13">
        <v>8154.3333333333303</v>
      </c>
      <c r="L53" s="21">
        <v>7.7095808383232697E-2</v>
      </c>
      <c r="M53" s="13">
        <v>3.5491666666666699</v>
      </c>
      <c r="N53" s="21">
        <v>1.0199240986719101E-2</v>
      </c>
      <c r="O53" s="13">
        <v>2.9708333333333301</v>
      </c>
      <c r="P53" s="21">
        <v>3.9425513939712904E-3</v>
      </c>
      <c r="Q53" s="13">
        <v>1.93</v>
      </c>
      <c r="R53" s="21">
        <v>-5.5817947616986696E-3</v>
      </c>
      <c r="S53" s="13">
        <v>30.6975390076989</v>
      </c>
      <c r="T53" s="21">
        <v>0.121841068446732</v>
      </c>
      <c r="U53" s="13">
        <v>2284.9166666666702</v>
      </c>
      <c r="V53" s="21">
        <v>6.5022334433870593E-2</v>
      </c>
      <c r="W53" s="13">
        <v>2734</v>
      </c>
      <c r="X53" s="21">
        <v>7.2682687591956799E-2</v>
      </c>
      <c r="Y53" s="13">
        <v>4206.9166666666697</v>
      </c>
      <c r="Z53" s="21">
        <v>8.16317785443402E-2</v>
      </c>
    </row>
    <row r="54" spans="1:26" s="64" customFormat="1">
      <c r="A54" s="24">
        <v>2016</v>
      </c>
      <c r="B54" s="24" t="s">
        <v>76</v>
      </c>
      <c r="C54" s="13">
        <v>251115.61916666699</v>
      </c>
      <c r="D54" s="21">
        <v>7.6128521404929903E-3</v>
      </c>
      <c r="E54" s="13">
        <v>117.53416666666701</v>
      </c>
      <c r="F54" s="21">
        <v>8.0765664630928699E-2</v>
      </c>
      <c r="G54" s="13">
        <v>97.844999999999999</v>
      </c>
      <c r="H54" s="21">
        <v>7.4344170044560398E-2</v>
      </c>
      <c r="I54" s="13">
        <v>67.372500000000002</v>
      </c>
      <c r="J54" s="21">
        <v>0.13934807424005399</v>
      </c>
      <c r="K54" s="13">
        <v>7707.75</v>
      </c>
      <c r="L54" s="21">
        <v>-5.47663818828431E-2</v>
      </c>
      <c r="M54" s="13">
        <v>3.5133333333333301</v>
      </c>
      <c r="N54" s="21">
        <v>-1.0096266729281E-2</v>
      </c>
      <c r="O54" s="13">
        <v>2.9283333333333301</v>
      </c>
      <c r="P54" s="21">
        <v>-1.43057503506311E-2</v>
      </c>
      <c r="Q54" s="13">
        <v>2.0008333333333299</v>
      </c>
      <c r="R54" s="21">
        <v>3.6701208981000003E-2</v>
      </c>
      <c r="S54" s="13">
        <v>33.556039129517899</v>
      </c>
      <c r="T54" s="21">
        <v>9.3118217753615104E-2</v>
      </c>
      <c r="U54" s="13">
        <v>2151.75</v>
      </c>
      <c r="V54" s="21">
        <v>-5.8280754221526697E-2</v>
      </c>
      <c r="W54" s="13">
        <v>2547.25</v>
      </c>
      <c r="X54" s="21">
        <v>-6.8306510607168996E-2</v>
      </c>
      <c r="Y54" s="13">
        <v>3892.4166666666702</v>
      </c>
      <c r="Z54" s="21">
        <v>-7.4757839272626303E-2</v>
      </c>
    </row>
    <row r="55" spans="1:26" s="66" customFormat="1" ht="15.75" thickBot="1">
      <c r="A55" s="25">
        <v>2017</v>
      </c>
      <c r="B55" s="25" t="s">
        <v>76</v>
      </c>
      <c r="C55" s="14">
        <v>19102.349999999999</v>
      </c>
      <c r="D55" s="22">
        <v>-0.92393006033080904</v>
      </c>
      <c r="E55" s="14">
        <v>106.7925</v>
      </c>
      <c r="F55" s="22">
        <v>-9.13918647769114E-2</v>
      </c>
      <c r="G55" s="14">
        <v>76.575000000000003</v>
      </c>
      <c r="H55" s="22">
        <v>-0.21738463896979901</v>
      </c>
      <c r="I55" s="14">
        <v>73.965000000000003</v>
      </c>
      <c r="J55" s="22">
        <v>9.7851497272626098E-2</v>
      </c>
      <c r="K55" s="14">
        <v>434.375</v>
      </c>
      <c r="L55" s="22">
        <v>-0.94364438389932204</v>
      </c>
      <c r="M55" s="14">
        <v>2.5625</v>
      </c>
      <c r="N55" s="22">
        <v>-0.27063567362428798</v>
      </c>
      <c r="O55" s="14">
        <v>1.79</v>
      </c>
      <c r="P55" s="22">
        <v>-0.38873079112122899</v>
      </c>
      <c r="Q55" s="14">
        <v>1.73125</v>
      </c>
      <c r="R55" s="22">
        <v>-0.13473552686380499</v>
      </c>
      <c r="S55" s="14">
        <v>41.422427440700297</v>
      </c>
      <c r="T55" s="22">
        <v>0.234425412392092</v>
      </c>
      <c r="U55" s="14">
        <v>166.375</v>
      </c>
      <c r="V55" s="22">
        <v>-0.92267921459277302</v>
      </c>
      <c r="W55" s="14">
        <v>232.875</v>
      </c>
      <c r="X55" s="22">
        <v>-0.90857787810383694</v>
      </c>
      <c r="Y55" s="14">
        <v>240.75</v>
      </c>
      <c r="Z55" s="22">
        <v>-0.93814896486758403</v>
      </c>
    </row>
    <row r="56" spans="1:26" s="64" customFormat="1">
      <c r="A56" s="24">
        <v>2014</v>
      </c>
      <c r="B56" s="24" t="s">
        <v>77</v>
      </c>
      <c r="C56" s="13">
        <v>187239.73749999999</v>
      </c>
      <c r="D56" s="21" t="s">
        <v>15</v>
      </c>
      <c r="E56" s="13">
        <v>133.43</v>
      </c>
      <c r="F56" s="21" t="s">
        <v>15</v>
      </c>
      <c r="G56" s="13">
        <v>127.240833333333</v>
      </c>
      <c r="H56" s="21" t="s">
        <v>15</v>
      </c>
      <c r="I56" s="13">
        <v>106.878333333333</v>
      </c>
      <c r="J56" s="21" t="s">
        <v>15</v>
      </c>
      <c r="K56" s="13">
        <v>2250.8333333333298</v>
      </c>
      <c r="L56" s="21" t="s">
        <v>15</v>
      </c>
      <c r="M56" s="13">
        <v>1.6025</v>
      </c>
      <c r="N56" s="21" t="s">
        <v>15</v>
      </c>
      <c r="O56" s="13">
        <v>1.5275000000000001</v>
      </c>
      <c r="P56" s="21" t="s">
        <v>15</v>
      </c>
      <c r="Q56" s="13">
        <v>1.2833333333333301</v>
      </c>
      <c r="R56" s="21" t="s">
        <v>15</v>
      </c>
      <c r="S56" s="13">
        <v>83.301448607981897</v>
      </c>
      <c r="T56" s="21" t="s">
        <v>15</v>
      </c>
      <c r="U56" s="13">
        <v>1401.9166666666699</v>
      </c>
      <c r="V56" s="21" t="s">
        <v>15</v>
      </c>
      <c r="W56" s="13">
        <v>1470.3333333333301</v>
      </c>
      <c r="X56" s="21" t="s">
        <v>15</v>
      </c>
      <c r="Y56" s="13">
        <v>1754</v>
      </c>
      <c r="Z56" s="21" t="s">
        <v>15</v>
      </c>
    </row>
    <row r="57" spans="1:26" s="64" customFormat="1">
      <c r="A57" s="24">
        <v>2015</v>
      </c>
      <c r="B57" s="24" t="s">
        <v>77</v>
      </c>
      <c r="C57" s="13">
        <v>241044.08333333299</v>
      </c>
      <c r="D57" s="21">
        <v>0.28735537953492901</v>
      </c>
      <c r="E57" s="13">
        <v>165.428333333333</v>
      </c>
      <c r="F57" s="21">
        <v>0.23981363511453899</v>
      </c>
      <c r="G57" s="13">
        <v>158.79</v>
      </c>
      <c r="H57" s="21">
        <v>0.24794844422322801</v>
      </c>
      <c r="I57" s="13">
        <v>132.194166666667</v>
      </c>
      <c r="J57" s="21">
        <v>0.23686590671636701</v>
      </c>
      <c r="K57" s="13">
        <v>2407.3333333333298</v>
      </c>
      <c r="L57" s="21">
        <v>6.9529803776379198E-2</v>
      </c>
      <c r="M57" s="13">
        <v>1.65333333333333</v>
      </c>
      <c r="N57" s="21">
        <v>3.1721268850751903E-2</v>
      </c>
      <c r="O57" s="13">
        <v>1.5858333333333301</v>
      </c>
      <c r="P57" s="21">
        <v>3.8188761593014701E-2</v>
      </c>
      <c r="Q57" s="13">
        <v>1.32083333333333</v>
      </c>
      <c r="R57" s="21">
        <v>2.9220779220779199E-2</v>
      </c>
      <c r="S57" s="13">
        <v>100.20660729982301</v>
      </c>
      <c r="T57" s="21">
        <v>0.20293955236477401</v>
      </c>
      <c r="U57" s="13">
        <v>1457.4166666666699</v>
      </c>
      <c r="V57" s="21">
        <v>3.95886583843547E-2</v>
      </c>
      <c r="W57" s="13">
        <v>1518.3333333333301</v>
      </c>
      <c r="X57" s="21">
        <v>3.2645658580820698E-2</v>
      </c>
      <c r="Y57" s="13">
        <v>1823.25</v>
      </c>
      <c r="Z57" s="21">
        <v>3.9481185860889403E-2</v>
      </c>
    </row>
    <row r="58" spans="1:26" s="64" customFormat="1">
      <c r="A58" s="24">
        <v>2016</v>
      </c>
      <c r="B58" s="24" t="s">
        <v>77</v>
      </c>
      <c r="C58" s="13">
        <v>242700.04416666701</v>
      </c>
      <c r="D58" s="21">
        <v>6.8699501370628304E-3</v>
      </c>
      <c r="E58" s="13">
        <v>169.620833333333</v>
      </c>
      <c r="F58" s="21">
        <v>2.5343300724382199E-2</v>
      </c>
      <c r="G58" s="13">
        <v>161.53083333333299</v>
      </c>
      <c r="H58" s="21">
        <v>1.7260742700000001E-2</v>
      </c>
      <c r="I58" s="13">
        <v>136.224166666667</v>
      </c>
      <c r="J58" s="21">
        <v>3.0485460150157798E-2</v>
      </c>
      <c r="K58" s="13">
        <v>2373.0833333333298</v>
      </c>
      <c r="L58" s="21">
        <v>-1.4227360841872099E-2</v>
      </c>
      <c r="M58" s="13">
        <v>1.66166666666667</v>
      </c>
      <c r="N58" s="21">
        <v>5.0403225806491796E-3</v>
      </c>
      <c r="O58" s="13">
        <v>1.5833333333333299</v>
      </c>
      <c r="P58" s="21">
        <v>-1.57645822385718E-3</v>
      </c>
      <c r="Q58" s="13">
        <v>1.335</v>
      </c>
      <c r="R58" s="21">
        <v>1.0725552050475699E-2</v>
      </c>
      <c r="S58" s="13">
        <v>102.107167361462</v>
      </c>
      <c r="T58" s="21">
        <v>1.8966414619271899E-2</v>
      </c>
      <c r="U58" s="13">
        <v>1429.9166666666699</v>
      </c>
      <c r="V58" s="21">
        <v>-1.8869003373549E-2</v>
      </c>
      <c r="W58" s="13">
        <v>1501.5</v>
      </c>
      <c r="X58" s="21">
        <v>-1.1086717892423799E-2</v>
      </c>
      <c r="Y58" s="13">
        <v>1779.3333333333301</v>
      </c>
      <c r="Z58" s="21">
        <v>-2.4087024087025899E-2</v>
      </c>
    </row>
    <row r="59" spans="1:26" s="66" customFormat="1" ht="15.75" thickBot="1">
      <c r="A59" s="25">
        <v>2017</v>
      </c>
      <c r="B59" s="25" t="s">
        <v>77</v>
      </c>
      <c r="C59" s="14">
        <v>250321.55</v>
      </c>
      <c r="D59" s="22">
        <v>3.1402984945891201E-2</v>
      </c>
      <c r="E59" s="14">
        <v>170.00624999999999</v>
      </c>
      <c r="F59" s="22">
        <v>2.2722248151533998E-3</v>
      </c>
      <c r="G59" s="14">
        <v>163.04499999999999</v>
      </c>
      <c r="H59" s="22">
        <v>9.37385535269529E-3</v>
      </c>
      <c r="I59" s="14">
        <v>137.72624999999999</v>
      </c>
      <c r="J59" s="22">
        <v>1.1026555493699601E-2</v>
      </c>
      <c r="K59" s="14">
        <v>2495.875</v>
      </c>
      <c r="L59" s="22">
        <v>5.1743512308180098E-2</v>
      </c>
      <c r="M59" s="14">
        <v>1.69625</v>
      </c>
      <c r="N59" s="22">
        <v>2.0812437311933801E-2</v>
      </c>
      <c r="O59" s="14">
        <v>1.6287499999999999</v>
      </c>
      <c r="P59" s="22">
        <v>2.8684210526318001E-2</v>
      </c>
      <c r="Q59" s="14">
        <v>1.37375</v>
      </c>
      <c r="R59" s="22">
        <v>2.9026217228464501E-2</v>
      </c>
      <c r="S59" s="14">
        <v>100.280987601422</v>
      </c>
      <c r="T59" s="22">
        <v>-1.7884932147566899E-2</v>
      </c>
      <c r="U59" s="14">
        <v>1472.5</v>
      </c>
      <c r="V59" s="22">
        <v>2.9780290226700801E-2</v>
      </c>
      <c r="W59" s="14">
        <v>1535.375</v>
      </c>
      <c r="X59" s="22">
        <v>2.2560772560772598E-2</v>
      </c>
      <c r="Y59" s="14">
        <v>1817.75</v>
      </c>
      <c r="Z59" s="22">
        <v>2.1590483327090699E-2</v>
      </c>
    </row>
    <row r="60" spans="1:26" s="64" customFormat="1">
      <c r="A60" s="24">
        <v>2014</v>
      </c>
      <c r="B60" s="24" t="s">
        <v>78</v>
      </c>
      <c r="C60" s="13">
        <v>25117.321666666699</v>
      </c>
      <c r="D60" s="21" t="s">
        <v>15</v>
      </c>
      <c r="E60" s="13">
        <v>60.218333333333298</v>
      </c>
      <c r="F60" s="21" t="s">
        <v>15</v>
      </c>
      <c r="G60" s="13">
        <v>59.274999999999999</v>
      </c>
      <c r="H60" s="21" t="s">
        <v>15</v>
      </c>
      <c r="I60" s="13">
        <v>58.29</v>
      </c>
      <c r="J60" s="21" t="s">
        <v>15</v>
      </c>
      <c r="K60" s="13">
        <v>410.33333333333297</v>
      </c>
      <c r="L60" s="21" t="s">
        <v>15</v>
      </c>
      <c r="M60" s="13">
        <v>0.98583333333333301</v>
      </c>
      <c r="N60" s="21" t="s">
        <v>15</v>
      </c>
      <c r="O60" s="13">
        <v>0.97</v>
      </c>
      <c r="P60" s="21" t="s">
        <v>15</v>
      </c>
      <c r="Q60" s="13">
        <v>0.95499999999999996</v>
      </c>
      <c r="R60" s="21" t="s">
        <v>15</v>
      </c>
      <c r="S60" s="13">
        <v>61.113252721298601</v>
      </c>
      <c r="T60" s="21" t="s">
        <v>15</v>
      </c>
      <c r="U60" s="13">
        <v>416.66666666666703</v>
      </c>
      <c r="V60" s="21" t="s">
        <v>15</v>
      </c>
      <c r="W60" s="13">
        <v>423.33333333333297</v>
      </c>
      <c r="X60" s="21" t="s">
        <v>15</v>
      </c>
      <c r="Y60" s="13">
        <v>430.5</v>
      </c>
      <c r="Z60" s="21" t="s">
        <v>15</v>
      </c>
    </row>
    <row r="61" spans="1:26" s="64" customFormat="1">
      <c r="A61" s="24">
        <v>2015</v>
      </c>
      <c r="B61" s="24" t="s">
        <v>78</v>
      </c>
      <c r="C61" s="13">
        <v>39806.265833333302</v>
      </c>
      <c r="D61" s="21">
        <v>0.58481331575095297</v>
      </c>
      <c r="E61" s="13">
        <v>88.54</v>
      </c>
      <c r="F61" s="21">
        <v>0.47031634884171603</v>
      </c>
      <c r="G61" s="13">
        <v>85.096666666666707</v>
      </c>
      <c r="H61" s="21">
        <v>0.43562491213271498</v>
      </c>
      <c r="I61" s="13">
        <v>83.774166666666702</v>
      </c>
      <c r="J61" s="21">
        <v>0.43719620289357902</v>
      </c>
      <c r="K61" s="13">
        <v>457.75</v>
      </c>
      <c r="L61" s="21">
        <v>0.115556458164095</v>
      </c>
      <c r="M61" s="13">
        <v>1.01583333333333</v>
      </c>
      <c r="N61" s="21">
        <v>3.0431107354181301E-2</v>
      </c>
      <c r="O61" s="13">
        <v>0.97833333333333306</v>
      </c>
      <c r="P61" s="21">
        <v>8.5910652920959604E-3</v>
      </c>
      <c r="Q61" s="13">
        <v>0.96083333333333298</v>
      </c>
      <c r="R61" s="21">
        <v>6.1082024432806501E-3</v>
      </c>
      <c r="S61" s="13">
        <v>86.904892761726899</v>
      </c>
      <c r="T61" s="21">
        <v>0.42203022899220799</v>
      </c>
      <c r="U61" s="13">
        <v>450.83333333333297</v>
      </c>
      <c r="V61" s="21">
        <v>8.1999999999998199E-2</v>
      </c>
      <c r="W61" s="13">
        <v>468.83333333333297</v>
      </c>
      <c r="X61" s="21">
        <v>0.10748031496063</v>
      </c>
      <c r="Y61" s="13">
        <v>476.08333333333297</v>
      </c>
      <c r="Z61" s="21">
        <v>0.10588463027487301</v>
      </c>
    </row>
    <row r="62" spans="1:26" s="64" customFormat="1">
      <c r="A62" s="24">
        <v>2016</v>
      </c>
      <c r="B62" s="24" t="s">
        <v>78</v>
      </c>
      <c r="C62" s="13">
        <v>61170.391666666699</v>
      </c>
      <c r="D62" s="21">
        <v>0.53670258654212499</v>
      </c>
      <c r="E62" s="13">
        <v>115.21</v>
      </c>
      <c r="F62" s="21">
        <v>0.30121978766659102</v>
      </c>
      <c r="G62" s="13">
        <v>109.90583333333301</v>
      </c>
      <c r="H62" s="21">
        <v>0.29154099259665001</v>
      </c>
      <c r="I62" s="13">
        <v>108.413333333333</v>
      </c>
      <c r="J62" s="21">
        <v>0.29411413621939497</v>
      </c>
      <c r="K62" s="13">
        <v>552</v>
      </c>
      <c r="L62" s="21">
        <v>0.205898416166029</v>
      </c>
      <c r="M62" s="13">
        <v>1.04666666666667</v>
      </c>
      <c r="N62" s="21">
        <v>3.0352748154231401E-2</v>
      </c>
      <c r="O62" s="13">
        <v>1.0008333333333299</v>
      </c>
      <c r="P62" s="21">
        <v>2.2998296422484001E-2</v>
      </c>
      <c r="Q62" s="13">
        <v>0.98666666666666702</v>
      </c>
      <c r="R62" s="21">
        <v>2.6886383347789099E-2</v>
      </c>
      <c r="S62" s="13">
        <v>109.79307175743401</v>
      </c>
      <c r="T62" s="21">
        <v>0.263370430229529</v>
      </c>
      <c r="U62" s="13">
        <v>525.83333333333303</v>
      </c>
      <c r="V62" s="21">
        <v>0.166358595194085</v>
      </c>
      <c r="W62" s="13">
        <v>551.5</v>
      </c>
      <c r="X62" s="21">
        <v>0.17632420902950699</v>
      </c>
      <c r="Y62" s="13">
        <v>558.83333333333303</v>
      </c>
      <c r="Z62" s="21">
        <v>0.17381410817433901</v>
      </c>
    </row>
    <row r="63" spans="1:26" s="66" customFormat="1" ht="15.75" thickBot="1">
      <c r="A63" s="25">
        <v>2017</v>
      </c>
      <c r="B63" s="25" t="s">
        <v>78</v>
      </c>
      <c r="C63" s="14">
        <v>73754.078750000001</v>
      </c>
      <c r="D63" s="22">
        <v>0.20571532632821901</v>
      </c>
      <c r="E63" s="14">
        <v>138.49250000000001</v>
      </c>
      <c r="F63" s="22">
        <v>0.20208749240517301</v>
      </c>
      <c r="G63" s="14">
        <v>128.67750000000001</v>
      </c>
      <c r="H63" s="22">
        <v>0.17079772835837101</v>
      </c>
      <c r="I63" s="14">
        <v>126.82250000000001</v>
      </c>
      <c r="J63" s="22">
        <v>0.16980537449268601</v>
      </c>
      <c r="K63" s="14">
        <v>573.25</v>
      </c>
      <c r="L63" s="22">
        <v>3.84963768115942E-2</v>
      </c>
      <c r="M63" s="14">
        <v>1.0825</v>
      </c>
      <c r="N63" s="22">
        <v>3.4235668789805697E-2</v>
      </c>
      <c r="O63" s="14">
        <v>1.0075000000000001</v>
      </c>
      <c r="P63" s="22">
        <v>6.6611157368894301E-3</v>
      </c>
      <c r="Q63" s="14">
        <v>0.99250000000000005</v>
      </c>
      <c r="R63" s="22">
        <v>5.9121621621618502E-3</v>
      </c>
      <c r="S63" s="14">
        <v>127.61387205845701</v>
      </c>
      <c r="T63" s="22">
        <v>0.16231261240594999</v>
      </c>
      <c r="U63" s="14">
        <v>530</v>
      </c>
      <c r="V63" s="22">
        <v>7.9239302694142106E-3</v>
      </c>
      <c r="W63" s="14">
        <v>568.375</v>
      </c>
      <c r="X63" s="22">
        <v>3.0598368087035401E-2</v>
      </c>
      <c r="Y63" s="14">
        <v>576.625</v>
      </c>
      <c r="Z63" s="22">
        <v>3.1837160751566299E-2</v>
      </c>
    </row>
    <row r="64" spans="1:26" s="64" customFormat="1">
      <c r="A64" s="24">
        <v>2014</v>
      </c>
      <c r="B64" s="24" t="s">
        <v>79</v>
      </c>
      <c r="C64" s="13">
        <v>13765.266666666699</v>
      </c>
      <c r="D64" s="21" t="s">
        <v>15</v>
      </c>
      <c r="E64" s="13">
        <v>79.4791666666667</v>
      </c>
      <c r="F64" s="21" t="s">
        <v>15</v>
      </c>
      <c r="G64" s="13">
        <v>79.069166666666703</v>
      </c>
      <c r="H64" s="21" t="s">
        <v>15</v>
      </c>
      <c r="I64" s="13">
        <v>79.069166666666703</v>
      </c>
      <c r="J64" s="21" t="s">
        <v>15</v>
      </c>
      <c r="K64" s="13">
        <v>160.166666666667</v>
      </c>
      <c r="L64" s="21" t="s">
        <v>15</v>
      </c>
      <c r="M64" s="13">
        <v>0.92749999999999999</v>
      </c>
      <c r="N64" s="21" t="s">
        <v>15</v>
      </c>
      <c r="O64" s="13">
        <v>0.92249999999999999</v>
      </c>
      <c r="P64" s="21" t="s">
        <v>15</v>
      </c>
      <c r="Q64" s="13">
        <v>0.92249999999999999</v>
      </c>
      <c r="R64" s="21" t="s">
        <v>15</v>
      </c>
      <c r="S64" s="13">
        <v>85.766852877306405</v>
      </c>
      <c r="T64" s="21" t="s">
        <v>15</v>
      </c>
      <c r="U64" s="13">
        <v>172.583333333333</v>
      </c>
      <c r="V64" s="21" t="s">
        <v>15</v>
      </c>
      <c r="W64" s="13">
        <v>173.5</v>
      </c>
      <c r="X64" s="21" t="s">
        <v>15</v>
      </c>
      <c r="Y64" s="13">
        <v>173.5</v>
      </c>
      <c r="Z64" s="21" t="s">
        <v>15</v>
      </c>
    </row>
    <row r="65" spans="1:26" s="64" customFormat="1">
      <c r="A65" s="24">
        <v>2015</v>
      </c>
      <c r="B65" s="24" t="s">
        <v>79</v>
      </c>
      <c r="C65" s="13">
        <v>18721.333333333299</v>
      </c>
      <c r="D65" s="21">
        <v>0.36004145700046403</v>
      </c>
      <c r="E65" s="13">
        <v>97.669166666666698</v>
      </c>
      <c r="F65" s="21">
        <v>0.22886500655308001</v>
      </c>
      <c r="G65" s="13">
        <v>97.218333333333305</v>
      </c>
      <c r="H65" s="21">
        <v>0.229535322449753</v>
      </c>
      <c r="I65" s="13">
        <v>97.218333333333305</v>
      </c>
      <c r="J65" s="21">
        <v>0.229535322449753</v>
      </c>
      <c r="K65" s="13">
        <v>189.333333333333</v>
      </c>
      <c r="L65" s="21">
        <v>0.18210197710717599</v>
      </c>
      <c r="M65" s="13">
        <v>0.98833333333333295</v>
      </c>
      <c r="N65" s="21">
        <v>6.5588499550763305E-2</v>
      </c>
      <c r="O65" s="13">
        <v>0.98499999999999999</v>
      </c>
      <c r="P65" s="21">
        <v>6.7750677506775103E-2</v>
      </c>
      <c r="Q65" s="13">
        <v>0.98499999999999999</v>
      </c>
      <c r="R65" s="21">
        <v>6.7750677506775103E-2</v>
      </c>
      <c r="S65" s="13">
        <v>98.684905011815104</v>
      </c>
      <c r="T65" s="21">
        <v>0.150618236546333</v>
      </c>
      <c r="U65" s="13">
        <v>191.583333333333</v>
      </c>
      <c r="V65" s="21">
        <v>0.11009174311926601</v>
      </c>
      <c r="W65" s="13">
        <v>192.583333333333</v>
      </c>
      <c r="X65" s="21">
        <v>0.109990393852063</v>
      </c>
      <c r="Y65" s="13">
        <v>192.583333333333</v>
      </c>
      <c r="Z65" s="21">
        <v>0.109990393852063</v>
      </c>
    </row>
    <row r="66" spans="1:26" s="64" customFormat="1">
      <c r="A66" s="24">
        <v>2016</v>
      </c>
      <c r="B66" s="24" t="s">
        <v>79</v>
      </c>
      <c r="C66" s="13">
        <v>19981.083333333299</v>
      </c>
      <c r="D66" s="21">
        <v>6.72895449042092E-2</v>
      </c>
      <c r="E66" s="13">
        <v>102.96833333333301</v>
      </c>
      <c r="F66" s="21">
        <v>5.4256290367990297E-2</v>
      </c>
      <c r="G66" s="13">
        <v>101.789166666667</v>
      </c>
      <c r="H66" s="21">
        <v>4.7016166360943898E-2</v>
      </c>
      <c r="I66" s="13">
        <v>101.789166666667</v>
      </c>
      <c r="J66" s="21">
        <v>4.7016166360943898E-2</v>
      </c>
      <c r="K66" s="13">
        <v>194.166666666667</v>
      </c>
      <c r="L66" s="21">
        <v>2.5528169014088099E-2</v>
      </c>
      <c r="M66" s="13">
        <v>1.0024999999999999</v>
      </c>
      <c r="N66" s="21">
        <v>1.43338954468806E-2</v>
      </c>
      <c r="O66" s="13">
        <v>0.98833333333333295</v>
      </c>
      <c r="P66" s="21">
        <v>3.3840947546527598E-3</v>
      </c>
      <c r="Q66" s="13">
        <v>0.98833333333333295</v>
      </c>
      <c r="R66" s="21">
        <v>3.3840947546527598E-3</v>
      </c>
      <c r="S66" s="13">
        <v>102.873472574145</v>
      </c>
      <c r="T66" s="21">
        <v>4.2443852601655903E-2</v>
      </c>
      <c r="U66" s="13">
        <v>194</v>
      </c>
      <c r="V66" s="21">
        <v>1.26141800782967E-2</v>
      </c>
      <c r="W66" s="13">
        <v>196.25</v>
      </c>
      <c r="X66" s="21">
        <v>1.9039376893121601E-2</v>
      </c>
      <c r="Y66" s="13">
        <v>196.25</v>
      </c>
      <c r="Z66" s="21">
        <v>1.9039376893121601E-2</v>
      </c>
    </row>
    <row r="67" spans="1:26" s="66" customFormat="1" ht="15.75" thickBot="1">
      <c r="A67" s="25">
        <v>2017</v>
      </c>
      <c r="B67" s="25" t="s">
        <v>79</v>
      </c>
      <c r="C67" s="14">
        <v>20870.900000000001</v>
      </c>
      <c r="D67" s="22">
        <v>4.4532954085741303E-2</v>
      </c>
      <c r="E67" s="14">
        <v>103.8925</v>
      </c>
      <c r="F67" s="22">
        <v>8.9752512908531194E-3</v>
      </c>
      <c r="G67" s="14">
        <v>102.61624999999999</v>
      </c>
      <c r="H67" s="22">
        <v>8.1254553939072507E-3</v>
      </c>
      <c r="I67" s="14">
        <v>102.61624999999999</v>
      </c>
      <c r="J67" s="22">
        <v>8.1254553939072507E-3</v>
      </c>
      <c r="K67" s="14">
        <v>201.875</v>
      </c>
      <c r="L67" s="22">
        <v>3.9699570815448899E-2</v>
      </c>
      <c r="M67" s="14">
        <v>1.0049999999999999</v>
      </c>
      <c r="N67" s="22">
        <v>2.4937655860348602E-3</v>
      </c>
      <c r="O67" s="14">
        <v>0.99250000000000005</v>
      </c>
      <c r="P67" s="22">
        <v>4.2158516020240396E-3</v>
      </c>
      <c r="Q67" s="14">
        <v>0.99250000000000005</v>
      </c>
      <c r="R67" s="22">
        <v>4.2158516020240396E-3</v>
      </c>
      <c r="S67" s="14">
        <v>103.43240446316599</v>
      </c>
      <c r="T67" s="22">
        <v>5.4331974515408003E-3</v>
      </c>
      <c r="U67" s="14">
        <v>200.5</v>
      </c>
      <c r="V67" s="22">
        <v>3.3505154639175298E-2</v>
      </c>
      <c r="W67" s="14">
        <v>203.375</v>
      </c>
      <c r="X67" s="22">
        <v>3.6305732484076397E-2</v>
      </c>
      <c r="Y67" s="14">
        <v>203.375</v>
      </c>
      <c r="Z67" s="22">
        <v>3.6305732484076397E-2</v>
      </c>
    </row>
    <row r="68" spans="1:26" s="64" customFormat="1">
      <c r="A68" s="24">
        <v>2016</v>
      </c>
      <c r="B68" s="24" t="s">
        <v>80</v>
      </c>
      <c r="C68" s="13">
        <v>4500</v>
      </c>
      <c r="D68" s="21" t="s">
        <v>15</v>
      </c>
      <c r="E68" s="13">
        <v>4500</v>
      </c>
      <c r="F68" s="21" t="s">
        <v>15</v>
      </c>
      <c r="G68" s="13">
        <v>4500</v>
      </c>
      <c r="H68" s="21" t="s">
        <v>15</v>
      </c>
      <c r="I68" s="13">
        <v>4500</v>
      </c>
      <c r="J68" s="21" t="s">
        <v>15</v>
      </c>
      <c r="K68" s="13">
        <v>0</v>
      </c>
      <c r="L68" s="21" t="s">
        <v>15</v>
      </c>
      <c r="M68" s="13">
        <v>0</v>
      </c>
      <c r="N68" s="21" t="s">
        <v>15</v>
      </c>
      <c r="O68" s="13">
        <v>0</v>
      </c>
      <c r="P68" s="21" t="s">
        <v>15</v>
      </c>
      <c r="Q68" s="13">
        <v>0</v>
      </c>
      <c r="R68" s="21" t="s">
        <v>15</v>
      </c>
      <c r="S68" s="13">
        <v>4500</v>
      </c>
      <c r="T68" s="21" t="s">
        <v>15</v>
      </c>
      <c r="U68" s="13">
        <v>1</v>
      </c>
      <c r="V68" s="21" t="s">
        <v>15</v>
      </c>
      <c r="W68" s="13">
        <v>1</v>
      </c>
      <c r="X68" s="21" t="s">
        <v>15</v>
      </c>
      <c r="Y68" s="13">
        <v>1</v>
      </c>
      <c r="Z68" s="21" t="s">
        <v>15</v>
      </c>
    </row>
    <row r="69" spans="1:26" s="66" customFormat="1" ht="15.75" thickBot="1">
      <c r="A69" s="25">
        <v>2017</v>
      </c>
      <c r="B69" s="25" t="s">
        <v>80</v>
      </c>
      <c r="C69" s="14">
        <v>4000</v>
      </c>
      <c r="D69" s="22">
        <v>-0.11111111111111099</v>
      </c>
      <c r="E69" s="14">
        <v>2666.665</v>
      </c>
      <c r="F69" s="22">
        <v>-0.40740777777777798</v>
      </c>
      <c r="G69" s="14">
        <v>2666.665</v>
      </c>
      <c r="H69" s="22">
        <v>-0.40740777777777798</v>
      </c>
      <c r="I69" s="14">
        <v>2666.665</v>
      </c>
      <c r="J69" s="22">
        <v>-0.40740777777777798</v>
      </c>
      <c r="K69" s="14">
        <v>0</v>
      </c>
      <c r="L69" s="22" t="s">
        <v>15</v>
      </c>
      <c r="M69" s="14">
        <v>0</v>
      </c>
      <c r="N69" s="22" t="s">
        <v>15</v>
      </c>
      <c r="O69" s="14">
        <v>0</v>
      </c>
      <c r="P69" s="22" t="s">
        <v>15</v>
      </c>
      <c r="Q69" s="14">
        <v>0</v>
      </c>
      <c r="R69" s="22" t="s">
        <v>15</v>
      </c>
      <c r="S69" s="14">
        <v>4000</v>
      </c>
      <c r="T69" s="22">
        <v>-0.11111111111111099</v>
      </c>
      <c r="U69" s="14">
        <v>2</v>
      </c>
      <c r="V69" s="22">
        <v>1</v>
      </c>
      <c r="W69" s="14">
        <v>2</v>
      </c>
      <c r="X69" s="22">
        <v>1</v>
      </c>
      <c r="Y69" s="14">
        <v>2</v>
      </c>
      <c r="Z69" s="22">
        <v>1</v>
      </c>
    </row>
    <row r="70" spans="1:26" s="64" customFormat="1">
      <c r="A70" s="24">
        <v>2014</v>
      </c>
      <c r="B70" s="24" t="s">
        <v>81</v>
      </c>
      <c r="C70" s="13">
        <v>246787.23833333299</v>
      </c>
      <c r="D70" s="21" t="s">
        <v>15</v>
      </c>
      <c r="E70" s="13">
        <v>39.185000000000002</v>
      </c>
      <c r="F70" s="21" t="s">
        <v>15</v>
      </c>
      <c r="G70" s="13">
        <v>38.341666666666697</v>
      </c>
      <c r="H70" s="21" t="s">
        <v>15</v>
      </c>
      <c r="I70" s="13">
        <v>29.289166666666699</v>
      </c>
      <c r="J70" s="21" t="s">
        <v>15</v>
      </c>
      <c r="K70" s="13">
        <v>8290.0833333333303</v>
      </c>
      <c r="L70" s="21" t="s">
        <v>15</v>
      </c>
      <c r="M70" s="13">
        <v>1.31416666666667</v>
      </c>
      <c r="N70" s="21" t="s">
        <v>15</v>
      </c>
      <c r="O70" s="13">
        <v>1.28666666666667</v>
      </c>
      <c r="P70" s="21" t="s">
        <v>15</v>
      </c>
      <c r="Q70" s="13">
        <v>0.98333333333333295</v>
      </c>
      <c r="R70" s="21" t="s">
        <v>15</v>
      </c>
      <c r="S70" s="13">
        <v>29.8088252827438</v>
      </c>
      <c r="T70" s="21" t="s">
        <v>15</v>
      </c>
      <c r="U70" s="13">
        <v>6297.4166666666697</v>
      </c>
      <c r="V70" s="21" t="s">
        <v>15</v>
      </c>
      <c r="W70" s="13">
        <v>6436.3333333333303</v>
      </c>
      <c r="X70" s="21" t="s">
        <v>15</v>
      </c>
      <c r="Y70" s="13">
        <v>8426.5833333333303</v>
      </c>
      <c r="Z70" s="21" t="s">
        <v>15</v>
      </c>
    </row>
    <row r="71" spans="1:26" s="64" customFormat="1">
      <c r="A71" s="24">
        <v>2015</v>
      </c>
      <c r="B71" s="24" t="s">
        <v>81</v>
      </c>
      <c r="C71" s="13">
        <v>288742.73583333299</v>
      </c>
      <c r="D71" s="21">
        <v>0.17000675473879701</v>
      </c>
      <c r="E71" s="13">
        <v>44.281666666666702</v>
      </c>
      <c r="F71" s="21">
        <v>0.13006677725320101</v>
      </c>
      <c r="G71" s="13">
        <v>42.942500000000003</v>
      </c>
      <c r="H71" s="21">
        <v>0.11999565311888601</v>
      </c>
      <c r="I71" s="13">
        <v>33.487499999999997</v>
      </c>
      <c r="J71" s="21">
        <v>0.14334082567502099</v>
      </c>
      <c r="K71" s="13">
        <v>8059.9166666666697</v>
      </c>
      <c r="L71" s="21">
        <v>-2.7764095656456302E-2</v>
      </c>
      <c r="M71" s="13">
        <v>1.2366666666666699</v>
      </c>
      <c r="N71" s="21">
        <v>-5.8972733037412801E-2</v>
      </c>
      <c r="O71" s="13">
        <v>1.1983333333333299</v>
      </c>
      <c r="P71" s="21">
        <v>-6.8652849740937702E-2</v>
      </c>
      <c r="Q71" s="13">
        <v>0.93500000000000005</v>
      </c>
      <c r="R71" s="21">
        <v>-4.91525423728809E-2</v>
      </c>
      <c r="S71" s="13">
        <v>35.98923001432</v>
      </c>
      <c r="T71" s="21">
        <v>0.20733472966323199</v>
      </c>
      <c r="U71" s="13">
        <v>6526.4166666666697</v>
      </c>
      <c r="V71" s="21">
        <v>3.6364117561433901E-2</v>
      </c>
      <c r="W71" s="13">
        <v>6729.4166666666697</v>
      </c>
      <c r="X71" s="21">
        <v>4.5535760526180503E-2</v>
      </c>
      <c r="Y71" s="13">
        <v>8666.5</v>
      </c>
      <c r="Z71" s="21">
        <v>2.8471404978293299E-2</v>
      </c>
    </row>
    <row r="72" spans="1:26" s="64" customFormat="1">
      <c r="A72" s="24">
        <v>2016</v>
      </c>
      <c r="B72" s="24" t="s">
        <v>81</v>
      </c>
      <c r="C72" s="13">
        <v>294174.57083333301</v>
      </c>
      <c r="D72" s="21">
        <v>1.8812023043015599E-2</v>
      </c>
      <c r="E72" s="13">
        <v>44.116666666666703</v>
      </c>
      <c r="F72" s="21">
        <v>-3.7261470134366901E-3</v>
      </c>
      <c r="G72" s="13">
        <v>42.8825</v>
      </c>
      <c r="H72" s="21">
        <v>-1.3972172090586799E-3</v>
      </c>
      <c r="I72" s="13">
        <v>36.683333333333302</v>
      </c>
      <c r="J72" s="21">
        <v>9.5433619509766504E-2</v>
      </c>
      <c r="K72" s="13">
        <v>7902.0833333333303</v>
      </c>
      <c r="L72" s="21">
        <v>-1.95825018869102E-2</v>
      </c>
      <c r="M72" s="13">
        <v>1.1850000000000001</v>
      </c>
      <c r="N72" s="21">
        <v>-4.1778975741242397E-2</v>
      </c>
      <c r="O72" s="13">
        <v>1.1525000000000001</v>
      </c>
      <c r="P72" s="21">
        <v>-3.8247566063974898E-2</v>
      </c>
      <c r="Q72" s="13">
        <v>0.98416666666666697</v>
      </c>
      <c r="R72" s="21">
        <v>5.2584670231729302E-2</v>
      </c>
      <c r="S72" s="13">
        <v>37.254493539966603</v>
      </c>
      <c r="T72" s="21">
        <v>3.5156726752507902E-2</v>
      </c>
      <c r="U72" s="13">
        <v>6662.4166666666697</v>
      </c>
      <c r="V72" s="21">
        <v>2.0838387578686599E-2</v>
      </c>
      <c r="W72" s="13">
        <v>6853.8333333333303</v>
      </c>
      <c r="X72" s="21">
        <v>1.8488477208276202E-2</v>
      </c>
      <c r="Y72" s="13">
        <v>8031.25</v>
      </c>
      <c r="Z72" s="21">
        <v>-7.3299486528587102E-2</v>
      </c>
    </row>
    <row r="73" spans="1:26" s="66" customFormat="1" ht="15.75" thickBot="1">
      <c r="A73" s="25">
        <v>2017</v>
      </c>
      <c r="B73" s="25" t="s">
        <v>81</v>
      </c>
      <c r="C73" s="14">
        <v>298039.69124999997</v>
      </c>
      <c r="D73" s="22">
        <v>1.3138866509494401E-2</v>
      </c>
      <c r="E73" s="14">
        <v>46.16375</v>
      </c>
      <c r="F73" s="22">
        <v>4.6401586701925901E-2</v>
      </c>
      <c r="G73" s="14">
        <v>45.506250000000001</v>
      </c>
      <c r="H73" s="22">
        <v>6.1184632425814803E-2</v>
      </c>
      <c r="I73" s="14">
        <v>38.991250000000001</v>
      </c>
      <c r="J73" s="22">
        <v>6.2914584279873703E-2</v>
      </c>
      <c r="K73" s="14">
        <v>7612.375</v>
      </c>
      <c r="L73" s="22">
        <v>-3.6662272607434397E-2</v>
      </c>
      <c r="M73" s="14">
        <v>1.18</v>
      </c>
      <c r="N73" s="22">
        <v>-4.2194092827005196E-3</v>
      </c>
      <c r="O73" s="14">
        <v>1.1625000000000001</v>
      </c>
      <c r="P73" s="22">
        <v>8.6767895878525E-3</v>
      </c>
      <c r="Q73" s="14">
        <v>0.99750000000000005</v>
      </c>
      <c r="R73" s="22">
        <v>1.35478408128702E-2</v>
      </c>
      <c r="S73" s="14">
        <v>39.113538165475802</v>
      </c>
      <c r="T73" s="22">
        <v>4.9901218587626701E-2</v>
      </c>
      <c r="U73" s="14">
        <v>6449.125</v>
      </c>
      <c r="V73" s="22">
        <v>-3.2014159026379801E-2</v>
      </c>
      <c r="W73" s="14">
        <v>6542.125</v>
      </c>
      <c r="X73" s="22">
        <v>-4.5479415412299301E-2</v>
      </c>
      <c r="Y73" s="14">
        <v>7634.75</v>
      </c>
      <c r="Z73" s="22">
        <v>-4.9369649805447502E-2</v>
      </c>
    </row>
    <row r="74" spans="1:26" s="64" customFormat="1">
      <c r="A74" s="24">
        <v>2014</v>
      </c>
      <c r="B74" s="24" t="s">
        <v>82</v>
      </c>
      <c r="C74" s="13">
        <v>27.72</v>
      </c>
      <c r="D74" s="21" t="s">
        <v>15</v>
      </c>
      <c r="E74" s="13">
        <v>13.464</v>
      </c>
      <c r="F74" s="21" t="s">
        <v>15</v>
      </c>
      <c r="G74" s="13">
        <v>13.464</v>
      </c>
      <c r="H74" s="21" t="s">
        <v>15</v>
      </c>
      <c r="I74" s="13">
        <v>13.464</v>
      </c>
      <c r="J74" s="21" t="s">
        <v>15</v>
      </c>
      <c r="K74" s="13">
        <v>2.1</v>
      </c>
      <c r="L74" s="21" t="s">
        <v>15</v>
      </c>
      <c r="M74" s="13">
        <v>0.97499999999999998</v>
      </c>
      <c r="N74" s="21" t="s">
        <v>15</v>
      </c>
      <c r="O74" s="13">
        <v>0.97499999999999998</v>
      </c>
      <c r="P74" s="21" t="s">
        <v>15</v>
      </c>
      <c r="Q74" s="13">
        <v>0.97499999999999998</v>
      </c>
      <c r="R74" s="21" t="s">
        <v>15</v>
      </c>
      <c r="S74" s="13">
        <v>13.795</v>
      </c>
      <c r="T74" s="21" t="s">
        <v>15</v>
      </c>
      <c r="U74" s="13">
        <v>2.2000000000000002</v>
      </c>
      <c r="V74" s="21" t="s">
        <v>15</v>
      </c>
      <c r="W74" s="13">
        <v>2.2000000000000002</v>
      </c>
      <c r="X74" s="21" t="s">
        <v>15</v>
      </c>
      <c r="Y74" s="13">
        <v>2.2000000000000002</v>
      </c>
      <c r="Z74" s="21" t="s">
        <v>15</v>
      </c>
    </row>
    <row r="75" spans="1:26" s="64" customFormat="1">
      <c r="A75" s="24">
        <v>2015</v>
      </c>
      <c r="B75" s="24" t="s">
        <v>82</v>
      </c>
      <c r="C75" s="13">
        <v>41.88</v>
      </c>
      <c r="D75" s="21">
        <v>0.51082251082251096</v>
      </c>
      <c r="E75" s="13">
        <v>19.901</v>
      </c>
      <c r="F75" s="21">
        <v>0.47808972073678002</v>
      </c>
      <c r="G75" s="13">
        <v>19.901</v>
      </c>
      <c r="H75" s="21">
        <v>0.47808972073678002</v>
      </c>
      <c r="I75" s="13">
        <v>19.901</v>
      </c>
      <c r="J75" s="21">
        <v>0.47808972073678002</v>
      </c>
      <c r="K75" s="13">
        <v>2.2000000000000002</v>
      </c>
      <c r="L75" s="21">
        <v>4.76190476190477E-2</v>
      </c>
      <c r="M75" s="13">
        <v>1.0229999999999999</v>
      </c>
      <c r="N75" s="21">
        <v>4.9230769230769203E-2</v>
      </c>
      <c r="O75" s="13">
        <v>1.0229999999999999</v>
      </c>
      <c r="P75" s="21">
        <v>4.9230769230769203E-2</v>
      </c>
      <c r="Q75" s="13">
        <v>1.0229999999999999</v>
      </c>
      <c r="R75" s="21">
        <v>4.9230769230769203E-2</v>
      </c>
      <c r="S75" s="13">
        <v>17.940999999999999</v>
      </c>
      <c r="T75" s="21">
        <v>0.30054367524465397</v>
      </c>
      <c r="U75" s="13">
        <v>2.8</v>
      </c>
      <c r="V75" s="21">
        <v>0.27272727272727298</v>
      </c>
      <c r="W75" s="13">
        <v>2.8</v>
      </c>
      <c r="X75" s="21">
        <v>0.27272727272727298</v>
      </c>
      <c r="Y75" s="13">
        <v>2.8</v>
      </c>
      <c r="Z75" s="21">
        <v>0.27272727272727298</v>
      </c>
    </row>
    <row r="76" spans="1:26" s="64" customFormat="1">
      <c r="A76" s="24">
        <v>2016</v>
      </c>
      <c r="B76" s="24" t="s">
        <v>82</v>
      </c>
      <c r="C76" s="13">
        <v>286.20400000000001</v>
      </c>
      <c r="D76" s="21">
        <v>5.8339063992359099</v>
      </c>
      <c r="E76" s="13">
        <v>134.41</v>
      </c>
      <c r="F76" s="21">
        <v>5.75393196321793</v>
      </c>
      <c r="G76" s="13">
        <v>128.98099999999999</v>
      </c>
      <c r="H76" s="21">
        <v>5.4811316014270597</v>
      </c>
      <c r="I76" s="13">
        <v>128.98099999999999</v>
      </c>
      <c r="J76" s="21">
        <v>5.4811316014270597</v>
      </c>
      <c r="K76" s="13">
        <v>12.6</v>
      </c>
      <c r="L76" s="21">
        <v>4.7272727272727302</v>
      </c>
      <c r="M76" s="13">
        <v>5.9749999999999996</v>
      </c>
      <c r="N76" s="21">
        <v>4.8406647116324502</v>
      </c>
      <c r="O76" s="13">
        <v>5.8840000000000003</v>
      </c>
      <c r="P76" s="21">
        <v>4.7517106549364598</v>
      </c>
      <c r="Q76" s="13">
        <v>5.8840000000000003</v>
      </c>
      <c r="R76" s="21">
        <v>4.7517106549364598</v>
      </c>
      <c r="S76" s="13">
        <v>29.127014705882399</v>
      </c>
      <c r="T76" s="21">
        <v>0.623488919563146</v>
      </c>
      <c r="U76" s="13">
        <v>2.7</v>
      </c>
      <c r="V76" s="21">
        <v>-3.5714285714285601E-2</v>
      </c>
      <c r="W76" s="13">
        <v>3.1</v>
      </c>
      <c r="X76" s="21">
        <v>0.107142857142857</v>
      </c>
      <c r="Y76" s="13">
        <v>3.1</v>
      </c>
      <c r="Z76" s="21">
        <v>0.107142857142857</v>
      </c>
    </row>
    <row r="77" spans="1:26" s="66" customFormat="1" ht="15.75" thickBot="1">
      <c r="A77" s="25">
        <v>2017</v>
      </c>
      <c r="B77" s="25" t="s">
        <v>82</v>
      </c>
      <c r="C77" s="14">
        <v>51.72</v>
      </c>
      <c r="D77" s="22">
        <v>-0.81928973739011302</v>
      </c>
      <c r="E77" s="14">
        <v>18.515999999999998</v>
      </c>
      <c r="F77" s="22">
        <v>-0.86224239267911595</v>
      </c>
      <c r="G77" s="14">
        <v>17.39</v>
      </c>
      <c r="H77" s="22">
        <v>-0.86517394034780304</v>
      </c>
      <c r="I77" s="14">
        <v>17.39</v>
      </c>
      <c r="J77" s="22">
        <v>-0.86517394034780304</v>
      </c>
      <c r="K77" s="14">
        <v>2.4</v>
      </c>
      <c r="L77" s="22">
        <v>-0.80952380952380998</v>
      </c>
      <c r="M77" s="14">
        <v>0.93400000000000005</v>
      </c>
      <c r="N77" s="22">
        <v>-0.84368200836820095</v>
      </c>
      <c r="O77" s="14">
        <v>0.9</v>
      </c>
      <c r="P77" s="22">
        <v>-0.847042828008158</v>
      </c>
      <c r="Q77" s="14">
        <v>0.9</v>
      </c>
      <c r="R77" s="22">
        <v>-0.847042828008158</v>
      </c>
      <c r="S77" s="14">
        <v>20.77</v>
      </c>
      <c r="T77" s="22">
        <v>-0.28691627996447699</v>
      </c>
      <c r="U77" s="14">
        <v>2.6</v>
      </c>
      <c r="V77" s="22">
        <v>-3.7037037037037097E-2</v>
      </c>
      <c r="W77" s="14">
        <v>2.8</v>
      </c>
      <c r="X77" s="22">
        <v>-9.6774193548387205E-2</v>
      </c>
      <c r="Y77" s="14">
        <v>2.8</v>
      </c>
      <c r="Z77" s="22">
        <v>-9.6774193548387205E-2</v>
      </c>
    </row>
    <row r="78" spans="1:26" s="64" customFormat="1">
      <c r="A78" s="24">
        <v>2014</v>
      </c>
      <c r="B78" s="24" t="s">
        <v>83</v>
      </c>
      <c r="C78" s="13">
        <v>84788.683333333305</v>
      </c>
      <c r="D78" s="21" t="s">
        <v>15</v>
      </c>
      <c r="E78" s="13">
        <v>2057.11</v>
      </c>
      <c r="F78" s="21" t="s">
        <v>15</v>
      </c>
      <c r="G78" s="13">
        <v>190.89666666666699</v>
      </c>
      <c r="H78" s="21" t="s">
        <v>15</v>
      </c>
      <c r="I78" s="13">
        <v>190.89666666666699</v>
      </c>
      <c r="J78" s="21" t="s">
        <v>15</v>
      </c>
      <c r="K78" s="13">
        <v>403.08333333333297</v>
      </c>
      <c r="L78" s="21" t="s">
        <v>15</v>
      </c>
      <c r="M78" s="13">
        <v>9.8666666666666707</v>
      </c>
      <c r="N78" s="21" t="s">
        <v>15</v>
      </c>
      <c r="O78" s="13">
        <v>0.92583333333333295</v>
      </c>
      <c r="P78" s="21" t="s">
        <v>15</v>
      </c>
      <c r="Q78" s="13">
        <v>0.92583333333333295</v>
      </c>
      <c r="R78" s="21" t="s">
        <v>15</v>
      </c>
      <c r="S78" s="13">
        <v>208.72296340385901</v>
      </c>
      <c r="T78" s="21" t="s">
        <v>15</v>
      </c>
      <c r="U78" s="13">
        <v>41.4166666666667</v>
      </c>
      <c r="V78" s="21" t="s">
        <v>15</v>
      </c>
      <c r="W78" s="13">
        <v>445.25</v>
      </c>
      <c r="X78" s="21" t="s">
        <v>15</v>
      </c>
      <c r="Y78" s="13">
        <v>445.25</v>
      </c>
      <c r="Z78" s="21" t="s">
        <v>15</v>
      </c>
    </row>
    <row r="79" spans="1:26" s="64" customFormat="1">
      <c r="A79" s="24">
        <v>2015</v>
      </c>
      <c r="B79" s="24" t="s">
        <v>83</v>
      </c>
      <c r="C79" s="13">
        <v>110493.433333333</v>
      </c>
      <c r="D79" s="21">
        <v>0.303162509304992</v>
      </c>
      <c r="E79" s="13">
        <v>2146.5875000000001</v>
      </c>
      <c r="F79" s="21">
        <v>4.3496701683429603E-2</v>
      </c>
      <c r="G79" s="13">
        <v>207.15</v>
      </c>
      <c r="H79" s="21">
        <v>8.5142048926991898E-2</v>
      </c>
      <c r="I79" s="13">
        <v>207.15</v>
      </c>
      <c r="J79" s="21">
        <v>8.5142048926991898E-2</v>
      </c>
      <c r="K79" s="13">
        <v>532.66666666666697</v>
      </c>
      <c r="L79" s="21">
        <v>0.32148025635724797</v>
      </c>
      <c r="M79" s="13">
        <v>10.3533333333333</v>
      </c>
      <c r="N79" s="21">
        <v>4.9324324324320497E-2</v>
      </c>
      <c r="O79" s="13">
        <v>1</v>
      </c>
      <c r="P79" s="21">
        <v>8.0108010801080598E-2</v>
      </c>
      <c r="Q79" s="13">
        <v>1</v>
      </c>
      <c r="R79" s="21">
        <v>8.0108010801080598E-2</v>
      </c>
      <c r="S79" s="13">
        <v>207.388474813453</v>
      </c>
      <c r="T79" s="21">
        <v>-6.39358779045266E-3</v>
      </c>
      <c r="U79" s="13">
        <v>51.3333333333333</v>
      </c>
      <c r="V79" s="21">
        <v>0.23943661971830801</v>
      </c>
      <c r="W79" s="13">
        <v>534</v>
      </c>
      <c r="X79" s="21">
        <v>0.19932622122403101</v>
      </c>
      <c r="Y79" s="13">
        <v>534</v>
      </c>
      <c r="Z79" s="21">
        <v>0.19932622122403101</v>
      </c>
    </row>
    <row r="80" spans="1:26" s="64" customFormat="1">
      <c r="A80" s="24">
        <v>2016</v>
      </c>
      <c r="B80" s="24" t="s">
        <v>83</v>
      </c>
      <c r="C80" s="13">
        <v>132225.48333333299</v>
      </c>
      <c r="D80" s="21">
        <v>0.196681823927395</v>
      </c>
      <c r="E80" s="13">
        <v>2429.1691666666702</v>
      </c>
      <c r="F80" s="21">
        <v>0.13164227718025501</v>
      </c>
      <c r="G80" s="13">
        <v>226.95249999999999</v>
      </c>
      <c r="H80" s="21">
        <v>9.5594979483466E-2</v>
      </c>
      <c r="I80" s="13">
        <v>226.95249999999999</v>
      </c>
      <c r="J80" s="21">
        <v>9.5594979483466E-2</v>
      </c>
      <c r="K80" s="13">
        <v>583.83333333333303</v>
      </c>
      <c r="L80" s="21">
        <v>9.6057571964954999E-2</v>
      </c>
      <c r="M80" s="13">
        <v>10.7325</v>
      </c>
      <c r="N80" s="21">
        <v>3.6622665808116697E-2</v>
      </c>
      <c r="O80" s="13">
        <v>1.00416666666667</v>
      </c>
      <c r="P80" s="21">
        <v>4.1666666666699799E-3</v>
      </c>
      <c r="Q80" s="13">
        <v>1.00416666666667</v>
      </c>
      <c r="R80" s="21">
        <v>4.1666666666699799E-3</v>
      </c>
      <c r="S80" s="13">
        <v>226.09415616195599</v>
      </c>
      <c r="T80" s="21">
        <v>9.0196339817479501E-2</v>
      </c>
      <c r="U80" s="13">
        <v>54.6666666666667</v>
      </c>
      <c r="V80" s="21">
        <v>6.4935064935066303E-2</v>
      </c>
      <c r="W80" s="13">
        <v>581.33333333333303</v>
      </c>
      <c r="X80" s="21">
        <v>8.8639200998751E-2</v>
      </c>
      <c r="Y80" s="13">
        <v>581.33333333333303</v>
      </c>
      <c r="Z80" s="21">
        <v>8.8639200998751E-2</v>
      </c>
    </row>
    <row r="81" spans="1:26" s="66" customFormat="1" ht="15.75" thickBot="1">
      <c r="A81" s="25">
        <v>2017</v>
      </c>
      <c r="B81" s="25" t="s">
        <v>83</v>
      </c>
      <c r="C81" s="14">
        <v>129140.71249999999</v>
      </c>
      <c r="D81" s="22">
        <v>-2.3329624181115401E-2</v>
      </c>
      <c r="E81" s="14">
        <v>2298.0287499999999</v>
      </c>
      <c r="F81" s="22">
        <v>-5.3985707733406801E-2</v>
      </c>
      <c r="G81" s="14">
        <v>242.03375</v>
      </c>
      <c r="H81" s="22">
        <v>6.6451129641665205E-2</v>
      </c>
      <c r="I81" s="14">
        <v>242.03375</v>
      </c>
      <c r="J81" s="22">
        <v>6.6451129641665205E-2</v>
      </c>
      <c r="K81" s="14">
        <v>548</v>
      </c>
      <c r="L81" s="22">
        <v>-6.1375963459890999E-2</v>
      </c>
      <c r="M81" s="14">
        <v>9.7787500000000005</v>
      </c>
      <c r="N81" s="22">
        <v>-8.8865595154903304E-2</v>
      </c>
      <c r="O81" s="14">
        <v>1.0287500000000001</v>
      </c>
      <c r="P81" s="22">
        <v>2.44813278008265E-2</v>
      </c>
      <c r="Q81" s="14">
        <v>1.0287500000000001</v>
      </c>
      <c r="R81" s="22">
        <v>2.44813278008265E-2</v>
      </c>
      <c r="S81" s="14">
        <v>235.11979136204201</v>
      </c>
      <c r="T81" s="22">
        <v>3.9919807540805097E-2</v>
      </c>
      <c r="U81" s="14">
        <v>55.625</v>
      </c>
      <c r="V81" s="22">
        <v>1.7530487804877402E-2</v>
      </c>
      <c r="W81" s="14">
        <v>534.875</v>
      </c>
      <c r="X81" s="22">
        <v>-7.9916857798164695E-2</v>
      </c>
      <c r="Y81" s="14">
        <v>534.875</v>
      </c>
      <c r="Z81" s="22">
        <v>-7.9916857798164695E-2</v>
      </c>
    </row>
    <row r="82" spans="1:26" s="64" customFormat="1">
      <c r="A82" s="24">
        <v>2014</v>
      </c>
      <c r="B82" s="24" t="s">
        <v>84</v>
      </c>
      <c r="C82" s="13">
        <v>301286.58166666701</v>
      </c>
      <c r="D82" s="21" t="s">
        <v>15</v>
      </c>
      <c r="E82" s="13">
        <v>249.58916666666701</v>
      </c>
      <c r="F82" s="21" t="s">
        <v>15</v>
      </c>
      <c r="G82" s="13">
        <v>245.14916666666701</v>
      </c>
      <c r="H82" s="21" t="s">
        <v>15</v>
      </c>
      <c r="I82" s="13">
        <v>225.430833333333</v>
      </c>
      <c r="J82" s="21" t="s">
        <v>15</v>
      </c>
      <c r="K82" s="13">
        <v>1134.4166666666699</v>
      </c>
      <c r="L82" s="21" t="s">
        <v>15</v>
      </c>
      <c r="M82" s="13">
        <v>0.93666666666666698</v>
      </c>
      <c r="N82" s="21" t="s">
        <v>15</v>
      </c>
      <c r="O82" s="13">
        <v>0.92083333333333295</v>
      </c>
      <c r="P82" s="21" t="s">
        <v>15</v>
      </c>
      <c r="Q82" s="13">
        <v>0.84666666666666701</v>
      </c>
      <c r="R82" s="21" t="s">
        <v>15</v>
      </c>
      <c r="S82" s="13">
        <v>266.21695569282701</v>
      </c>
      <c r="T82" s="21" t="s">
        <v>15</v>
      </c>
      <c r="U82" s="13">
        <v>1215.8333333333301</v>
      </c>
      <c r="V82" s="21" t="s">
        <v>15</v>
      </c>
      <c r="W82" s="13">
        <v>1238.0833333333301</v>
      </c>
      <c r="X82" s="21" t="s">
        <v>15</v>
      </c>
      <c r="Y82" s="13">
        <v>1343.25</v>
      </c>
      <c r="Z82" s="21" t="s">
        <v>15</v>
      </c>
    </row>
    <row r="83" spans="1:26" s="64" customFormat="1">
      <c r="A83" s="24">
        <v>2015</v>
      </c>
      <c r="B83" s="24" t="s">
        <v>84</v>
      </c>
      <c r="C83" s="13">
        <v>349787.46750000003</v>
      </c>
      <c r="D83" s="21">
        <v>0.16097924296871799</v>
      </c>
      <c r="E83" s="13">
        <v>299.94333333333299</v>
      </c>
      <c r="F83" s="21">
        <v>0.20174820621888301</v>
      </c>
      <c r="G83" s="13">
        <v>295.02499999999998</v>
      </c>
      <c r="H83" s="21">
        <v>0.203450960129715</v>
      </c>
      <c r="I83" s="13">
        <v>271.09333333333302</v>
      </c>
      <c r="J83" s="21">
        <v>0.202556586092557</v>
      </c>
      <c r="K83" s="13">
        <v>1115.5</v>
      </c>
      <c r="L83" s="21">
        <v>-1.66752369059016E-2</v>
      </c>
      <c r="M83" s="13">
        <v>0.95499999999999996</v>
      </c>
      <c r="N83" s="21">
        <v>1.9572953736654401E-2</v>
      </c>
      <c r="O83" s="13">
        <v>0.93916666666666704</v>
      </c>
      <c r="P83" s="21">
        <v>1.9909502262444301E-2</v>
      </c>
      <c r="Q83" s="13">
        <v>0.86250000000000004</v>
      </c>
      <c r="R83" s="21">
        <v>1.8700787401574399E-2</v>
      </c>
      <c r="S83" s="13">
        <v>313.59195620382297</v>
      </c>
      <c r="T83" s="21">
        <v>0.17795636039674101</v>
      </c>
      <c r="U83" s="13">
        <v>1174.8333333333301</v>
      </c>
      <c r="V83" s="21">
        <v>-3.3721727210418197E-2</v>
      </c>
      <c r="W83" s="13">
        <v>1194.5</v>
      </c>
      <c r="X83" s="21">
        <v>-3.5202261560204798E-2</v>
      </c>
      <c r="Y83" s="13">
        <v>1298.8333333333301</v>
      </c>
      <c r="Z83" s="21">
        <v>-3.3066567404928297E-2</v>
      </c>
    </row>
    <row r="84" spans="1:26" s="64" customFormat="1">
      <c r="A84" s="24">
        <v>2016</v>
      </c>
      <c r="B84" s="24" t="s">
        <v>84</v>
      </c>
      <c r="C84" s="13">
        <v>396617.32916666701</v>
      </c>
      <c r="D84" s="21">
        <v>0.133880902027077</v>
      </c>
      <c r="E84" s="13">
        <v>352.24166666666702</v>
      </c>
      <c r="F84" s="21">
        <v>0.17436071257904501</v>
      </c>
      <c r="G84" s="13">
        <v>345.09166666666698</v>
      </c>
      <c r="H84" s="21">
        <v>0.16970313250289601</v>
      </c>
      <c r="I84" s="13">
        <v>307.67083333333301</v>
      </c>
      <c r="J84" s="21">
        <v>0.13492585579382299</v>
      </c>
      <c r="K84" s="13">
        <v>1231.6666666666699</v>
      </c>
      <c r="L84" s="21">
        <v>0.104138652323326</v>
      </c>
      <c r="M84" s="13">
        <v>1.09666666666667</v>
      </c>
      <c r="N84" s="21">
        <v>0.14834205933682701</v>
      </c>
      <c r="O84" s="13">
        <v>1.0733333333333299</v>
      </c>
      <c r="P84" s="21">
        <v>0.14285714285713899</v>
      </c>
      <c r="Q84" s="13">
        <v>0.956666666666667</v>
      </c>
      <c r="R84" s="21">
        <v>0.10917874396135301</v>
      </c>
      <c r="S84" s="13">
        <v>321.94392364598599</v>
      </c>
      <c r="T84" s="21">
        <v>2.6633232380280002E-2</v>
      </c>
      <c r="U84" s="13">
        <v>1125</v>
      </c>
      <c r="V84" s="21">
        <v>-4.2417364165127099E-2</v>
      </c>
      <c r="W84" s="13">
        <v>1148.1666666666699</v>
      </c>
      <c r="X84" s="21">
        <v>-3.87888935398326E-2</v>
      </c>
      <c r="Y84" s="13">
        <v>1294.4166666666699</v>
      </c>
      <c r="Z84" s="21">
        <v>-3.40048761708725E-3</v>
      </c>
    </row>
    <row r="85" spans="1:26" s="66" customFormat="1" ht="15.75" thickBot="1">
      <c r="A85" s="25">
        <v>2017</v>
      </c>
      <c r="B85" s="25" t="s">
        <v>84</v>
      </c>
      <c r="C85" s="14">
        <v>397013.98749999999</v>
      </c>
      <c r="D85" s="22">
        <v>1.0001033847068499E-3</v>
      </c>
      <c r="E85" s="14">
        <v>366.88749999999999</v>
      </c>
      <c r="F85" s="22">
        <v>4.1578934916841101E-2</v>
      </c>
      <c r="G85" s="14">
        <v>358.73250000000002</v>
      </c>
      <c r="H85" s="22">
        <v>3.9528144695852897E-2</v>
      </c>
      <c r="I85" s="14">
        <v>321.03125</v>
      </c>
      <c r="J85" s="22">
        <v>4.34243848268588E-2</v>
      </c>
      <c r="K85" s="14">
        <v>1229.25</v>
      </c>
      <c r="L85" s="22">
        <v>-1.96211096076042E-3</v>
      </c>
      <c r="M85" s="14">
        <v>1.13625</v>
      </c>
      <c r="N85" s="22">
        <v>3.6094224924009002E-2</v>
      </c>
      <c r="O85" s="14">
        <v>1.1112500000000001</v>
      </c>
      <c r="P85" s="22">
        <v>3.5326086956525102E-2</v>
      </c>
      <c r="Q85" s="14">
        <v>0.99375000000000002</v>
      </c>
      <c r="R85" s="22">
        <v>3.8763066202090302E-2</v>
      </c>
      <c r="S85" s="14">
        <v>323.07246466235301</v>
      </c>
      <c r="T85" s="22">
        <v>3.5053962304565302E-3</v>
      </c>
      <c r="U85" s="14">
        <v>1082</v>
      </c>
      <c r="V85" s="22">
        <v>-3.8222222222222199E-2</v>
      </c>
      <c r="W85" s="14">
        <v>1106.75</v>
      </c>
      <c r="X85" s="22">
        <v>-3.6071998838731099E-2</v>
      </c>
      <c r="Y85" s="14">
        <v>1236.75</v>
      </c>
      <c r="Z85" s="22">
        <v>-4.4550312238462501E-2</v>
      </c>
    </row>
    <row r="86" spans="1:26" s="64" customFormat="1">
      <c r="A86" s="24">
        <v>2014</v>
      </c>
      <c r="B86" s="24" t="s">
        <v>85</v>
      </c>
      <c r="C86" s="13">
        <v>53.342857142857099</v>
      </c>
      <c r="D86" s="21" t="s">
        <v>15</v>
      </c>
      <c r="E86" s="13">
        <v>51.742857142857098</v>
      </c>
      <c r="F86" s="21" t="s">
        <v>15</v>
      </c>
      <c r="G86" s="13">
        <v>48.542857142857102</v>
      </c>
      <c r="H86" s="21" t="s">
        <v>15</v>
      </c>
      <c r="I86" s="13">
        <v>48.542857142857102</v>
      </c>
      <c r="J86" s="21" t="s">
        <v>15</v>
      </c>
      <c r="K86" s="13">
        <v>1.1428571428571399</v>
      </c>
      <c r="L86" s="21" t="s">
        <v>15</v>
      </c>
      <c r="M86" s="13">
        <v>1</v>
      </c>
      <c r="N86" s="21" t="s">
        <v>15</v>
      </c>
      <c r="O86" s="13">
        <v>0.71428571428571397</v>
      </c>
      <c r="P86" s="21" t="s">
        <v>15</v>
      </c>
      <c r="Q86" s="13">
        <v>0.71428571428571397</v>
      </c>
      <c r="R86" s="21" t="s">
        <v>15</v>
      </c>
      <c r="S86" s="13">
        <v>50.142857142857103</v>
      </c>
      <c r="T86" s="21" t="s">
        <v>15</v>
      </c>
      <c r="U86" s="13">
        <v>1.28571428571429</v>
      </c>
      <c r="V86" s="21" t="s">
        <v>15</v>
      </c>
      <c r="W86" s="13">
        <v>1.5714285714285701</v>
      </c>
      <c r="X86" s="21" t="s">
        <v>15</v>
      </c>
      <c r="Y86" s="13">
        <v>1.5714285714285701</v>
      </c>
      <c r="Z86" s="21" t="s">
        <v>15</v>
      </c>
    </row>
    <row r="87" spans="1:26" s="64" customFormat="1">
      <c r="A87" s="24">
        <v>2015</v>
      </c>
      <c r="B87" s="24" t="s">
        <v>85</v>
      </c>
      <c r="C87" s="13">
        <v>156</v>
      </c>
      <c r="D87" s="21">
        <v>1.9244777718264601</v>
      </c>
      <c r="E87" s="13">
        <v>39</v>
      </c>
      <c r="F87" s="21">
        <v>-0.24627277747101001</v>
      </c>
      <c r="G87" s="13">
        <v>39</v>
      </c>
      <c r="H87" s="21">
        <v>-0.19658622719246499</v>
      </c>
      <c r="I87" s="13">
        <v>39</v>
      </c>
      <c r="J87" s="21">
        <v>-0.19658622719246499</v>
      </c>
      <c r="K87" s="13">
        <v>4</v>
      </c>
      <c r="L87" s="21">
        <v>2.5000000000000102</v>
      </c>
      <c r="M87" s="13">
        <v>1</v>
      </c>
      <c r="N87" s="21">
        <v>0</v>
      </c>
      <c r="O87" s="13">
        <v>1</v>
      </c>
      <c r="P87" s="21">
        <v>0.40000000000000102</v>
      </c>
      <c r="Q87" s="13">
        <v>1</v>
      </c>
      <c r="R87" s="21">
        <v>0.40000000000000102</v>
      </c>
      <c r="S87" s="13">
        <v>39</v>
      </c>
      <c r="T87" s="21">
        <v>-0.22222222222222199</v>
      </c>
      <c r="U87" s="13">
        <v>4</v>
      </c>
      <c r="V87" s="21">
        <v>2.1111111111111001</v>
      </c>
      <c r="W87" s="13">
        <v>4</v>
      </c>
      <c r="X87" s="21">
        <v>1.5454545454545501</v>
      </c>
      <c r="Y87" s="13">
        <v>4</v>
      </c>
      <c r="Z87" s="21">
        <v>1.5454545454545501</v>
      </c>
    </row>
    <row r="88" spans="1:26" s="66" customFormat="1" ht="15.75" thickBot="1">
      <c r="A88" s="25">
        <v>2016</v>
      </c>
      <c r="B88" s="25" t="s">
        <v>85</v>
      </c>
      <c r="C88" s="14">
        <v>80.239999999999995</v>
      </c>
      <c r="D88" s="22">
        <v>-0.48564102564102601</v>
      </c>
      <c r="E88" s="14">
        <v>36.04</v>
      </c>
      <c r="F88" s="22">
        <v>-7.5897435897435903E-2</v>
      </c>
      <c r="G88" s="14">
        <v>33.006</v>
      </c>
      <c r="H88" s="22">
        <v>-0.15369230769230799</v>
      </c>
      <c r="I88" s="14">
        <v>33.006</v>
      </c>
      <c r="J88" s="22">
        <v>-0.15369230769230799</v>
      </c>
      <c r="K88" s="14">
        <v>2.4</v>
      </c>
      <c r="L88" s="22">
        <v>-0.4</v>
      </c>
      <c r="M88" s="14">
        <v>1.2</v>
      </c>
      <c r="N88" s="22">
        <v>0.2</v>
      </c>
      <c r="O88" s="14">
        <v>1.1000000000000001</v>
      </c>
      <c r="P88" s="22">
        <v>0.1</v>
      </c>
      <c r="Q88" s="14">
        <v>1.1000000000000001</v>
      </c>
      <c r="R88" s="22">
        <v>0.1</v>
      </c>
      <c r="S88" s="14">
        <v>29.106666666666701</v>
      </c>
      <c r="T88" s="22">
        <v>-0.25367521367521301</v>
      </c>
      <c r="U88" s="14">
        <v>1.8</v>
      </c>
      <c r="V88" s="22">
        <v>-0.55000000000000004</v>
      </c>
      <c r="W88" s="14">
        <v>2</v>
      </c>
      <c r="X88" s="22">
        <v>-0.5</v>
      </c>
      <c r="Y88" s="14">
        <v>2</v>
      </c>
      <c r="Z88" s="22">
        <v>-0.5</v>
      </c>
    </row>
    <row r="89" spans="1:26" s="64" customFormat="1">
      <c r="A89" s="24">
        <v>2014</v>
      </c>
      <c r="B89" s="24" t="s">
        <v>86</v>
      </c>
      <c r="C89" s="13">
        <v>42.428571428571402</v>
      </c>
      <c r="D89" s="21" t="s">
        <v>15</v>
      </c>
      <c r="E89" s="13">
        <v>22.5242857142857</v>
      </c>
      <c r="F89" s="21" t="s">
        <v>15</v>
      </c>
      <c r="G89" s="13">
        <v>22.5242857142857</v>
      </c>
      <c r="H89" s="21" t="s">
        <v>15</v>
      </c>
      <c r="I89" s="13">
        <v>22.5242857142857</v>
      </c>
      <c r="J89" s="21" t="s">
        <v>15</v>
      </c>
      <c r="K89" s="13">
        <v>1.5714285714285701</v>
      </c>
      <c r="L89" s="21" t="s">
        <v>15</v>
      </c>
      <c r="M89" s="13">
        <v>0.77428571428571402</v>
      </c>
      <c r="N89" s="21" t="s">
        <v>15</v>
      </c>
      <c r="O89" s="13">
        <v>0.77428571428571402</v>
      </c>
      <c r="P89" s="21" t="s">
        <v>15</v>
      </c>
      <c r="Q89" s="13">
        <v>0.77428571428571402</v>
      </c>
      <c r="R89" s="21" t="s">
        <v>15</v>
      </c>
      <c r="S89" s="13">
        <v>24.619047619047599</v>
      </c>
      <c r="T89" s="21" t="s">
        <v>15</v>
      </c>
      <c r="U89" s="13">
        <v>2</v>
      </c>
      <c r="V89" s="21" t="s">
        <v>15</v>
      </c>
      <c r="W89" s="13">
        <v>2</v>
      </c>
      <c r="X89" s="21" t="s">
        <v>15</v>
      </c>
      <c r="Y89" s="13">
        <v>2</v>
      </c>
      <c r="Z89" s="21" t="s">
        <v>15</v>
      </c>
    </row>
    <row r="90" spans="1:26" s="64" customFormat="1">
      <c r="A90" s="24">
        <v>2015</v>
      </c>
      <c r="B90" s="24" t="s">
        <v>86</v>
      </c>
      <c r="C90" s="13">
        <v>62.4</v>
      </c>
      <c r="D90" s="21">
        <v>0.47070707070707202</v>
      </c>
      <c r="E90" s="13">
        <v>33.799999999999997</v>
      </c>
      <c r="F90" s="21">
        <v>0.50060252425953</v>
      </c>
      <c r="G90" s="13">
        <v>26</v>
      </c>
      <c r="H90" s="21">
        <v>0.15430963404579301</v>
      </c>
      <c r="I90" s="13">
        <v>26</v>
      </c>
      <c r="J90" s="21">
        <v>0.15430963404579301</v>
      </c>
      <c r="K90" s="13">
        <v>2.4</v>
      </c>
      <c r="L90" s="21">
        <v>0.527272727272729</v>
      </c>
      <c r="M90" s="13">
        <v>1.3</v>
      </c>
      <c r="N90" s="21">
        <v>0.67896678966789703</v>
      </c>
      <c r="O90" s="13">
        <v>1</v>
      </c>
      <c r="P90" s="21">
        <v>0.29151291512915201</v>
      </c>
      <c r="Q90" s="13">
        <v>1</v>
      </c>
      <c r="R90" s="21">
        <v>0.29151291512915201</v>
      </c>
      <c r="S90" s="13">
        <v>26</v>
      </c>
      <c r="T90" s="21">
        <v>5.6092843326886702E-2</v>
      </c>
      <c r="U90" s="13">
        <v>2</v>
      </c>
      <c r="V90" s="21">
        <v>0</v>
      </c>
      <c r="W90" s="13">
        <v>2.4</v>
      </c>
      <c r="X90" s="21">
        <v>0.2</v>
      </c>
      <c r="Y90" s="13">
        <v>2.4</v>
      </c>
      <c r="Z90" s="21">
        <v>0.2</v>
      </c>
    </row>
    <row r="91" spans="1:26" s="66" customFormat="1" ht="15.75" thickBot="1">
      <c r="A91" s="25">
        <v>2016</v>
      </c>
      <c r="B91" s="25" t="s">
        <v>86</v>
      </c>
      <c r="C91" s="14">
        <v>42.714285714285701</v>
      </c>
      <c r="D91" s="22">
        <v>-0.31547619047619102</v>
      </c>
      <c r="E91" s="14">
        <v>26.928571428571399</v>
      </c>
      <c r="F91" s="22">
        <v>-0.20329670329670399</v>
      </c>
      <c r="G91" s="14">
        <v>26.928571428571399</v>
      </c>
      <c r="H91" s="22">
        <v>3.5714285714284602E-2</v>
      </c>
      <c r="I91" s="14">
        <v>26.928571428571399</v>
      </c>
      <c r="J91" s="22">
        <v>3.5714285714284602E-2</v>
      </c>
      <c r="K91" s="14">
        <v>1.5714285714285701</v>
      </c>
      <c r="L91" s="22">
        <v>-0.34523809523809601</v>
      </c>
      <c r="M91" s="14">
        <v>1</v>
      </c>
      <c r="N91" s="22">
        <v>-0.230769230769231</v>
      </c>
      <c r="O91" s="14">
        <v>1</v>
      </c>
      <c r="P91" s="22">
        <v>0</v>
      </c>
      <c r="Q91" s="14">
        <v>1</v>
      </c>
      <c r="R91" s="22">
        <v>0</v>
      </c>
      <c r="S91" s="14">
        <v>26.928571428571399</v>
      </c>
      <c r="T91" s="22">
        <v>3.5714285714284602E-2</v>
      </c>
      <c r="U91" s="14">
        <v>1.5714285714285701</v>
      </c>
      <c r="V91" s="22">
        <v>-0.214285714285715</v>
      </c>
      <c r="W91" s="14">
        <v>1.5714285714285701</v>
      </c>
      <c r="X91" s="22">
        <v>-0.34523809523809601</v>
      </c>
      <c r="Y91" s="14">
        <v>1.5714285714285701</v>
      </c>
      <c r="Z91" s="22">
        <v>-0.34523809523809601</v>
      </c>
    </row>
    <row r="92" spans="1:26" s="64" customFormat="1">
      <c r="A92" s="24">
        <v>2014</v>
      </c>
      <c r="B92" s="24" t="s">
        <v>87</v>
      </c>
      <c r="C92" s="13">
        <v>98355.268333333297</v>
      </c>
      <c r="D92" s="21" t="s">
        <v>15</v>
      </c>
      <c r="E92" s="13">
        <v>153.1925</v>
      </c>
      <c r="F92" s="21" t="s">
        <v>15</v>
      </c>
      <c r="G92" s="13">
        <v>133.14916666666701</v>
      </c>
      <c r="H92" s="21" t="s">
        <v>15</v>
      </c>
      <c r="I92" s="13">
        <v>128.58166666666699</v>
      </c>
      <c r="J92" s="21" t="s">
        <v>15</v>
      </c>
      <c r="K92" s="13">
        <v>954.08333333333303</v>
      </c>
      <c r="L92" s="21" t="s">
        <v>15</v>
      </c>
      <c r="M92" s="13">
        <v>1.4875</v>
      </c>
      <c r="N92" s="21" t="s">
        <v>15</v>
      </c>
      <c r="O92" s="13">
        <v>1.29416666666667</v>
      </c>
      <c r="P92" s="21" t="s">
        <v>15</v>
      </c>
      <c r="Q92" s="13">
        <v>1.2508333333333299</v>
      </c>
      <c r="R92" s="21" t="s">
        <v>15</v>
      </c>
      <c r="S92" s="13">
        <v>102.973984269038</v>
      </c>
      <c r="T92" s="21" t="s">
        <v>15</v>
      </c>
      <c r="U92" s="13">
        <v>640.08333333333303</v>
      </c>
      <c r="V92" s="21" t="s">
        <v>15</v>
      </c>
      <c r="W92" s="13">
        <v>736.75</v>
      </c>
      <c r="X92" s="21" t="s">
        <v>15</v>
      </c>
      <c r="Y92" s="13">
        <v>763.16666666666697</v>
      </c>
      <c r="Z92" s="21" t="s">
        <v>15</v>
      </c>
    </row>
    <row r="93" spans="1:26" s="64" customFormat="1">
      <c r="A93" s="24">
        <v>2015</v>
      </c>
      <c r="B93" s="24" t="s">
        <v>87</v>
      </c>
      <c r="C93" s="13">
        <v>128384.549166667</v>
      </c>
      <c r="D93" s="21">
        <v>0.30531441113619101</v>
      </c>
      <c r="E93" s="13">
        <v>191.97166666666701</v>
      </c>
      <c r="F93" s="21">
        <v>0.253140112385835</v>
      </c>
      <c r="G93" s="13">
        <v>167.96583333333299</v>
      </c>
      <c r="H93" s="21">
        <v>0.26148617778305699</v>
      </c>
      <c r="I93" s="13">
        <v>163.90583333333299</v>
      </c>
      <c r="J93" s="21">
        <v>0.27472164253586601</v>
      </c>
      <c r="K93" s="13">
        <v>1063.75</v>
      </c>
      <c r="L93" s="21">
        <v>0.114944536640755</v>
      </c>
      <c r="M93" s="13">
        <v>1.59</v>
      </c>
      <c r="N93" s="21">
        <v>6.8907563025210103E-2</v>
      </c>
      <c r="O93" s="13">
        <v>1.39083333333333</v>
      </c>
      <c r="P93" s="21">
        <v>7.4694140373465404E-2</v>
      </c>
      <c r="Q93" s="13">
        <v>1.3583333333333301</v>
      </c>
      <c r="R93" s="21">
        <v>8.5942704863424702E-2</v>
      </c>
      <c r="S93" s="13">
        <v>120.81158227431401</v>
      </c>
      <c r="T93" s="21">
        <v>0.17322431614059</v>
      </c>
      <c r="U93" s="13">
        <v>667.75</v>
      </c>
      <c r="V93" s="21">
        <v>4.3223538601745097E-2</v>
      </c>
      <c r="W93" s="13">
        <v>764.25</v>
      </c>
      <c r="X93" s="21">
        <v>3.7326094333220199E-2</v>
      </c>
      <c r="Y93" s="13">
        <v>782.75</v>
      </c>
      <c r="Z93" s="21">
        <v>2.56606245905215E-2</v>
      </c>
    </row>
    <row r="94" spans="1:26" s="64" customFormat="1">
      <c r="A94" s="24">
        <v>2016</v>
      </c>
      <c r="B94" s="24" t="s">
        <v>87</v>
      </c>
      <c r="C94" s="13">
        <v>143214.305833333</v>
      </c>
      <c r="D94" s="21">
        <v>0.11551044703529099</v>
      </c>
      <c r="E94" s="13">
        <v>199.75833333333301</v>
      </c>
      <c r="F94" s="21">
        <v>4.0561541199652697E-2</v>
      </c>
      <c r="G94" s="13">
        <v>175.365833333333</v>
      </c>
      <c r="H94" s="21">
        <v>4.4056578966952697E-2</v>
      </c>
      <c r="I94" s="13">
        <v>171.231666666667</v>
      </c>
      <c r="J94" s="21">
        <v>4.4695378952349797E-2</v>
      </c>
      <c r="K94" s="13">
        <v>1131</v>
      </c>
      <c r="L94" s="21">
        <v>6.3219741480611005E-2</v>
      </c>
      <c r="M94" s="13">
        <v>1.575</v>
      </c>
      <c r="N94" s="21">
        <v>-9.4339622641510194E-3</v>
      </c>
      <c r="O94" s="13">
        <v>1.3858333333333299</v>
      </c>
      <c r="P94" s="21">
        <v>-3.5949670461355001E-3</v>
      </c>
      <c r="Q94" s="13">
        <v>1.3533333333333299</v>
      </c>
      <c r="R94" s="21">
        <v>-3.6809815950921199E-3</v>
      </c>
      <c r="S94" s="13">
        <v>126.638400715614</v>
      </c>
      <c r="T94" s="21">
        <v>4.8230627656789198E-2</v>
      </c>
      <c r="U94" s="13">
        <v>715.66666666666697</v>
      </c>
      <c r="V94" s="21">
        <v>7.1758392612006006E-2</v>
      </c>
      <c r="W94" s="13">
        <v>816.91666666666697</v>
      </c>
      <c r="X94" s="21">
        <v>6.8912877548795506E-2</v>
      </c>
      <c r="Y94" s="13">
        <v>837.41666666666697</v>
      </c>
      <c r="Z94" s="21">
        <v>6.9839241988715398E-2</v>
      </c>
    </row>
    <row r="95" spans="1:26" s="66" customFormat="1" ht="15.75" thickBot="1">
      <c r="A95" s="25">
        <v>2017</v>
      </c>
      <c r="B95" s="25" t="s">
        <v>87</v>
      </c>
      <c r="C95" s="14">
        <v>145658.95874999999</v>
      </c>
      <c r="D95" s="22">
        <v>1.7069893279460398E-2</v>
      </c>
      <c r="E95" s="14">
        <v>207.5025</v>
      </c>
      <c r="F95" s="22">
        <v>3.8767677610447603E-2</v>
      </c>
      <c r="G95" s="14">
        <v>179.92500000000001</v>
      </c>
      <c r="H95" s="22">
        <v>2.59980326840577E-2</v>
      </c>
      <c r="I95" s="14">
        <v>175.84875</v>
      </c>
      <c r="J95" s="22">
        <v>2.6963957211962299E-2</v>
      </c>
      <c r="K95" s="14">
        <v>1144.5</v>
      </c>
      <c r="L95" s="22">
        <v>1.1936339522546399E-2</v>
      </c>
      <c r="M95" s="14">
        <v>1.6312500000000001</v>
      </c>
      <c r="N95" s="22">
        <v>3.5714285714285803E-2</v>
      </c>
      <c r="O95" s="14">
        <v>1.4137500000000001</v>
      </c>
      <c r="P95" s="22">
        <v>2.0144317498499299E-2</v>
      </c>
      <c r="Q95" s="14">
        <v>1.3825000000000001</v>
      </c>
      <c r="R95" s="22">
        <v>2.15517241379336E-2</v>
      </c>
      <c r="S95" s="14">
        <v>127.325874663535</v>
      </c>
      <c r="T95" s="22">
        <v>5.4286373172449899E-3</v>
      </c>
      <c r="U95" s="14">
        <v>701.5</v>
      </c>
      <c r="V95" s="22">
        <v>-1.9795062878435399E-2</v>
      </c>
      <c r="W95" s="14">
        <v>809.25</v>
      </c>
      <c r="X95" s="22">
        <v>-9.3848821789251895E-3</v>
      </c>
      <c r="Y95" s="14">
        <v>827.875</v>
      </c>
      <c r="Z95" s="22">
        <v>-1.13941685739878E-2</v>
      </c>
    </row>
    <row r="96" spans="1:26" s="64" customFormat="1">
      <c r="A96" s="24">
        <v>2014</v>
      </c>
      <c r="B96" s="24" t="s">
        <v>88</v>
      </c>
      <c r="C96" s="13">
        <v>24898.2908333333</v>
      </c>
      <c r="D96" s="21" t="s">
        <v>15</v>
      </c>
      <c r="E96" s="13">
        <v>17.96</v>
      </c>
      <c r="F96" s="21" t="s">
        <v>15</v>
      </c>
      <c r="G96" s="13">
        <v>13.4783333333333</v>
      </c>
      <c r="H96" s="21" t="s">
        <v>15</v>
      </c>
      <c r="I96" s="13">
        <v>11.7816666666667</v>
      </c>
      <c r="J96" s="21" t="s">
        <v>15</v>
      </c>
      <c r="K96" s="13">
        <v>2178.8333333333298</v>
      </c>
      <c r="L96" s="21" t="s">
        <v>15</v>
      </c>
      <c r="M96" s="13">
        <v>1.5725</v>
      </c>
      <c r="N96" s="21" t="s">
        <v>15</v>
      </c>
      <c r="O96" s="13">
        <v>1.17916666666667</v>
      </c>
      <c r="P96" s="21" t="s">
        <v>15</v>
      </c>
      <c r="Q96" s="13">
        <v>1.0325</v>
      </c>
      <c r="R96" s="21" t="s">
        <v>15</v>
      </c>
      <c r="S96" s="13">
        <v>11.429418017507601</v>
      </c>
      <c r="T96" s="21" t="s">
        <v>15</v>
      </c>
      <c r="U96" s="13">
        <v>1388.5</v>
      </c>
      <c r="V96" s="21" t="s">
        <v>15</v>
      </c>
      <c r="W96" s="13">
        <v>1849.25</v>
      </c>
      <c r="X96" s="21" t="s">
        <v>15</v>
      </c>
      <c r="Y96" s="13">
        <v>2114.1666666666702</v>
      </c>
      <c r="Z96" s="21" t="s">
        <v>15</v>
      </c>
    </row>
    <row r="97" spans="1:26" s="64" customFormat="1">
      <c r="A97" s="24">
        <v>2015</v>
      </c>
      <c r="B97" s="24" t="s">
        <v>88</v>
      </c>
      <c r="C97" s="13">
        <v>27882.508333333299</v>
      </c>
      <c r="D97" s="21">
        <v>0.11985631945486</v>
      </c>
      <c r="E97" s="13">
        <v>20.919166666666701</v>
      </c>
      <c r="F97" s="21">
        <v>0.16476429101707701</v>
      </c>
      <c r="G97" s="13">
        <v>16.105833333333301</v>
      </c>
      <c r="H97" s="21">
        <v>0.19494250030913901</v>
      </c>
      <c r="I97" s="13">
        <v>14.220833333333299</v>
      </c>
      <c r="J97" s="21">
        <v>0.20703069741122601</v>
      </c>
      <c r="K97" s="13">
        <v>2135.8333333333298</v>
      </c>
      <c r="L97" s="21">
        <v>-1.9735332364415201E-2</v>
      </c>
      <c r="M97" s="13">
        <v>1.59916666666667</v>
      </c>
      <c r="N97" s="21">
        <v>1.6958134605195501E-2</v>
      </c>
      <c r="O97" s="13">
        <v>1.23</v>
      </c>
      <c r="P97" s="21">
        <v>4.3109540636039403E-2</v>
      </c>
      <c r="Q97" s="13">
        <v>1.0841666666666701</v>
      </c>
      <c r="R97" s="21">
        <v>5.0040355125104199E-2</v>
      </c>
      <c r="S97" s="13">
        <v>13.2419138459435</v>
      </c>
      <c r="T97" s="21">
        <v>0.15858163781038701</v>
      </c>
      <c r="U97" s="13">
        <v>1331.5833333333301</v>
      </c>
      <c r="V97" s="21">
        <v>-4.0991477613734201E-2</v>
      </c>
      <c r="W97" s="13">
        <v>1729.3333333333301</v>
      </c>
      <c r="X97" s="21">
        <v>-6.4846108782841694E-2</v>
      </c>
      <c r="Y97" s="13">
        <v>1958.5833333333301</v>
      </c>
      <c r="Z97" s="21">
        <v>-7.3590855340956995E-2</v>
      </c>
    </row>
    <row r="98" spans="1:26" s="64" customFormat="1">
      <c r="A98" s="24">
        <v>2016</v>
      </c>
      <c r="B98" s="24" t="s">
        <v>88</v>
      </c>
      <c r="C98" s="13">
        <v>31840.737499999999</v>
      </c>
      <c r="D98" s="21">
        <v>0.14196101438745601</v>
      </c>
      <c r="E98" s="13">
        <v>22.231666666666701</v>
      </c>
      <c r="F98" s="21">
        <v>6.2741504999402398E-2</v>
      </c>
      <c r="G98" s="13">
        <v>16.952500000000001</v>
      </c>
      <c r="H98" s="21">
        <v>5.2568944999226E-2</v>
      </c>
      <c r="I98" s="13">
        <v>14.9883333333333</v>
      </c>
      <c r="J98" s="21">
        <v>5.3970114268971699E-2</v>
      </c>
      <c r="K98" s="13">
        <v>2265.9166666666702</v>
      </c>
      <c r="L98" s="21">
        <v>6.0905189231372801E-2</v>
      </c>
      <c r="M98" s="13">
        <v>1.58</v>
      </c>
      <c r="N98" s="21">
        <v>-1.1985409067224499E-2</v>
      </c>
      <c r="O98" s="13">
        <v>1.2041666666666699</v>
      </c>
      <c r="P98" s="21">
        <v>-2.1002710027097599E-2</v>
      </c>
      <c r="Q98" s="13">
        <v>1.0658333333333301</v>
      </c>
      <c r="R98" s="21">
        <v>-1.6910069177561798E-2</v>
      </c>
      <c r="S98" s="13">
        <v>14.069268250258499</v>
      </c>
      <c r="T98" s="21">
        <v>6.2479971848514101E-2</v>
      </c>
      <c r="U98" s="13">
        <v>1434.75</v>
      </c>
      <c r="V98" s="21">
        <v>7.7476688153203702E-2</v>
      </c>
      <c r="W98" s="13">
        <v>1881.5833333333301</v>
      </c>
      <c r="X98" s="21">
        <v>8.8039707016191404E-2</v>
      </c>
      <c r="Y98" s="13">
        <v>2128.75</v>
      </c>
      <c r="Z98" s="21">
        <v>8.6882525635027102E-2</v>
      </c>
    </row>
    <row r="99" spans="1:26" s="66" customFormat="1" ht="15.75" thickBot="1">
      <c r="A99" s="25">
        <v>2017</v>
      </c>
      <c r="B99" s="25" t="s">
        <v>88</v>
      </c>
      <c r="C99" s="14">
        <v>27828.408749999999</v>
      </c>
      <c r="D99" s="22">
        <v>-0.126012431401754</v>
      </c>
      <c r="E99" s="14">
        <v>20.993749999999999</v>
      </c>
      <c r="F99" s="22">
        <v>-5.5682584901418399E-2</v>
      </c>
      <c r="G99" s="14">
        <v>16.036249999999999</v>
      </c>
      <c r="H99" s="22">
        <v>-5.4048075505087799E-2</v>
      </c>
      <c r="I99" s="14">
        <v>14.22</v>
      </c>
      <c r="J99" s="22">
        <v>-5.1262092738794701E-2</v>
      </c>
      <c r="K99" s="14">
        <v>1964.25</v>
      </c>
      <c r="L99" s="22">
        <v>-0.13313228641830099</v>
      </c>
      <c r="M99" s="14">
        <v>1.4850000000000001</v>
      </c>
      <c r="N99" s="22">
        <v>-6.0126582278481E-2</v>
      </c>
      <c r="O99" s="14">
        <v>1.1325000000000001</v>
      </c>
      <c r="P99" s="22">
        <v>-5.9515570934258598E-2</v>
      </c>
      <c r="Q99" s="14">
        <v>1.0049999999999999</v>
      </c>
      <c r="R99" s="22">
        <v>-5.7075840500388199E-2</v>
      </c>
      <c r="S99" s="14">
        <v>14.1527049690552</v>
      </c>
      <c r="T99" s="22">
        <v>5.9304234813468797E-3</v>
      </c>
      <c r="U99" s="14">
        <v>1326.75</v>
      </c>
      <c r="V99" s="22">
        <v>-7.5274438055410398E-2</v>
      </c>
      <c r="W99" s="14">
        <v>1735.875</v>
      </c>
      <c r="X99" s="22">
        <v>-7.7439213428405304E-2</v>
      </c>
      <c r="Y99" s="14">
        <v>1956.375</v>
      </c>
      <c r="Z99" s="22">
        <v>-8.0974750440399298E-2</v>
      </c>
    </row>
    <row r="100" spans="1:26" s="64" customFormat="1">
      <c r="A100" s="24">
        <v>2014</v>
      </c>
      <c r="B100" s="24" t="s">
        <v>89</v>
      </c>
      <c r="C100" s="13">
        <v>663213.52833333297</v>
      </c>
      <c r="D100" s="21" t="s">
        <v>15</v>
      </c>
      <c r="E100" s="13">
        <v>114.808333333333</v>
      </c>
      <c r="F100" s="21" t="s">
        <v>15</v>
      </c>
      <c r="G100" s="13">
        <v>85.344166666666695</v>
      </c>
      <c r="H100" s="21" t="s">
        <v>15</v>
      </c>
      <c r="I100" s="13">
        <v>38.996666666666698</v>
      </c>
      <c r="J100" s="21" t="s">
        <v>15</v>
      </c>
      <c r="K100" s="13">
        <v>18055.166666666701</v>
      </c>
      <c r="L100" s="21" t="s">
        <v>15</v>
      </c>
      <c r="M100" s="13">
        <v>3.1274999999999999</v>
      </c>
      <c r="N100" s="21" t="s">
        <v>15</v>
      </c>
      <c r="O100" s="13">
        <v>2.3258333333333301</v>
      </c>
      <c r="P100" s="21" t="s">
        <v>15</v>
      </c>
      <c r="Q100" s="13">
        <v>1.0633333333333299</v>
      </c>
      <c r="R100" s="21" t="s">
        <v>15</v>
      </c>
      <c r="S100" s="13">
        <v>36.7091326320134</v>
      </c>
      <c r="T100" s="21" t="s">
        <v>15</v>
      </c>
      <c r="U100" s="13">
        <v>5770.9166666666697</v>
      </c>
      <c r="V100" s="21" t="s">
        <v>15</v>
      </c>
      <c r="W100" s="13">
        <v>7763.5833333333303</v>
      </c>
      <c r="X100" s="21" t="s">
        <v>15</v>
      </c>
      <c r="Y100" s="13">
        <v>16989.5</v>
      </c>
      <c r="Z100" s="21" t="s">
        <v>15</v>
      </c>
    </row>
    <row r="101" spans="1:26" s="64" customFormat="1">
      <c r="A101" s="24">
        <v>2015</v>
      </c>
      <c r="B101" s="24" t="s">
        <v>89</v>
      </c>
      <c r="C101" s="13">
        <v>831947.51249999995</v>
      </c>
      <c r="D101" s="21">
        <v>0.25441879117076899</v>
      </c>
      <c r="E101" s="13">
        <v>132.571666666667</v>
      </c>
      <c r="F101" s="21">
        <v>0.15472163751180101</v>
      </c>
      <c r="G101" s="13">
        <v>98.796666666666695</v>
      </c>
      <c r="H101" s="21">
        <v>0.157626473201644</v>
      </c>
      <c r="I101" s="13">
        <v>45.164999999999999</v>
      </c>
      <c r="J101" s="21">
        <v>0.15817591247115001</v>
      </c>
      <c r="K101" s="13">
        <v>19603.666666666701</v>
      </c>
      <c r="L101" s="21">
        <v>8.5764924167597303E-2</v>
      </c>
      <c r="M101" s="13">
        <v>3.12333333333333</v>
      </c>
      <c r="N101" s="21">
        <v>-1.3322675193189401E-3</v>
      </c>
      <c r="O101" s="13">
        <v>2.3266666666666702</v>
      </c>
      <c r="P101" s="21">
        <v>3.5829451809679398E-4</v>
      </c>
      <c r="Q101" s="13">
        <v>1.0649999999999999</v>
      </c>
      <c r="R101" s="21">
        <v>1.56739811912543E-3</v>
      </c>
      <c r="S101" s="13">
        <v>42.4581432351929</v>
      </c>
      <c r="T101" s="21">
        <v>0.156609818619519</v>
      </c>
      <c r="U101" s="13">
        <v>6270</v>
      </c>
      <c r="V101" s="21">
        <v>8.6482505667787604E-2</v>
      </c>
      <c r="W101" s="13">
        <v>8411.3333333333303</v>
      </c>
      <c r="X101" s="21">
        <v>8.3434410656591199E-2</v>
      </c>
      <c r="Y101" s="13">
        <v>18441.333333333299</v>
      </c>
      <c r="Z101" s="21">
        <v>8.5454741654156896E-2</v>
      </c>
    </row>
    <row r="102" spans="1:26" s="64" customFormat="1">
      <c r="A102" s="24">
        <v>2016</v>
      </c>
      <c r="B102" s="24" t="s">
        <v>89</v>
      </c>
      <c r="C102" s="13">
        <v>921611.12833333295</v>
      </c>
      <c r="D102" s="21">
        <v>0.10777556815320501</v>
      </c>
      <c r="E102" s="13">
        <v>131.51499999999999</v>
      </c>
      <c r="F102" s="21">
        <v>-7.9705316621224501E-3</v>
      </c>
      <c r="G102" s="13">
        <v>99.482500000000002</v>
      </c>
      <c r="H102" s="21">
        <v>6.9418671345184303E-3</v>
      </c>
      <c r="I102" s="13">
        <v>45.776666666666699</v>
      </c>
      <c r="J102" s="21">
        <v>1.3542935163659901E-2</v>
      </c>
      <c r="K102" s="13">
        <v>21796.583333333299</v>
      </c>
      <c r="L102" s="21">
        <v>0.11186257672883999</v>
      </c>
      <c r="M102" s="13">
        <v>3.1158333333333301</v>
      </c>
      <c r="N102" s="21">
        <v>-2.4012806830309001E-3</v>
      </c>
      <c r="O102" s="13">
        <v>2.3574999999999999</v>
      </c>
      <c r="P102" s="21">
        <v>1.32521489971331E-2</v>
      </c>
      <c r="Q102" s="13">
        <v>1.0841666666666701</v>
      </c>
      <c r="R102" s="21">
        <v>1.7996870109549399E-2</v>
      </c>
      <c r="S102" s="13">
        <v>42.233737427822597</v>
      </c>
      <c r="T102" s="21">
        <v>-5.2853419926356202E-3</v>
      </c>
      <c r="U102" s="13">
        <v>6999.5833333333303</v>
      </c>
      <c r="V102" s="21">
        <v>0.116360978203083</v>
      </c>
      <c r="W102" s="13">
        <v>9256</v>
      </c>
      <c r="X102" s="21">
        <v>0.10042006816200399</v>
      </c>
      <c r="Y102" s="13">
        <v>20117.916666666701</v>
      </c>
      <c r="Z102" s="21">
        <v>9.0914431349870095E-2</v>
      </c>
    </row>
    <row r="103" spans="1:26" s="66" customFormat="1" ht="15.75" thickBot="1">
      <c r="A103" s="25">
        <v>2017</v>
      </c>
      <c r="B103" s="25" t="s">
        <v>89</v>
      </c>
      <c r="C103" s="14">
        <v>969303.67500000005</v>
      </c>
      <c r="D103" s="22">
        <v>5.1749100244607098E-2</v>
      </c>
      <c r="E103" s="14">
        <v>135.11500000000001</v>
      </c>
      <c r="F103" s="22">
        <v>2.7373303425465002E-2</v>
      </c>
      <c r="G103" s="14">
        <v>100.66</v>
      </c>
      <c r="H103" s="22">
        <v>1.1836252607242401E-2</v>
      </c>
      <c r="I103" s="14">
        <v>45.115000000000002</v>
      </c>
      <c r="J103" s="22">
        <v>-1.4454234326076501E-2</v>
      </c>
      <c r="K103" s="14">
        <v>23117.25</v>
      </c>
      <c r="L103" s="22">
        <v>6.0590535978499803E-2</v>
      </c>
      <c r="M103" s="14">
        <v>3.2250000000000001</v>
      </c>
      <c r="N103" s="22">
        <v>3.5036105910672397E-2</v>
      </c>
      <c r="O103" s="14">
        <v>2.4024999999999999</v>
      </c>
      <c r="P103" s="22">
        <v>1.9088016967126201E-2</v>
      </c>
      <c r="Q103" s="14">
        <v>1.0762499999999999</v>
      </c>
      <c r="R103" s="22">
        <v>-7.3020753266749604E-3</v>
      </c>
      <c r="S103" s="14">
        <v>41.914836658929403</v>
      </c>
      <c r="T103" s="22">
        <v>-7.5508536140850603E-3</v>
      </c>
      <c r="U103" s="14">
        <v>7178.125</v>
      </c>
      <c r="V103" s="22">
        <v>2.5507470682779199E-2</v>
      </c>
      <c r="W103" s="14">
        <v>9634.375</v>
      </c>
      <c r="X103" s="22">
        <v>4.0878889369057897E-2</v>
      </c>
      <c r="Y103" s="14">
        <v>21477</v>
      </c>
      <c r="Z103" s="22">
        <v>6.7555868525151996E-2</v>
      </c>
    </row>
    <row r="104" spans="1:26" s="64" customFormat="1">
      <c r="A104" s="24">
        <v>2016</v>
      </c>
      <c r="B104" s="24" t="s">
        <v>90</v>
      </c>
      <c r="C104" s="13">
        <v>19950</v>
      </c>
      <c r="D104" s="21" t="s">
        <v>15</v>
      </c>
      <c r="E104" s="13">
        <v>6650</v>
      </c>
      <c r="F104" s="21" t="s">
        <v>15</v>
      </c>
      <c r="G104" s="13">
        <v>6650</v>
      </c>
      <c r="H104" s="21" t="s">
        <v>15</v>
      </c>
      <c r="I104" s="13">
        <v>6650</v>
      </c>
      <c r="J104" s="21" t="s">
        <v>15</v>
      </c>
      <c r="K104" s="13">
        <v>0</v>
      </c>
      <c r="L104" s="21" t="s">
        <v>15</v>
      </c>
      <c r="M104" s="13">
        <v>0</v>
      </c>
      <c r="N104" s="21" t="s">
        <v>15</v>
      </c>
      <c r="O104" s="13">
        <v>0</v>
      </c>
      <c r="P104" s="21" t="s">
        <v>15</v>
      </c>
      <c r="Q104" s="13">
        <v>0</v>
      </c>
      <c r="R104" s="21" t="s">
        <v>15</v>
      </c>
      <c r="S104" s="13">
        <v>19950</v>
      </c>
      <c r="T104" s="21" t="s">
        <v>15</v>
      </c>
      <c r="U104" s="13">
        <v>3</v>
      </c>
      <c r="V104" s="21" t="s">
        <v>15</v>
      </c>
      <c r="W104" s="13">
        <v>3</v>
      </c>
      <c r="X104" s="21" t="s">
        <v>15</v>
      </c>
      <c r="Y104" s="13">
        <v>3</v>
      </c>
      <c r="Z104" s="21" t="s">
        <v>15</v>
      </c>
    </row>
    <row r="105" spans="1:26" s="66" customFormat="1" ht="15.75" thickBot="1">
      <c r="A105" s="25">
        <v>2017</v>
      </c>
      <c r="B105" s="25" t="s">
        <v>90</v>
      </c>
      <c r="C105" s="14">
        <v>8605</v>
      </c>
      <c r="D105" s="22">
        <v>-0.56867167919799499</v>
      </c>
      <c r="E105" s="14">
        <v>5432.5</v>
      </c>
      <c r="F105" s="22">
        <v>-0.18308270676691701</v>
      </c>
      <c r="G105" s="14">
        <v>5432.5</v>
      </c>
      <c r="H105" s="22">
        <v>-0.18308270676691701</v>
      </c>
      <c r="I105" s="14">
        <v>5432.5</v>
      </c>
      <c r="J105" s="22">
        <v>-0.18308270676691701</v>
      </c>
      <c r="K105" s="14">
        <v>0</v>
      </c>
      <c r="L105" s="22" t="s">
        <v>15</v>
      </c>
      <c r="M105" s="14">
        <v>0</v>
      </c>
      <c r="N105" s="22" t="s">
        <v>15</v>
      </c>
      <c r="O105" s="14">
        <v>0</v>
      </c>
      <c r="P105" s="22" t="s">
        <v>15</v>
      </c>
      <c r="Q105" s="14">
        <v>0</v>
      </c>
      <c r="R105" s="22" t="s">
        <v>15</v>
      </c>
      <c r="S105" s="14">
        <v>8605</v>
      </c>
      <c r="T105" s="22">
        <v>-0.56867167919799499</v>
      </c>
      <c r="U105" s="14">
        <v>2.5</v>
      </c>
      <c r="V105" s="22">
        <v>-0.16666666666666699</v>
      </c>
      <c r="W105" s="14">
        <v>2.5</v>
      </c>
      <c r="X105" s="22">
        <v>-0.16666666666666699</v>
      </c>
      <c r="Y105" s="14">
        <v>2.5</v>
      </c>
      <c r="Z105" s="22">
        <v>-0.16666666666666699</v>
      </c>
    </row>
    <row r="106" spans="1:26" s="64" customFormat="1">
      <c r="A106" s="24">
        <v>2016</v>
      </c>
      <c r="B106" s="24" t="s">
        <v>91</v>
      </c>
      <c r="C106" s="13">
        <v>2231.6</v>
      </c>
      <c r="D106" s="21" t="s">
        <v>15</v>
      </c>
      <c r="E106" s="13">
        <v>1946.6</v>
      </c>
      <c r="F106" s="21" t="s">
        <v>15</v>
      </c>
      <c r="G106" s="13">
        <v>1861.6</v>
      </c>
      <c r="H106" s="21" t="s">
        <v>15</v>
      </c>
      <c r="I106" s="13">
        <v>1861.6</v>
      </c>
      <c r="J106" s="21" t="s">
        <v>15</v>
      </c>
      <c r="K106" s="13">
        <v>0.2</v>
      </c>
      <c r="L106" s="21" t="s">
        <v>15</v>
      </c>
      <c r="M106" s="13">
        <v>0.2</v>
      </c>
      <c r="N106" s="21" t="s">
        <v>15</v>
      </c>
      <c r="O106" s="13">
        <v>0.2</v>
      </c>
      <c r="P106" s="21" t="s">
        <v>15</v>
      </c>
      <c r="Q106" s="13">
        <v>0.2</v>
      </c>
      <c r="R106" s="21" t="s">
        <v>15</v>
      </c>
      <c r="S106" s="13">
        <v>2231.6</v>
      </c>
      <c r="T106" s="21" t="s">
        <v>15</v>
      </c>
      <c r="U106" s="13">
        <v>1.2</v>
      </c>
      <c r="V106" s="21" t="s">
        <v>15</v>
      </c>
      <c r="W106" s="13">
        <v>1.4</v>
      </c>
      <c r="X106" s="21" t="s">
        <v>15</v>
      </c>
      <c r="Y106" s="13">
        <v>1.4</v>
      </c>
      <c r="Z106" s="21" t="s">
        <v>15</v>
      </c>
    </row>
    <row r="107" spans="1:26" s="66" customFormat="1" ht="15.75" thickBot="1">
      <c r="A107" s="25">
        <v>2017</v>
      </c>
      <c r="B107" s="25" t="s">
        <v>91</v>
      </c>
      <c r="C107" s="14">
        <v>3018.75</v>
      </c>
      <c r="D107" s="22">
        <v>0.35272898368883299</v>
      </c>
      <c r="E107" s="14">
        <v>1848.75</v>
      </c>
      <c r="F107" s="22">
        <v>-5.0267132436042299E-2</v>
      </c>
      <c r="G107" s="14">
        <v>1825.625</v>
      </c>
      <c r="H107" s="22">
        <v>-1.9324774387623499E-2</v>
      </c>
      <c r="I107" s="14">
        <v>1435.625</v>
      </c>
      <c r="J107" s="22">
        <v>-0.22882198109153401</v>
      </c>
      <c r="K107" s="14">
        <v>0.75</v>
      </c>
      <c r="L107" s="22">
        <v>2.75</v>
      </c>
      <c r="M107" s="14">
        <v>0.5</v>
      </c>
      <c r="N107" s="22">
        <v>1.5</v>
      </c>
      <c r="O107" s="14">
        <v>0.5</v>
      </c>
      <c r="P107" s="22">
        <v>1.5</v>
      </c>
      <c r="Q107" s="14">
        <v>0.41749999999999998</v>
      </c>
      <c r="R107" s="22">
        <v>1.0874999999999999</v>
      </c>
      <c r="S107" s="14">
        <v>1848.75</v>
      </c>
      <c r="T107" s="22">
        <v>-0.171558523032802</v>
      </c>
      <c r="U107" s="14">
        <v>1.25</v>
      </c>
      <c r="V107" s="22">
        <v>4.1666666666666699E-2</v>
      </c>
      <c r="W107" s="14">
        <v>1.5</v>
      </c>
      <c r="X107" s="22">
        <v>7.1428571428571494E-2</v>
      </c>
      <c r="Y107" s="14">
        <v>1.75</v>
      </c>
      <c r="Z107" s="22">
        <v>0.25</v>
      </c>
    </row>
    <row r="108" spans="1:26" s="69" customFormat="1" ht="15.75" thickBot="1">
      <c r="A108" s="70">
        <v>2017</v>
      </c>
      <c r="B108" s="70" t="s">
        <v>92</v>
      </c>
      <c r="C108" s="67">
        <v>9600</v>
      </c>
      <c r="D108" s="68" t="s">
        <v>15</v>
      </c>
      <c r="E108" s="67">
        <v>9600</v>
      </c>
      <c r="F108" s="68" t="s">
        <v>15</v>
      </c>
      <c r="G108" s="67">
        <v>9600</v>
      </c>
      <c r="H108" s="68" t="s">
        <v>15</v>
      </c>
      <c r="I108" s="67">
        <v>9600</v>
      </c>
      <c r="J108" s="68" t="s">
        <v>15</v>
      </c>
      <c r="K108" s="67">
        <v>6</v>
      </c>
      <c r="L108" s="68" t="s">
        <v>15</v>
      </c>
      <c r="M108" s="67">
        <v>6</v>
      </c>
      <c r="N108" s="68" t="s">
        <v>15</v>
      </c>
      <c r="O108" s="67">
        <v>6</v>
      </c>
      <c r="P108" s="68" t="s">
        <v>15</v>
      </c>
      <c r="Q108" s="67">
        <v>6</v>
      </c>
      <c r="R108" s="68" t="s">
        <v>15</v>
      </c>
      <c r="S108" s="67">
        <v>1600</v>
      </c>
      <c r="T108" s="68" t="s">
        <v>15</v>
      </c>
      <c r="U108" s="67">
        <v>1</v>
      </c>
      <c r="V108" s="68" t="s">
        <v>15</v>
      </c>
      <c r="W108" s="67">
        <v>1</v>
      </c>
      <c r="X108" s="68" t="s">
        <v>15</v>
      </c>
      <c r="Y108" s="67">
        <v>1</v>
      </c>
      <c r="Z108" s="68" t="s">
        <v>15</v>
      </c>
    </row>
    <row r="109" spans="1:26" s="64" customFormat="1">
      <c r="A109" s="24">
        <v>2014</v>
      </c>
      <c r="B109" s="24" t="s">
        <v>93</v>
      </c>
      <c r="C109" s="13">
        <v>50484.796666666698</v>
      </c>
      <c r="D109" s="21" t="s">
        <v>15</v>
      </c>
      <c r="E109" s="13">
        <v>27.426666666666701</v>
      </c>
      <c r="F109" s="21" t="s">
        <v>15</v>
      </c>
      <c r="G109" s="13">
        <v>17.4308333333333</v>
      </c>
      <c r="H109" s="21" t="s">
        <v>15</v>
      </c>
      <c r="I109" s="13">
        <v>17.216666666666701</v>
      </c>
      <c r="J109" s="21" t="s">
        <v>15</v>
      </c>
      <c r="K109" s="13">
        <v>2936.75</v>
      </c>
      <c r="L109" s="21" t="s">
        <v>15</v>
      </c>
      <c r="M109" s="13">
        <v>1.595</v>
      </c>
      <c r="N109" s="21" t="s">
        <v>15</v>
      </c>
      <c r="O109" s="13">
        <v>1.0149999999999999</v>
      </c>
      <c r="P109" s="21" t="s">
        <v>15</v>
      </c>
      <c r="Q109" s="13">
        <v>1.00166666666667</v>
      </c>
      <c r="R109" s="21" t="s">
        <v>15</v>
      </c>
      <c r="S109" s="13">
        <v>17.1936421122269</v>
      </c>
      <c r="T109" s="21" t="s">
        <v>15</v>
      </c>
      <c r="U109" s="13">
        <v>1837.6666666666699</v>
      </c>
      <c r="V109" s="21" t="s">
        <v>15</v>
      </c>
      <c r="W109" s="13">
        <v>2894.5</v>
      </c>
      <c r="X109" s="21" t="s">
        <v>15</v>
      </c>
      <c r="Y109" s="13">
        <v>2930.5833333333298</v>
      </c>
      <c r="Z109" s="21" t="s">
        <v>15</v>
      </c>
    </row>
    <row r="110" spans="1:26" s="64" customFormat="1">
      <c r="A110" s="24">
        <v>2015</v>
      </c>
      <c r="B110" s="24" t="s">
        <v>93</v>
      </c>
      <c r="C110" s="13">
        <v>56809.3733333333</v>
      </c>
      <c r="D110" s="21">
        <v>0.125276857276965</v>
      </c>
      <c r="E110" s="13">
        <v>30.5908333333333</v>
      </c>
      <c r="F110" s="21">
        <v>0.11536825473991</v>
      </c>
      <c r="G110" s="13">
        <v>19.965</v>
      </c>
      <c r="H110" s="21">
        <v>0.14538413730458699</v>
      </c>
      <c r="I110" s="13">
        <v>19.762499999999999</v>
      </c>
      <c r="J110" s="21">
        <v>0.14787028073571901</v>
      </c>
      <c r="K110" s="13">
        <v>2874.4166666666702</v>
      </c>
      <c r="L110" s="21">
        <v>-2.1225277375782701E-2</v>
      </c>
      <c r="M110" s="13">
        <v>1.5491666666666699</v>
      </c>
      <c r="N110" s="21">
        <v>-2.8735632183905999E-2</v>
      </c>
      <c r="O110" s="13">
        <v>1.0108333333333299</v>
      </c>
      <c r="P110" s="21">
        <v>-4.1050903119901304E-3</v>
      </c>
      <c r="Q110" s="13">
        <v>1.00166666666667</v>
      </c>
      <c r="R110" s="21">
        <v>0</v>
      </c>
      <c r="S110" s="13">
        <v>19.7406729490821</v>
      </c>
      <c r="T110" s="21">
        <v>0.148137946586892</v>
      </c>
      <c r="U110" s="13">
        <v>1854.6666666666699</v>
      </c>
      <c r="V110" s="21">
        <v>9.2508615998548697E-3</v>
      </c>
      <c r="W110" s="13">
        <v>2842.9166666666702</v>
      </c>
      <c r="X110" s="21">
        <v>-1.7821155064201E-2</v>
      </c>
      <c r="Y110" s="13">
        <v>2872.0833333333298</v>
      </c>
      <c r="Z110" s="21">
        <v>-1.9961896095771599E-2</v>
      </c>
    </row>
    <row r="111" spans="1:26" s="64" customFormat="1">
      <c r="A111" s="24">
        <v>2016</v>
      </c>
      <c r="B111" s="24" t="s">
        <v>93</v>
      </c>
      <c r="C111" s="13">
        <v>62282.995000000003</v>
      </c>
      <c r="D111" s="21">
        <v>9.63506785147904E-2</v>
      </c>
      <c r="E111" s="13">
        <v>31.5416666666667</v>
      </c>
      <c r="F111" s="21">
        <v>3.1082295894741901E-2</v>
      </c>
      <c r="G111" s="13">
        <v>20.5558333333333</v>
      </c>
      <c r="H111" s="21">
        <v>2.9593455213288301E-2</v>
      </c>
      <c r="I111" s="13">
        <v>20.310833333333299</v>
      </c>
      <c r="J111" s="21">
        <v>2.7746152224328899E-2</v>
      </c>
      <c r="K111" s="13">
        <v>3044.5833333333298</v>
      </c>
      <c r="L111" s="21">
        <v>5.92004174760071E-2</v>
      </c>
      <c r="M111" s="13">
        <v>1.5449999999999999</v>
      </c>
      <c r="N111" s="21">
        <v>-2.6896180742355899E-3</v>
      </c>
      <c r="O111" s="13">
        <v>1.0066666666666699</v>
      </c>
      <c r="P111" s="21">
        <v>-4.1220115416257296E-3</v>
      </c>
      <c r="Q111" s="13">
        <v>0.99583333333333302</v>
      </c>
      <c r="R111" s="21">
        <v>-5.8236272878572403E-3</v>
      </c>
      <c r="S111" s="13">
        <v>20.428298007677601</v>
      </c>
      <c r="T111" s="21">
        <v>3.4832908704233098E-2</v>
      </c>
      <c r="U111" s="13">
        <v>1969.75</v>
      </c>
      <c r="V111" s="21">
        <v>6.20506829618961E-2</v>
      </c>
      <c r="W111" s="13">
        <v>3025.6666666666702</v>
      </c>
      <c r="X111" s="21">
        <v>6.4282573647955393E-2</v>
      </c>
      <c r="Y111" s="13">
        <v>3062.4166666666702</v>
      </c>
      <c r="Z111" s="21">
        <v>6.6270129116497503E-2</v>
      </c>
    </row>
    <row r="112" spans="1:26" s="66" customFormat="1" ht="15.75" thickBot="1">
      <c r="A112" s="25">
        <v>2017</v>
      </c>
      <c r="B112" s="25" t="s">
        <v>93</v>
      </c>
      <c r="C112" s="14">
        <v>70227.574999999997</v>
      </c>
      <c r="D112" s="22">
        <v>0.12755616521010299</v>
      </c>
      <c r="E112" s="14">
        <v>32.981250000000003</v>
      </c>
      <c r="F112" s="22">
        <v>4.5640686922059803E-2</v>
      </c>
      <c r="G112" s="14">
        <v>21.291250000000002</v>
      </c>
      <c r="H112" s="22">
        <v>3.5776543560223903E-2</v>
      </c>
      <c r="I112" s="14">
        <v>21.048749999999998</v>
      </c>
      <c r="J112" s="22">
        <v>3.6331186148608703E-2</v>
      </c>
      <c r="K112" s="14">
        <v>3314</v>
      </c>
      <c r="L112" s="22">
        <v>8.8490488572602902E-2</v>
      </c>
      <c r="M112" s="14">
        <v>1.5562499999999999</v>
      </c>
      <c r="N112" s="22">
        <v>7.2815533980582397E-3</v>
      </c>
      <c r="O112" s="14">
        <v>1.0037499999999999</v>
      </c>
      <c r="P112" s="22">
        <v>-2.8973509933807899E-3</v>
      </c>
      <c r="Q112" s="14">
        <v>0.99375000000000002</v>
      </c>
      <c r="R112" s="22">
        <v>-2.0920502092046799E-3</v>
      </c>
      <c r="S112" s="14">
        <v>21.192029220908498</v>
      </c>
      <c r="T112" s="22">
        <v>3.7385944386745501E-2</v>
      </c>
      <c r="U112" s="14">
        <v>2127.75</v>
      </c>
      <c r="V112" s="22">
        <v>8.0213225028556906E-2</v>
      </c>
      <c r="W112" s="14">
        <v>3298.5</v>
      </c>
      <c r="X112" s="22">
        <v>9.0172964635891695E-2</v>
      </c>
      <c r="Y112" s="14">
        <v>3336.75</v>
      </c>
      <c r="Z112" s="22">
        <v>8.9580668861736504E-2</v>
      </c>
    </row>
    <row r="113" spans="1:26" s="64" customFormat="1">
      <c r="A113" s="24">
        <v>2014</v>
      </c>
      <c r="B113" s="24" t="s">
        <v>94</v>
      </c>
      <c r="C113" s="13">
        <v>514764.58</v>
      </c>
      <c r="D113" s="21" t="s">
        <v>15</v>
      </c>
      <c r="E113" s="13">
        <v>84.45</v>
      </c>
      <c r="F113" s="21" t="s">
        <v>15</v>
      </c>
      <c r="G113" s="13">
        <v>79.746666666666698</v>
      </c>
      <c r="H113" s="21" t="s">
        <v>15</v>
      </c>
      <c r="I113" s="13">
        <v>78.146666666666704</v>
      </c>
      <c r="J113" s="21" t="s">
        <v>15</v>
      </c>
      <c r="K113" s="13">
        <v>6415.25</v>
      </c>
      <c r="L113" s="21" t="s">
        <v>15</v>
      </c>
      <c r="M113" s="13">
        <v>1.0525</v>
      </c>
      <c r="N113" s="21" t="s">
        <v>15</v>
      </c>
      <c r="O113" s="13">
        <v>0.99250000000000005</v>
      </c>
      <c r="P113" s="21" t="s">
        <v>15</v>
      </c>
      <c r="Q113" s="13">
        <v>0.97416666666666696</v>
      </c>
      <c r="R113" s="21" t="s">
        <v>15</v>
      </c>
      <c r="S113" s="13">
        <v>80.319969625719196</v>
      </c>
      <c r="T113" s="21" t="s">
        <v>15</v>
      </c>
      <c r="U113" s="13">
        <v>6088.0833333333303</v>
      </c>
      <c r="V113" s="21" t="s">
        <v>15</v>
      </c>
      <c r="W113" s="13">
        <v>6448.5</v>
      </c>
      <c r="X113" s="21" t="s">
        <v>15</v>
      </c>
      <c r="Y113" s="13">
        <v>6580.5833333333303</v>
      </c>
      <c r="Z113" s="21" t="s">
        <v>15</v>
      </c>
    </row>
    <row r="114" spans="1:26" s="64" customFormat="1">
      <c r="A114" s="24">
        <v>2015</v>
      </c>
      <c r="B114" s="24" t="s">
        <v>94</v>
      </c>
      <c r="C114" s="13">
        <v>558895.46</v>
      </c>
      <c r="D114" s="21">
        <v>8.5730218656458301E-2</v>
      </c>
      <c r="E114" s="13">
        <v>91.08</v>
      </c>
      <c r="F114" s="21">
        <v>7.8507992895204201E-2</v>
      </c>
      <c r="G114" s="13">
        <v>86.125</v>
      </c>
      <c r="H114" s="21">
        <v>7.9982444407289299E-2</v>
      </c>
      <c r="I114" s="13">
        <v>84.054166666666703</v>
      </c>
      <c r="J114" s="21">
        <v>7.5595034976966305E-2</v>
      </c>
      <c r="K114" s="13">
        <v>6586.1666666666697</v>
      </c>
      <c r="L114" s="21">
        <v>2.66422456906075E-2</v>
      </c>
      <c r="M114" s="13">
        <v>1.0733333333333299</v>
      </c>
      <c r="N114" s="21">
        <v>1.97941409342802E-2</v>
      </c>
      <c r="O114" s="13">
        <v>1.01416666666667</v>
      </c>
      <c r="P114" s="21">
        <v>2.18303946263677E-2</v>
      </c>
      <c r="Q114" s="13">
        <v>0.99166666666666703</v>
      </c>
      <c r="R114" s="21">
        <v>1.7964071856287501E-2</v>
      </c>
      <c r="S114" s="13">
        <v>84.854702843282794</v>
      </c>
      <c r="T114" s="21">
        <v>5.6458353242598E-2</v>
      </c>
      <c r="U114" s="13">
        <v>6128.6666666666697</v>
      </c>
      <c r="V114" s="21">
        <v>6.66602789602739E-3</v>
      </c>
      <c r="W114" s="13">
        <v>6481.9166666666697</v>
      </c>
      <c r="X114" s="21">
        <v>5.1820836887136101E-3</v>
      </c>
      <c r="Y114" s="13">
        <v>6641.5833333333303</v>
      </c>
      <c r="Z114" s="21">
        <v>9.2696949358592896E-3</v>
      </c>
    </row>
    <row r="115" spans="1:26" s="64" customFormat="1">
      <c r="A115" s="24">
        <v>2016</v>
      </c>
      <c r="B115" s="24" t="s">
        <v>94</v>
      </c>
      <c r="C115" s="13">
        <v>586485.29916666704</v>
      </c>
      <c r="D115" s="21">
        <v>4.93649369895885E-2</v>
      </c>
      <c r="E115" s="13">
        <v>92.752499999999998</v>
      </c>
      <c r="F115" s="21">
        <v>1.8362977602108001E-2</v>
      </c>
      <c r="G115" s="13">
        <v>87.960833333333298</v>
      </c>
      <c r="H115" s="21">
        <v>2.1315916787614499E-2</v>
      </c>
      <c r="I115" s="13">
        <v>85.5058333333333</v>
      </c>
      <c r="J115" s="21">
        <v>1.7270609230158301E-2</v>
      </c>
      <c r="K115" s="13">
        <v>6840.9166666666697</v>
      </c>
      <c r="L115" s="21">
        <v>3.8679555634283998E-2</v>
      </c>
      <c r="M115" s="13">
        <v>1.0816666666666701</v>
      </c>
      <c r="N115" s="21">
        <v>7.7639751552859102E-3</v>
      </c>
      <c r="O115" s="13">
        <v>1.0266666666666699</v>
      </c>
      <c r="P115" s="21">
        <v>1.23253903040262E-2</v>
      </c>
      <c r="Q115" s="13">
        <v>0.99750000000000005</v>
      </c>
      <c r="R115" s="21">
        <v>5.88235294117616E-3</v>
      </c>
      <c r="S115" s="13">
        <v>85.748379319318602</v>
      </c>
      <c r="T115" s="21">
        <v>1.0531843799940301E-2</v>
      </c>
      <c r="U115" s="13">
        <v>6320.5</v>
      </c>
      <c r="V115" s="21">
        <v>3.1300989883606599E-2</v>
      </c>
      <c r="W115" s="13">
        <v>6667</v>
      </c>
      <c r="X115" s="21">
        <v>2.8553797102194099E-2</v>
      </c>
      <c r="Y115" s="13">
        <v>6859.75</v>
      </c>
      <c r="Z115" s="21">
        <v>3.2848592830525297E-2</v>
      </c>
    </row>
    <row r="116" spans="1:26" s="66" customFormat="1" ht="15.75" thickBot="1">
      <c r="A116" s="25">
        <v>2017</v>
      </c>
      <c r="B116" s="25" t="s">
        <v>94</v>
      </c>
      <c r="C116" s="14">
        <v>546211.70125000004</v>
      </c>
      <c r="D116" s="22">
        <v>-6.8669407355804998E-2</v>
      </c>
      <c r="E116" s="14">
        <v>93.272499999999994</v>
      </c>
      <c r="F116" s="22">
        <v>5.6063178890056404E-3</v>
      </c>
      <c r="G116" s="14">
        <v>88.283749999999998</v>
      </c>
      <c r="H116" s="22">
        <v>3.6711415118475099E-3</v>
      </c>
      <c r="I116" s="14">
        <v>86.141249999999999</v>
      </c>
      <c r="J116" s="22">
        <v>7.43126687263091E-3</v>
      </c>
      <c r="K116" s="14">
        <v>6324.125</v>
      </c>
      <c r="L116" s="22">
        <v>-7.5544213129332502E-2</v>
      </c>
      <c r="M116" s="14">
        <v>1.08125</v>
      </c>
      <c r="N116" s="22">
        <v>-3.8520801232979501E-4</v>
      </c>
      <c r="O116" s="14">
        <v>1.02125</v>
      </c>
      <c r="P116" s="22">
        <v>-5.2759740259772101E-3</v>
      </c>
      <c r="Q116" s="14">
        <v>0.99875000000000003</v>
      </c>
      <c r="R116" s="22">
        <v>1.2531328320801701E-3</v>
      </c>
      <c r="S116" s="14">
        <v>86.352768511581502</v>
      </c>
      <c r="T116" s="22">
        <v>7.0484036790038201E-3</v>
      </c>
      <c r="U116" s="14">
        <v>5855.875</v>
      </c>
      <c r="V116" s="22">
        <v>-7.3510798196345206E-2</v>
      </c>
      <c r="W116" s="14">
        <v>6186.25</v>
      </c>
      <c r="X116" s="22">
        <v>-7.2108894555272196E-2</v>
      </c>
      <c r="Y116" s="14">
        <v>6340</v>
      </c>
      <c r="Z116" s="22">
        <v>-7.5768067349393203E-2</v>
      </c>
    </row>
    <row r="117" spans="1:26" s="64" customFormat="1">
      <c r="A117" s="24">
        <v>2014</v>
      </c>
      <c r="B117" s="24" t="s">
        <v>95</v>
      </c>
      <c r="C117" s="13">
        <v>573942.55333333299</v>
      </c>
      <c r="D117" s="21" t="s">
        <v>15</v>
      </c>
      <c r="E117" s="13">
        <v>4050.53416666667</v>
      </c>
      <c r="F117" s="21" t="s">
        <v>15</v>
      </c>
      <c r="G117" s="13">
        <v>437.74666666666701</v>
      </c>
      <c r="H117" s="21" t="s">
        <v>15</v>
      </c>
      <c r="I117" s="13">
        <v>371.51499999999999</v>
      </c>
      <c r="J117" s="21" t="s">
        <v>15</v>
      </c>
      <c r="K117" s="13">
        <v>9045.9166666666697</v>
      </c>
      <c r="L117" s="21" t="s">
        <v>15</v>
      </c>
      <c r="M117" s="13">
        <v>64.012500000000003</v>
      </c>
      <c r="N117" s="21" t="s">
        <v>15</v>
      </c>
      <c r="O117" s="13">
        <v>6.8958333333333304</v>
      </c>
      <c r="P117" s="21" t="s">
        <v>15</v>
      </c>
      <c r="Q117" s="13">
        <v>5.8558333333333303</v>
      </c>
      <c r="R117" s="21" t="s">
        <v>15</v>
      </c>
      <c r="S117" s="13">
        <v>63.422318531970802</v>
      </c>
      <c r="T117" s="21" t="s">
        <v>15</v>
      </c>
      <c r="U117" s="13">
        <v>140.5</v>
      </c>
      <c r="V117" s="21" t="s">
        <v>15</v>
      </c>
      <c r="W117" s="13">
        <v>1305</v>
      </c>
      <c r="X117" s="21" t="s">
        <v>15</v>
      </c>
      <c r="Y117" s="13">
        <v>1535.4166666666699</v>
      </c>
      <c r="Z117" s="21" t="s">
        <v>15</v>
      </c>
    </row>
    <row r="118" spans="1:26" s="64" customFormat="1">
      <c r="A118" s="24">
        <v>2015</v>
      </c>
      <c r="B118" s="24" t="s">
        <v>95</v>
      </c>
      <c r="C118" s="13">
        <v>813208.76833333296</v>
      </c>
      <c r="D118" s="21">
        <v>0.41688181789343598</v>
      </c>
      <c r="E118" s="13">
        <v>5279.2908333333298</v>
      </c>
      <c r="F118" s="21">
        <v>0.30335669719281699</v>
      </c>
      <c r="G118" s="13">
        <v>541.91499999999996</v>
      </c>
      <c r="H118" s="21">
        <v>0.237964880752946</v>
      </c>
      <c r="I118" s="13">
        <v>432.80916666666701</v>
      </c>
      <c r="J118" s="21">
        <v>0.164984365817442</v>
      </c>
      <c r="K118" s="13">
        <v>10841.75</v>
      </c>
      <c r="L118" s="21">
        <v>0.19852419600003601</v>
      </c>
      <c r="M118" s="13">
        <v>70.414166666666702</v>
      </c>
      <c r="N118" s="21">
        <v>0.10000650914535</v>
      </c>
      <c r="O118" s="13">
        <v>7.2166666666666703</v>
      </c>
      <c r="P118" s="21">
        <v>4.6525679758309103E-2</v>
      </c>
      <c r="Q118" s="13">
        <v>5.7666666666666702</v>
      </c>
      <c r="R118" s="21">
        <v>-1.5226981642235999E-2</v>
      </c>
      <c r="S118" s="13">
        <v>75.080671565754699</v>
      </c>
      <c r="T118" s="21">
        <v>0.18382098453097401</v>
      </c>
      <c r="U118" s="13">
        <v>153.333333333333</v>
      </c>
      <c r="V118" s="21">
        <v>9.1340450771053405E-2</v>
      </c>
      <c r="W118" s="13">
        <v>1505.1666666666699</v>
      </c>
      <c r="X118" s="21">
        <v>0.15338441890166299</v>
      </c>
      <c r="Y118" s="13">
        <v>1879.75</v>
      </c>
      <c r="Z118" s="21">
        <v>0.22426051560379701</v>
      </c>
    </row>
    <row r="119" spans="1:26" s="64" customFormat="1">
      <c r="A119" s="24">
        <v>2016</v>
      </c>
      <c r="B119" s="24" t="s">
        <v>95</v>
      </c>
      <c r="C119" s="13">
        <v>816316.73</v>
      </c>
      <c r="D119" s="21">
        <v>3.8218496746373902E-3</v>
      </c>
      <c r="E119" s="13">
        <v>5751.8433333333296</v>
      </c>
      <c r="F119" s="21">
        <v>8.9510601881660601E-2</v>
      </c>
      <c r="G119" s="13">
        <v>544.61749999999995</v>
      </c>
      <c r="H119" s="21">
        <v>4.9869444470073496E-3</v>
      </c>
      <c r="I119" s="13">
        <v>421.66916666666702</v>
      </c>
      <c r="J119" s="21">
        <v>-2.5738826388073201E-2</v>
      </c>
      <c r="K119" s="13">
        <v>10984.833333333299</v>
      </c>
      <c r="L119" s="21">
        <v>1.3197438912841499E-2</v>
      </c>
      <c r="M119" s="13">
        <v>77.611666666666693</v>
      </c>
      <c r="N119" s="21">
        <v>0.10221664674485501</v>
      </c>
      <c r="O119" s="13">
        <v>7.3408333333333298</v>
      </c>
      <c r="P119" s="21">
        <v>1.7205542725172201E-2</v>
      </c>
      <c r="Q119" s="13">
        <v>5.6883333333333299</v>
      </c>
      <c r="R119" s="21">
        <v>-1.35838150289029E-2</v>
      </c>
      <c r="S119" s="13">
        <v>74.184149256461893</v>
      </c>
      <c r="T119" s="21">
        <v>-1.1940787030755899E-2</v>
      </c>
      <c r="U119" s="13">
        <v>141.333333333333</v>
      </c>
      <c r="V119" s="21">
        <v>-7.8260869565217606E-2</v>
      </c>
      <c r="W119" s="13">
        <v>1492.4166666666699</v>
      </c>
      <c r="X119" s="21">
        <v>-8.4708227217362205E-3</v>
      </c>
      <c r="Y119" s="13">
        <v>1936.1666666666699</v>
      </c>
      <c r="Z119" s="21">
        <v>3.0012856319547799E-2</v>
      </c>
    </row>
    <row r="120" spans="1:26" s="66" customFormat="1" ht="15.75" thickBot="1">
      <c r="A120" s="25">
        <v>2017</v>
      </c>
      <c r="B120" s="25" t="s">
        <v>95</v>
      </c>
      <c r="C120" s="14">
        <v>1043245.03</v>
      </c>
      <c r="D120" s="22">
        <v>0.277990504984505</v>
      </c>
      <c r="E120" s="14">
        <v>6610.6750000000002</v>
      </c>
      <c r="F120" s="22">
        <v>0.14931416189476701</v>
      </c>
      <c r="G120" s="14">
        <v>588.125</v>
      </c>
      <c r="H120" s="22">
        <v>7.9886342249376893E-2</v>
      </c>
      <c r="I120" s="14">
        <v>449.39249999999998</v>
      </c>
      <c r="J120" s="22">
        <v>6.5746645770873899E-2</v>
      </c>
      <c r="K120" s="14">
        <v>14042.375</v>
      </c>
      <c r="L120" s="22">
        <v>0.27834210805808401</v>
      </c>
      <c r="M120" s="14">
        <v>89.068749999999994</v>
      </c>
      <c r="N120" s="22">
        <v>0.147620632636845</v>
      </c>
      <c r="O120" s="14">
        <v>7.9175000000000004</v>
      </c>
      <c r="P120" s="22">
        <v>7.8556022249972199E-2</v>
      </c>
      <c r="Q120" s="14">
        <v>6.0475000000000003</v>
      </c>
      <c r="R120" s="22">
        <v>6.3140931731615099E-2</v>
      </c>
      <c r="S120" s="14">
        <v>74.345949293830898</v>
      </c>
      <c r="T120" s="22">
        <v>2.1810594175535598E-3</v>
      </c>
      <c r="U120" s="14">
        <v>157.75</v>
      </c>
      <c r="V120" s="22">
        <v>0.116155660377361</v>
      </c>
      <c r="W120" s="14">
        <v>1775.625</v>
      </c>
      <c r="X120" s="22">
        <v>0.18976492266457901</v>
      </c>
      <c r="Y120" s="14">
        <v>2324</v>
      </c>
      <c r="Z120" s="22">
        <v>0.200309890677453</v>
      </c>
    </row>
    <row r="121" spans="1:26" s="64" customFormat="1">
      <c r="A121" s="24">
        <v>2014</v>
      </c>
      <c r="B121" s="24" t="s">
        <v>96</v>
      </c>
      <c r="C121" s="13">
        <v>56025</v>
      </c>
      <c r="D121" s="21" t="s">
        <v>15</v>
      </c>
      <c r="E121" s="13">
        <v>1886.3116666666699</v>
      </c>
      <c r="F121" s="21" t="s">
        <v>15</v>
      </c>
      <c r="G121" s="13">
        <v>1832.10666666667</v>
      </c>
      <c r="H121" s="21" t="s">
        <v>15</v>
      </c>
      <c r="I121" s="13">
        <v>1832.10666666667</v>
      </c>
      <c r="J121" s="21" t="s">
        <v>15</v>
      </c>
      <c r="K121" s="13">
        <v>12.0833333333333</v>
      </c>
      <c r="L121" s="21" t="s">
        <v>15</v>
      </c>
      <c r="M121" s="13">
        <v>0.45333333333333298</v>
      </c>
      <c r="N121" s="21" t="s">
        <v>15</v>
      </c>
      <c r="O121" s="13">
        <v>0.44416666666666699</v>
      </c>
      <c r="P121" s="21" t="s">
        <v>15</v>
      </c>
      <c r="Q121" s="13">
        <v>0.44416666666666699</v>
      </c>
      <c r="R121" s="21" t="s">
        <v>15</v>
      </c>
      <c r="S121" s="13">
        <v>4593.3063811188804</v>
      </c>
      <c r="T121" s="21" t="s">
        <v>15</v>
      </c>
      <c r="U121" s="13">
        <v>28.9166666666667</v>
      </c>
      <c r="V121" s="21" t="s">
        <v>15</v>
      </c>
      <c r="W121" s="13">
        <v>30</v>
      </c>
      <c r="X121" s="21" t="s">
        <v>15</v>
      </c>
      <c r="Y121" s="13">
        <v>30</v>
      </c>
      <c r="Z121" s="21" t="s">
        <v>15</v>
      </c>
    </row>
    <row r="122" spans="1:26" s="64" customFormat="1">
      <c r="A122" s="24">
        <v>2015</v>
      </c>
      <c r="B122" s="24" t="s">
        <v>96</v>
      </c>
      <c r="C122" s="13">
        <v>50953.533333333296</v>
      </c>
      <c r="D122" s="21">
        <v>-9.0521493380931795E-2</v>
      </c>
      <c r="E122" s="13">
        <v>2030.1</v>
      </c>
      <c r="F122" s="21">
        <v>7.6227240638033406E-2</v>
      </c>
      <c r="G122" s="13">
        <v>2015.7708333333301</v>
      </c>
      <c r="H122" s="21">
        <v>0.100247529255935</v>
      </c>
      <c r="I122" s="13">
        <v>2015.7708333333301</v>
      </c>
      <c r="J122" s="21">
        <v>0.100247529255935</v>
      </c>
      <c r="K122" s="13">
        <v>13</v>
      </c>
      <c r="L122" s="21">
        <v>7.5862068965520196E-2</v>
      </c>
      <c r="M122" s="13">
        <v>0.54166666666666696</v>
      </c>
      <c r="N122" s="21">
        <v>0.19485294117647201</v>
      </c>
      <c r="O122" s="13">
        <v>0.53916666666666702</v>
      </c>
      <c r="P122" s="21">
        <v>0.21388367729831101</v>
      </c>
      <c r="Q122" s="13">
        <v>0.53916666666666702</v>
      </c>
      <c r="R122" s="21">
        <v>0.21388367729831101</v>
      </c>
      <c r="S122" s="13">
        <v>3962.0516866575699</v>
      </c>
      <c r="T122" s="21">
        <v>-0.13742925946680301</v>
      </c>
      <c r="U122" s="13">
        <v>24.6666666666667</v>
      </c>
      <c r="V122" s="21">
        <v>-0.146974063400576</v>
      </c>
      <c r="W122" s="13">
        <v>24.9166666666667</v>
      </c>
      <c r="X122" s="21">
        <v>-0.16944444444444301</v>
      </c>
      <c r="Y122" s="13">
        <v>24.9166666666667</v>
      </c>
      <c r="Z122" s="21">
        <v>-0.16944444444444301</v>
      </c>
    </row>
    <row r="123" spans="1:26" s="64" customFormat="1">
      <c r="A123" s="24">
        <v>2016</v>
      </c>
      <c r="B123" s="24" t="s">
        <v>96</v>
      </c>
      <c r="C123" s="13">
        <v>66578</v>
      </c>
      <c r="D123" s="21">
        <v>0.30664147595914298</v>
      </c>
      <c r="E123" s="13">
        <v>2341.6141666666699</v>
      </c>
      <c r="F123" s="21">
        <v>0.15344769551582199</v>
      </c>
      <c r="G123" s="13">
        <v>2341.6141666666699</v>
      </c>
      <c r="H123" s="21">
        <v>0.16164701261924599</v>
      </c>
      <c r="I123" s="13">
        <v>2328.17916666667</v>
      </c>
      <c r="J123" s="21">
        <v>0.15498206848083701</v>
      </c>
      <c r="K123" s="13">
        <v>18.1666666666667</v>
      </c>
      <c r="L123" s="21">
        <v>0.39743589743590002</v>
      </c>
      <c r="M123" s="13">
        <v>0.65249999999999997</v>
      </c>
      <c r="N123" s="21">
        <v>0.20461538461538401</v>
      </c>
      <c r="O123" s="13">
        <v>0.65249999999999997</v>
      </c>
      <c r="P123" s="21">
        <v>0.210200927357032</v>
      </c>
      <c r="Q123" s="13">
        <v>0.65</v>
      </c>
      <c r="R123" s="21">
        <v>0.205564142194744</v>
      </c>
      <c r="S123" s="13">
        <v>3772.3653264742902</v>
      </c>
      <c r="T123" s="21">
        <v>-4.7875791429490701E-2</v>
      </c>
      <c r="U123" s="13">
        <v>27.5833333333333</v>
      </c>
      <c r="V123" s="21">
        <v>0.11824324324324</v>
      </c>
      <c r="W123" s="13">
        <v>27.5833333333333</v>
      </c>
      <c r="X123" s="21">
        <v>0.107023411371235</v>
      </c>
      <c r="Y123" s="13">
        <v>27.75</v>
      </c>
      <c r="Z123" s="21">
        <v>0.113712374581938</v>
      </c>
    </row>
    <row r="124" spans="1:26" s="66" customFormat="1" ht="15.75" thickBot="1">
      <c r="A124" s="25">
        <v>2017</v>
      </c>
      <c r="B124" s="25" t="s">
        <v>96</v>
      </c>
      <c r="C124" s="14">
        <v>85959.2</v>
      </c>
      <c r="D124" s="22">
        <v>0.29110516987593499</v>
      </c>
      <c r="E124" s="14">
        <v>2791.66</v>
      </c>
      <c r="F124" s="22">
        <v>0.19219470045057799</v>
      </c>
      <c r="G124" s="14">
        <v>2791.66</v>
      </c>
      <c r="H124" s="22">
        <v>0.19219470045057799</v>
      </c>
      <c r="I124" s="14">
        <v>2791.66</v>
      </c>
      <c r="J124" s="22">
        <v>0.199074383951692</v>
      </c>
      <c r="K124" s="14">
        <v>24</v>
      </c>
      <c r="L124" s="22">
        <v>0.32110091743119001</v>
      </c>
      <c r="M124" s="14">
        <v>0.78125</v>
      </c>
      <c r="N124" s="22">
        <v>0.197318007662835</v>
      </c>
      <c r="O124" s="14">
        <v>0.78125</v>
      </c>
      <c r="P124" s="22">
        <v>0.197318007662835</v>
      </c>
      <c r="Q124" s="14">
        <v>0.78125</v>
      </c>
      <c r="R124" s="22">
        <v>0.20192307692307701</v>
      </c>
      <c r="S124" s="14">
        <v>3597.9259335288398</v>
      </c>
      <c r="T124" s="22">
        <v>-4.6241383813291501E-2</v>
      </c>
      <c r="U124" s="14">
        <v>30.75</v>
      </c>
      <c r="V124" s="22">
        <v>0.114803625377645</v>
      </c>
      <c r="W124" s="14">
        <v>30.75</v>
      </c>
      <c r="X124" s="22">
        <v>0.114803625377645</v>
      </c>
      <c r="Y124" s="14">
        <v>30.75</v>
      </c>
      <c r="Z124" s="22">
        <v>0.108108108108108</v>
      </c>
    </row>
    <row r="125" spans="1:26" s="64" customFormat="1">
      <c r="A125" s="24">
        <v>2014</v>
      </c>
      <c r="B125" s="24" t="s">
        <v>97</v>
      </c>
      <c r="C125" s="13">
        <v>79.774000000000001</v>
      </c>
      <c r="D125" s="21" t="s">
        <v>15</v>
      </c>
      <c r="E125" s="13">
        <v>60.808</v>
      </c>
      <c r="F125" s="21" t="s">
        <v>15</v>
      </c>
      <c r="G125" s="13">
        <v>60.808</v>
      </c>
      <c r="H125" s="21" t="s">
        <v>15</v>
      </c>
      <c r="I125" s="13">
        <v>60.808</v>
      </c>
      <c r="J125" s="21" t="s">
        <v>15</v>
      </c>
      <c r="K125" s="13">
        <v>1.1000000000000001</v>
      </c>
      <c r="L125" s="21" t="s">
        <v>15</v>
      </c>
      <c r="M125" s="13">
        <v>0.92500000000000004</v>
      </c>
      <c r="N125" s="21" t="s">
        <v>15</v>
      </c>
      <c r="O125" s="13">
        <v>0.92500000000000004</v>
      </c>
      <c r="P125" s="21" t="s">
        <v>15</v>
      </c>
      <c r="Q125" s="13">
        <v>0.92500000000000004</v>
      </c>
      <c r="R125" s="21" t="s">
        <v>15</v>
      </c>
      <c r="S125" s="13">
        <v>72.762</v>
      </c>
      <c r="T125" s="21" t="s">
        <v>15</v>
      </c>
      <c r="U125" s="13">
        <v>1.5</v>
      </c>
      <c r="V125" s="21" t="s">
        <v>15</v>
      </c>
      <c r="W125" s="13">
        <v>1.5</v>
      </c>
      <c r="X125" s="21" t="s">
        <v>15</v>
      </c>
      <c r="Y125" s="13">
        <v>1.5</v>
      </c>
      <c r="Z125" s="21" t="s">
        <v>15</v>
      </c>
    </row>
    <row r="126" spans="1:26" s="64" customFormat="1">
      <c r="A126" s="24">
        <v>2015</v>
      </c>
      <c r="B126" s="24" t="s">
        <v>97</v>
      </c>
      <c r="C126" s="13">
        <v>112.21</v>
      </c>
      <c r="D126" s="21">
        <v>0.40659864116128103</v>
      </c>
      <c r="E126" s="13">
        <v>64.12</v>
      </c>
      <c r="F126" s="21">
        <v>5.4466517563478603E-2</v>
      </c>
      <c r="G126" s="13">
        <v>64.12</v>
      </c>
      <c r="H126" s="21">
        <v>5.4466517563478603E-2</v>
      </c>
      <c r="I126" s="13">
        <v>64.12</v>
      </c>
      <c r="J126" s="21">
        <v>5.4466517563478603E-2</v>
      </c>
      <c r="K126" s="13">
        <v>1.75</v>
      </c>
      <c r="L126" s="21">
        <v>0.59090909090909105</v>
      </c>
      <c r="M126" s="13">
        <v>1</v>
      </c>
      <c r="N126" s="21">
        <v>8.1081081081081002E-2</v>
      </c>
      <c r="O126" s="13">
        <v>1</v>
      </c>
      <c r="P126" s="21">
        <v>8.1081081081081002E-2</v>
      </c>
      <c r="Q126" s="13">
        <v>1</v>
      </c>
      <c r="R126" s="21">
        <v>8.1081081081081002E-2</v>
      </c>
      <c r="S126" s="13">
        <v>64.12</v>
      </c>
      <c r="T126" s="21">
        <v>-0.118770786949232</v>
      </c>
      <c r="U126" s="13">
        <v>1.75</v>
      </c>
      <c r="V126" s="21">
        <v>0.16666666666666699</v>
      </c>
      <c r="W126" s="13">
        <v>1.75</v>
      </c>
      <c r="X126" s="21">
        <v>0.16666666666666699</v>
      </c>
      <c r="Y126" s="13">
        <v>1.75</v>
      </c>
      <c r="Z126" s="21">
        <v>0.16666666666666699</v>
      </c>
    </row>
    <row r="127" spans="1:26" s="64" customFormat="1">
      <c r="A127" s="24">
        <v>2016</v>
      </c>
      <c r="B127" s="24" t="s">
        <v>97</v>
      </c>
      <c r="C127" s="13">
        <v>495.81</v>
      </c>
      <c r="D127" s="21">
        <v>3.4185901434809698</v>
      </c>
      <c r="E127" s="13">
        <v>137.11125000000001</v>
      </c>
      <c r="F127" s="21">
        <v>1.1383538677479701</v>
      </c>
      <c r="G127" s="13">
        <v>137.11125000000001</v>
      </c>
      <c r="H127" s="21">
        <v>1.1383538677479701</v>
      </c>
      <c r="I127" s="13">
        <v>137.11125000000001</v>
      </c>
      <c r="J127" s="21">
        <v>1.1383538677479701</v>
      </c>
      <c r="K127" s="13">
        <v>3.125</v>
      </c>
      <c r="L127" s="21">
        <v>0.78571428571428603</v>
      </c>
      <c r="M127" s="13">
        <v>1</v>
      </c>
      <c r="N127" s="21">
        <v>0</v>
      </c>
      <c r="O127" s="13">
        <v>1</v>
      </c>
      <c r="P127" s="21">
        <v>0</v>
      </c>
      <c r="Q127" s="13">
        <v>1</v>
      </c>
      <c r="R127" s="21">
        <v>0</v>
      </c>
      <c r="S127" s="13">
        <v>137.10916666666699</v>
      </c>
      <c r="T127" s="21">
        <v>1.13832137658557</v>
      </c>
      <c r="U127" s="13">
        <v>3.125</v>
      </c>
      <c r="V127" s="21">
        <v>0.78571428571428603</v>
      </c>
      <c r="W127" s="13">
        <v>3.125</v>
      </c>
      <c r="X127" s="21">
        <v>0.78571428571428603</v>
      </c>
      <c r="Y127" s="13">
        <v>3.125</v>
      </c>
      <c r="Z127" s="21">
        <v>0.78571428571428603</v>
      </c>
    </row>
    <row r="128" spans="1:26" s="66" customFormat="1" ht="15.75" thickBot="1">
      <c r="A128" s="25">
        <v>2017</v>
      </c>
      <c r="B128" s="25" t="s">
        <v>97</v>
      </c>
      <c r="C128" s="14">
        <v>1197.6600000000001</v>
      </c>
      <c r="D128" s="22">
        <v>1.41556241302112</v>
      </c>
      <c r="E128" s="14">
        <v>200.31874999999999</v>
      </c>
      <c r="F128" s="22">
        <v>0.46099426560548401</v>
      </c>
      <c r="G128" s="14">
        <v>200.31874999999999</v>
      </c>
      <c r="H128" s="22">
        <v>0.46099426560548401</v>
      </c>
      <c r="I128" s="14">
        <v>200.31874999999999</v>
      </c>
      <c r="J128" s="22">
        <v>0.46099426560548401</v>
      </c>
      <c r="K128" s="14">
        <v>5.875</v>
      </c>
      <c r="L128" s="22">
        <v>0.88</v>
      </c>
      <c r="M128" s="14">
        <v>1.05</v>
      </c>
      <c r="N128" s="22">
        <v>0.05</v>
      </c>
      <c r="O128" s="14">
        <v>1.05</v>
      </c>
      <c r="P128" s="22">
        <v>0.05</v>
      </c>
      <c r="Q128" s="14">
        <v>1.05</v>
      </c>
      <c r="R128" s="22">
        <v>0.05</v>
      </c>
      <c r="S128" s="14">
        <v>194.743212121212</v>
      </c>
      <c r="T128" s="22">
        <v>0.42035151154161698</v>
      </c>
      <c r="U128" s="14">
        <v>5.875</v>
      </c>
      <c r="V128" s="22">
        <v>0.88</v>
      </c>
      <c r="W128" s="14">
        <v>5.875</v>
      </c>
      <c r="X128" s="22">
        <v>0.88</v>
      </c>
      <c r="Y128" s="14">
        <v>5.875</v>
      </c>
      <c r="Z128" s="22">
        <v>0.88</v>
      </c>
    </row>
    <row r="129" spans="1:26" s="64" customFormat="1">
      <c r="A129" s="24">
        <v>2014</v>
      </c>
      <c r="B129" s="24" t="s">
        <v>98</v>
      </c>
      <c r="C129" s="13">
        <v>54832.725833333301</v>
      </c>
      <c r="D129" s="21" t="s">
        <v>15</v>
      </c>
      <c r="E129" s="13">
        <v>49.226666666666702</v>
      </c>
      <c r="F129" s="21" t="s">
        <v>15</v>
      </c>
      <c r="G129" s="13">
        <v>43.776666666666699</v>
      </c>
      <c r="H129" s="21" t="s">
        <v>15</v>
      </c>
      <c r="I129" s="13">
        <v>40.000833333333297</v>
      </c>
      <c r="J129" s="21" t="s">
        <v>15</v>
      </c>
      <c r="K129" s="13">
        <v>1342</v>
      </c>
      <c r="L129" s="21" t="s">
        <v>15</v>
      </c>
      <c r="M129" s="13">
        <v>1.2050000000000001</v>
      </c>
      <c r="N129" s="21" t="s">
        <v>15</v>
      </c>
      <c r="O129" s="13">
        <v>1.07083333333333</v>
      </c>
      <c r="P129" s="21" t="s">
        <v>15</v>
      </c>
      <c r="Q129" s="13">
        <v>0.97916666666666696</v>
      </c>
      <c r="R129" s="21" t="s">
        <v>15</v>
      </c>
      <c r="S129" s="13">
        <v>40.873898773480803</v>
      </c>
      <c r="T129" s="21" t="s">
        <v>15</v>
      </c>
      <c r="U129" s="13">
        <v>1113.4166666666699</v>
      </c>
      <c r="V129" s="21" t="s">
        <v>15</v>
      </c>
      <c r="W129" s="13">
        <v>1252.0833333333301</v>
      </c>
      <c r="X129" s="21" t="s">
        <v>15</v>
      </c>
      <c r="Y129" s="13">
        <v>1370.5833333333301</v>
      </c>
      <c r="Z129" s="21" t="s">
        <v>15</v>
      </c>
    </row>
    <row r="130" spans="1:26" s="64" customFormat="1">
      <c r="A130" s="24">
        <v>2015</v>
      </c>
      <c r="B130" s="24" t="s">
        <v>98</v>
      </c>
      <c r="C130" s="13">
        <v>66404.72</v>
      </c>
      <c r="D130" s="21">
        <v>0.21104174543210399</v>
      </c>
      <c r="E130" s="13">
        <v>55.435000000000002</v>
      </c>
      <c r="F130" s="21">
        <v>0.12611728060671601</v>
      </c>
      <c r="G130" s="13">
        <v>49.81</v>
      </c>
      <c r="H130" s="21">
        <v>0.13782075687200099</v>
      </c>
      <c r="I130" s="13">
        <v>45.957500000000003</v>
      </c>
      <c r="J130" s="21">
        <v>0.14891356430074501</v>
      </c>
      <c r="K130" s="13">
        <v>1434.25</v>
      </c>
      <c r="L130" s="21">
        <v>6.8740685543964203E-2</v>
      </c>
      <c r="M130" s="13">
        <v>1.1975</v>
      </c>
      <c r="N130" s="21">
        <v>-6.2240663900415497E-3</v>
      </c>
      <c r="O130" s="13">
        <v>1.0758333333333301</v>
      </c>
      <c r="P130" s="21">
        <v>4.6692607003892298E-3</v>
      </c>
      <c r="Q130" s="13">
        <v>0.99416666666666698</v>
      </c>
      <c r="R130" s="21">
        <v>1.53191489361702E-2</v>
      </c>
      <c r="S130" s="13">
        <v>46.296756998248703</v>
      </c>
      <c r="T130" s="21">
        <v>0.13267288875037</v>
      </c>
      <c r="U130" s="13">
        <v>1196.8333333333301</v>
      </c>
      <c r="V130" s="21">
        <v>7.49195419504467E-2</v>
      </c>
      <c r="W130" s="13">
        <v>1332.0833333333301</v>
      </c>
      <c r="X130" s="21">
        <v>6.3893510815308002E-2</v>
      </c>
      <c r="Y130" s="13">
        <v>1444.5</v>
      </c>
      <c r="Z130" s="21">
        <v>5.3930808050102801E-2</v>
      </c>
    </row>
    <row r="131" spans="1:26" s="64" customFormat="1">
      <c r="A131" s="24">
        <v>2016</v>
      </c>
      <c r="B131" s="24" t="s">
        <v>98</v>
      </c>
      <c r="C131" s="13">
        <v>73612.510833333305</v>
      </c>
      <c r="D131" s="21">
        <v>0.10854335103488599</v>
      </c>
      <c r="E131" s="13">
        <v>55.786666666666697</v>
      </c>
      <c r="F131" s="21">
        <v>6.3437659721601002E-3</v>
      </c>
      <c r="G131" s="13">
        <v>49.7291666666667</v>
      </c>
      <c r="H131" s="21">
        <v>-1.62283343371416E-3</v>
      </c>
      <c r="I131" s="13">
        <v>46.142499999999998</v>
      </c>
      <c r="J131" s="21">
        <v>4.0254583038676003E-3</v>
      </c>
      <c r="K131" s="13">
        <v>1602.6666666666699</v>
      </c>
      <c r="L131" s="21">
        <v>0.117424902678522</v>
      </c>
      <c r="M131" s="13">
        <v>1.21166666666667</v>
      </c>
      <c r="N131" s="21">
        <v>1.1830201809327799E-2</v>
      </c>
      <c r="O131" s="13">
        <v>1.0791666666666699</v>
      </c>
      <c r="P131" s="21">
        <v>3.09837335399522E-3</v>
      </c>
      <c r="Q131" s="13">
        <v>1.0008333333333299</v>
      </c>
      <c r="R131" s="21">
        <v>6.7057837384706803E-3</v>
      </c>
      <c r="S131" s="13">
        <v>46.070859885828497</v>
      </c>
      <c r="T131" s="21">
        <v>-4.8793290732815596E-3</v>
      </c>
      <c r="U131" s="13">
        <v>1320.3333333333301</v>
      </c>
      <c r="V131" s="21">
        <v>0.10318897089541899</v>
      </c>
      <c r="W131" s="13">
        <v>1482.6666666666699</v>
      </c>
      <c r="X131" s="21">
        <v>0.113043478260875</v>
      </c>
      <c r="Y131" s="13">
        <v>1600.8333333333301</v>
      </c>
      <c r="Z131" s="21">
        <v>0.10822660666897201</v>
      </c>
    </row>
    <row r="132" spans="1:26" s="66" customFormat="1" ht="15.75" thickBot="1">
      <c r="A132" s="25">
        <v>2017</v>
      </c>
      <c r="B132" s="25" t="s">
        <v>98</v>
      </c>
      <c r="C132" s="14">
        <v>75884.522500000006</v>
      </c>
      <c r="D132" s="22">
        <v>3.0864477259997001E-2</v>
      </c>
      <c r="E132" s="14">
        <v>54.151249999999997</v>
      </c>
      <c r="F132" s="22">
        <v>-2.93155473231363E-2</v>
      </c>
      <c r="G132" s="14">
        <v>47.81</v>
      </c>
      <c r="H132" s="22">
        <v>-3.8592375366569502E-2</v>
      </c>
      <c r="I132" s="14">
        <v>43.391249999999999</v>
      </c>
      <c r="J132" s="22">
        <v>-5.9625074497480599E-2</v>
      </c>
      <c r="K132" s="14">
        <v>1750.375</v>
      </c>
      <c r="L132" s="22">
        <v>9.2164101497501899E-2</v>
      </c>
      <c r="M132" s="14">
        <v>1.24875</v>
      </c>
      <c r="N132" s="22">
        <v>3.0605226960107201E-2</v>
      </c>
      <c r="O132" s="14">
        <v>1.1012500000000001</v>
      </c>
      <c r="P132" s="22">
        <v>2.0463320463317398E-2</v>
      </c>
      <c r="Q132" s="14">
        <v>1.00125</v>
      </c>
      <c r="R132" s="22">
        <v>4.1631973355876501E-4</v>
      </c>
      <c r="S132" s="14">
        <v>43.418152885997401</v>
      </c>
      <c r="T132" s="22">
        <v>-5.7578847158593502E-2</v>
      </c>
      <c r="U132" s="14">
        <v>1401.25</v>
      </c>
      <c r="V132" s="22">
        <v>6.1285029033075103E-2</v>
      </c>
      <c r="W132" s="14">
        <v>1588.5</v>
      </c>
      <c r="X132" s="22">
        <v>7.1380395683450906E-2</v>
      </c>
      <c r="Y132" s="14">
        <v>1751.625</v>
      </c>
      <c r="Z132" s="22">
        <v>9.4195731389903295E-2</v>
      </c>
    </row>
    <row r="133" spans="1:26" s="64" customFormat="1">
      <c r="A133" s="24">
        <v>2014</v>
      </c>
      <c r="B133" s="24" t="s">
        <v>99</v>
      </c>
      <c r="C133" s="13">
        <v>46156.311666666697</v>
      </c>
      <c r="D133" s="21" t="s">
        <v>15</v>
      </c>
      <c r="E133" s="13">
        <v>69.774166666666702</v>
      </c>
      <c r="F133" s="21" t="s">
        <v>15</v>
      </c>
      <c r="G133" s="13">
        <v>68.388333333333307</v>
      </c>
      <c r="H133" s="21" t="s">
        <v>15</v>
      </c>
      <c r="I133" s="13">
        <v>20.841666666666701</v>
      </c>
      <c r="J133" s="21" t="s">
        <v>15</v>
      </c>
      <c r="K133" s="13">
        <v>8847.4166666666697</v>
      </c>
      <c r="L133" s="21" t="s">
        <v>15</v>
      </c>
      <c r="M133" s="13">
        <v>13.4233333333333</v>
      </c>
      <c r="N133" s="21" t="s">
        <v>15</v>
      </c>
      <c r="O133" s="13">
        <v>13.1558333333333</v>
      </c>
      <c r="P133" s="21" t="s">
        <v>15</v>
      </c>
      <c r="Q133" s="13">
        <v>4.0075000000000003</v>
      </c>
      <c r="R133" s="21" t="s">
        <v>15</v>
      </c>
      <c r="S133" s="13">
        <v>5.2008875234432299</v>
      </c>
      <c r="T133" s="21" t="s">
        <v>15</v>
      </c>
      <c r="U133" s="13">
        <v>658.25</v>
      </c>
      <c r="V133" s="21" t="s">
        <v>15</v>
      </c>
      <c r="W133" s="13">
        <v>671.66666666666697</v>
      </c>
      <c r="X133" s="21" t="s">
        <v>15</v>
      </c>
      <c r="Y133" s="13">
        <v>2206.4166666666702</v>
      </c>
      <c r="Z133" s="21" t="s">
        <v>15</v>
      </c>
    </row>
    <row r="134" spans="1:26" s="64" customFormat="1">
      <c r="A134" s="24">
        <v>2015</v>
      </c>
      <c r="B134" s="24" t="s">
        <v>99</v>
      </c>
      <c r="C134" s="13">
        <v>60270.0641666667</v>
      </c>
      <c r="D134" s="21">
        <v>0.30578163614820902</v>
      </c>
      <c r="E134" s="13">
        <v>95.595833333333303</v>
      </c>
      <c r="F134" s="21">
        <v>0.37007488444863701</v>
      </c>
      <c r="G134" s="13">
        <v>92.4791666666667</v>
      </c>
      <c r="H134" s="21">
        <v>0.352265249920796</v>
      </c>
      <c r="I134" s="13">
        <v>27.510833333333299</v>
      </c>
      <c r="J134" s="21">
        <v>0.31999200319871701</v>
      </c>
      <c r="K134" s="13">
        <v>10579.5</v>
      </c>
      <c r="L134" s="21">
        <v>0.19577277736439</v>
      </c>
      <c r="M134" s="13">
        <v>16.811666666666699</v>
      </c>
      <c r="N134" s="21">
        <v>0.25242115718898001</v>
      </c>
      <c r="O134" s="13">
        <v>16.262499999999999</v>
      </c>
      <c r="P134" s="21">
        <v>0.23614366250712901</v>
      </c>
      <c r="Q134" s="13">
        <v>4.8341666666666701</v>
      </c>
      <c r="R134" s="21">
        <v>0.20627989186941201</v>
      </c>
      <c r="S134" s="13">
        <v>5.6900498921197604</v>
      </c>
      <c r="T134" s="21">
        <v>9.4053633436910394E-2</v>
      </c>
      <c r="U134" s="13">
        <v>630</v>
      </c>
      <c r="V134" s="21">
        <v>-4.2916824914546098E-2</v>
      </c>
      <c r="W134" s="13">
        <v>651.08333333333303</v>
      </c>
      <c r="X134" s="21">
        <v>-3.0645161290323499E-2</v>
      </c>
      <c r="Y134" s="13">
        <v>2188.75</v>
      </c>
      <c r="Z134" s="21">
        <v>-8.0069494278068292E-3</v>
      </c>
    </row>
    <row r="135" spans="1:26" s="64" customFormat="1">
      <c r="A135" s="24">
        <v>2016</v>
      </c>
      <c r="B135" s="24" t="s">
        <v>99</v>
      </c>
      <c r="C135" s="13">
        <v>57051.343333333301</v>
      </c>
      <c r="D135" s="21">
        <v>-5.3404967753685598E-2</v>
      </c>
      <c r="E135" s="13">
        <v>83.890833333333305</v>
      </c>
      <c r="F135" s="21">
        <v>-0.122442575077366</v>
      </c>
      <c r="G135" s="13">
        <v>78.094999999999999</v>
      </c>
      <c r="H135" s="21">
        <v>-0.15553953593151601</v>
      </c>
      <c r="I135" s="13">
        <v>24.32</v>
      </c>
      <c r="J135" s="21">
        <v>-0.115984612122496</v>
      </c>
      <c r="K135" s="13">
        <v>8489.4166666666697</v>
      </c>
      <c r="L135" s="21">
        <v>-0.19755974604974999</v>
      </c>
      <c r="M135" s="13">
        <v>12.525</v>
      </c>
      <c r="N135" s="21">
        <v>-0.25498165956181401</v>
      </c>
      <c r="O135" s="13">
        <v>11.7675</v>
      </c>
      <c r="P135" s="21">
        <v>-0.276402767102229</v>
      </c>
      <c r="Q135" s="13">
        <v>3.6191666666666702</v>
      </c>
      <c r="R135" s="21">
        <v>-0.25133597655576601</v>
      </c>
      <c r="S135" s="13">
        <v>7.18263010099749</v>
      </c>
      <c r="T135" s="21">
        <v>0.26231408110231602</v>
      </c>
      <c r="U135" s="13">
        <v>682.83333333333303</v>
      </c>
      <c r="V135" s="21">
        <v>8.3862433862433403E-2</v>
      </c>
      <c r="W135" s="13">
        <v>741.66666666666697</v>
      </c>
      <c r="X135" s="21">
        <v>0.139127095865866</v>
      </c>
      <c r="Y135" s="13">
        <v>2353.75</v>
      </c>
      <c r="Z135" s="21">
        <v>7.5385494003426604E-2</v>
      </c>
    </row>
    <row r="136" spans="1:26" s="66" customFormat="1" ht="15.75" thickBot="1">
      <c r="A136" s="25">
        <v>2017</v>
      </c>
      <c r="B136" s="25" t="s">
        <v>99</v>
      </c>
      <c r="C136" s="14">
        <v>50146.683749999997</v>
      </c>
      <c r="D136" s="22">
        <v>-0.121025363819946</v>
      </c>
      <c r="E136" s="14">
        <v>75.90625</v>
      </c>
      <c r="F136" s="22">
        <v>-9.5178257457608301E-2</v>
      </c>
      <c r="G136" s="14">
        <v>63.152500000000003</v>
      </c>
      <c r="H136" s="22">
        <v>-0.191337473589858</v>
      </c>
      <c r="I136" s="14">
        <v>20.796250000000001</v>
      </c>
      <c r="J136" s="22">
        <v>-0.14489103618421101</v>
      </c>
      <c r="K136" s="14">
        <v>6786.25</v>
      </c>
      <c r="L136" s="22">
        <v>-0.20062234350613001</v>
      </c>
      <c r="M136" s="14">
        <v>10.26</v>
      </c>
      <c r="N136" s="22">
        <v>-0.180838323353293</v>
      </c>
      <c r="O136" s="14">
        <v>8.5350000000000001</v>
      </c>
      <c r="P136" s="22">
        <v>-0.27469725940089201</v>
      </c>
      <c r="Q136" s="14">
        <v>2.8050000000000002</v>
      </c>
      <c r="R136" s="22">
        <v>-0.224959705272854</v>
      </c>
      <c r="S136" s="14">
        <v>7.4495695035577203</v>
      </c>
      <c r="T136" s="22">
        <v>3.7164576040628797E-2</v>
      </c>
      <c r="U136" s="14">
        <v>659.5</v>
      </c>
      <c r="V136" s="22">
        <v>-3.4171344886501899E-2</v>
      </c>
      <c r="W136" s="14">
        <v>796.75</v>
      </c>
      <c r="X136" s="22">
        <v>7.4269662921347901E-2</v>
      </c>
      <c r="Y136" s="14">
        <v>2410.375</v>
      </c>
      <c r="Z136" s="22">
        <v>2.4057355284121101E-2</v>
      </c>
    </row>
    <row r="137" spans="1:26" s="69" customFormat="1" ht="15.75" thickBot="1">
      <c r="A137" s="70">
        <v>2015</v>
      </c>
      <c r="B137" s="70" t="s">
        <v>100</v>
      </c>
      <c r="C137" s="67">
        <v>3900</v>
      </c>
      <c r="D137" s="68" t="s">
        <v>15</v>
      </c>
      <c r="E137" s="67">
        <v>3900</v>
      </c>
      <c r="F137" s="68" t="s">
        <v>15</v>
      </c>
      <c r="G137" s="67">
        <v>3900</v>
      </c>
      <c r="H137" s="68" t="s">
        <v>15</v>
      </c>
      <c r="I137" s="67">
        <v>3900</v>
      </c>
      <c r="J137" s="68" t="s">
        <v>15</v>
      </c>
      <c r="K137" s="67">
        <v>0</v>
      </c>
      <c r="L137" s="68" t="s">
        <v>15</v>
      </c>
      <c r="M137" s="67">
        <v>0</v>
      </c>
      <c r="N137" s="68" t="s">
        <v>15</v>
      </c>
      <c r="O137" s="67">
        <v>0</v>
      </c>
      <c r="P137" s="68" t="s">
        <v>15</v>
      </c>
      <c r="Q137" s="67">
        <v>0</v>
      </c>
      <c r="R137" s="68" t="s">
        <v>15</v>
      </c>
      <c r="S137" s="67">
        <v>3900</v>
      </c>
      <c r="T137" s="68" t="s">
        <v>15</v>
      </c>
      <c r="U137" s="67">
        <v>1</v>
      </c>
      <c r="V137" s="68" t="s">
        <v>15</v>
      </c>
      <c r="W137" s="67">
        <v>1</v>
      </c>
      <c r="X137" s="68" t="s">
        <v>15</v>
      </c>
      <c r="Y137" s="67">
        <v>1</v>
      </c>
      <c r="Z137" s="68" t="s">
        <v>15</v>
      </c>
    </row>
    <row r="138" spans="1:26" s="69" customFormat="1" ht="15.75" thickBot="1">
      <c r="A138" s="70">
        <v>2017</v>
      </c>
      <c r="B138" s="70" t="s">
        <v>101</v>
      </c>
      <c r="C138" s="67">
        <v>266.67</v>
      </c>
      <c r="D138" s="68" t="s">
        <v>15</v>
      </c>
      <c r="E138" s="67">
        <v>266.67</v>
      </c>
      <c r="F138" s="68" t="s">
        <v>15</v>
      </c>
      <c r="G138" s="67">
        <v>266.67</v>
      </c>
      <c r="H138" s="68" t="s">
        <v>15</v>
      </c>
      <c r="I138" s="67">
        <v>266.67</v>
      </c>
      <c r="J138" s="68" t="s">
        <v>15</v>
      </c>
      <c r="K138" s="67">
        <v>1</v>
      </c>
      <c r="L138" s="68" t="s">
        <v>15</v>
      </c>
      <c r="M138" s="67">
        <v>1</v>
      </c>
      <c r="N138" s="68" t="s">
        <v>15</v>
      </c>
      <c r="O138" s="67">
        <v>1</v>
      </c>
      <c r="P138" s="68" t="s">
        <v>15</v>
      </c>
      <c r="Q138" s="67">
        <v>1</v>
      </c>
      <c r="R138" s="68" t="s">
        <v>15</v>
      </c>
      <c r="S138" s="67">
        <v>266.67</v>
      </c>
      <c r="T138" s="68" t="s">
        <v>15</v>
      </c>
      <c r="U138" s="67">
        <v>1</v>
      </c>
      <c r="V138" s="68" t="s">
        <v>15</v>
      </c>
      <c r="W138" s="67">
        <v>1</v>
      </c>
      <c r="X138" s="68" t="s">
        <v>15</v>
      </c>
      <c r="Y138" s="67">
        <v>1</v>
      </c>
      <c r="Z138" s="68" t="s">
        <v>15</v>
      </c>
    </row>
    <row r="139" spans="1:26" s="69" customFormat="1" ht="15.75" thickBot="1">
      <c r="A139" s="70">
        <v>2014</v>
      </c>
      <c r="B139" s="70" t="s">
        <v>102</v>
      </c>
      <c r="C139" s="67">
        <v>39.200000000000003</v>
      </c>
      <c r="D139" s="68" t="s">
        <v>15</v>
      </c>
      <c r="E139" s="67">
        <v>39.200000000000003</v>
      </c>
      <c r="F139" s="68" t="s">
        <v>15</v>
      </c>
      <c r="G139" s="67">
        <v>39.200000000000003</v>
      </c>
      <c r="H139" s="68" t="s">
        <v>15</v>
      </c>
      <c r="I139" s="67">
        <v>39.200000000000003</v>
      </c>
      <c r="J139" s="68" t="s">
        <v>15</v>
      </c>
      <c r="K139" s="67">
        <v>1</v>
      </c>
      <c r="L139" s="68" t="s">
        <v>15</v>
      </c>
      <c r="M139" s="67">
        <v>1</v>
      </c>
      <c r="N139" s="68" t="s">
        <v>15</v>
      </c>
      <c r="O139" s="67">
        <v>1</v>
      </c>
      <c r="P139" s="68" t="s">
        <v>15</v>
      </c>
      <c r="Q139" s="67">
        <v>1</v>
      </c>
      <c r="R139" s="68" t="s">
        <v>15</v>
      </c>
      <c r="S139" s="67">
        <v>39.200000000000003</v>
      </c>
      <c r="T139" s="68" t="s">
        <v>15</v>
      </c>
      <c r="U139" s="67">
        <v>1</v>
      </c>
      <c r="V139" s="68" t="s">
        <v>15</v>
      </c>
      <c r="W139" s="67">
        <v>1</v>
      </c>
      <c r="X139" s="68" t="s">
        <v>15</v>
      </c>
      <c r="Y139" s="67">
        <v>1</v>
      </c>
      <c r="Z139" s="68" t="s">
        <v>15</v>
      </c>
    </row>
    <row r="140" spans="1:26" s="69" customFormat="1" ht="15.75" thickBot="1">
      <c r="A140" s="70">
        <v>2014</v>
      </c>
      <c r="B140" s="70" t="s">
        <v>103</v>
      </c>
      <c r="C140" s="67">
        <v>4799.3999999999996</v>
      </c>
      <c r="D140" s="68" t="s">
        <v>15</v>
      </c>
      <c r="E140" s="67">
        <v>4799.3999999999996</v>
      </c>
      <c r="F140" s="68" t="s">
        <v>15</v>
      </c>
      <c r="G140" s="67">
        <v>391.95</v>
      </c>
      <c r="H140" s="68" t="s">
        <v>15</v>
      </c>
      <c r="I140" s="67">
        <v>391.95</v>
      </c>
      <c r="J140" s="68" t="s">
        <v>15</v>
      </c>
      <c r="K140" s="67">
        <v>15</v>
      </c>
      <c r="L140" s="68" t="s">
        <v>15</v>
      </c>
      <c r="M140" s="67">
        <v>15</v>
      </c>
      <c r="N140" s="68" t="s">
        <v>15</v>
      </c>
      <c r="O140" s="67">
        <v>1.2250000000000001</v>
      </c>
      <c r="P140" s="68" t="s">
        <v>15</v>
      </c>
      <c r="Q140" s="67">
        <v>1.2250000000000001</v>
      </c>
      <c r="R140" s="68" t="s">
        <v>15</v>
      </c>
      <c r="S140" s="67">
        <v>319.95999999999998</v>
      </c>
      <c r="T140" s="68" t="s">
        <v>15</v>
      </c>
      <c r="U140" s="67">
        <v>1</v>
      </c>
      <c r="V140" s="68" t="s">
        <v>15</v>
      </c>
      <c r="W140" s="67">
        <v>10.5</v>
      </c>
      <c r="X140" s="68" t="s">
        <v>15</v>
      </c>
      <c r="Y140" s="67">
        <v>10.5</v>
      </c>
      <c r="Z140" s="68" t="s">
        <v>15</v>
      </c>
    </row>
    <row r="141" spans="1:26" s="64" customFormat="1">
      <c r="A141" s="24">
        <v>2014</v>
      </c>
      <c r="B141" s="24" t="s">
        <v>104</v>
      </c>
      <c r="C141" s="13">
        <v>3900</v>
      </c>
      <c r="D141" s="21" t="s">
        <v>15</v>
      </c>
      <c r="E141" s="13">
        <v>3900</v>
      </c>
      <c r="F141" s="21" t="s">
        <v>15</v>
      </c>
      <c r="G141" s="13">
        <v>3900</v>
      </c>
      <c r="H141" s="21" t="s">
        <v>15</v>
      </c>
      <c r="I141" s="13">
        <v>3900</v>
      </c>
      <c r="J141" s="21" t="s">
        <v>15</v>
      </c>
      <c r="K141" s="13">
        <v>0</v>
      </c>
      <c r="L141" s="21" t="s">
        <v>15</v>
      </c>
      <c r="M141" s="13">
        <v>0</v>
      </c>
      <c r="N141" s="21" t="s">
        <v>15</v>
      </c>
      <c r="O141" s="13">
        <v>0</v>
      </c>
      <c r="P141" s="21" t="s">
        <v>15</v>
      </c>
      <c r="Q141" s="13">
        <v>0</v>
      </c>
      <c r="R141" s="21" t="s">
        <v>15</v>
      </c>
      <c r="S141" s="13">
        <v>3900</v>
      </c>
      <c r="T141" s="21" t="s">
        <v>15</v>
      </c>
      <c r="U141" s="13">
        <v>1</v>
      </c>
      <c r="V141" s="21" t="s">
        <v>15</v>
      </c>
      <c r="W141" s="13">
        <v>1</v>
      </c>
      <c r="X141" s="21" t="s">
        <v>15</v>
      </c>
      <c r="Y141" s="13">
        <v>1</v>
      </c>
      <c r="Z141" s="21" t="s">
        <v>15</v>
      </c>
    </row>
    <row r="142" spans="1:26" s="64" customFormat="1">
      <c r="A142" s="24">
        <v>2015</v>
      </c>
      <c r="B142" s="24" t="s">
        <v>104</v>
      </c>
      <c r="C142" s="13">
        <v>4650</v>
      </c>
      <c r="D142" s="21">
        <v>0.19230769230769201</v>
      </c>
      <c r="E142" s="13">
        <v>3305</v>
      </c>
      <c r="F142" s="21">
        <v>-0.15256410256410299</v>
      </c>
      <c r="G142" s="13">
        <v>3305</v>
      </c>
      <c r="H142" s="21">
        <v>-0.15256410256410299</v>
      </c>
      <c r="I142" s="13">
        <v>3305</v>
      </c>
      <c r="J142" s="21">
        <v>-0.15256410256410299</v>
      </c>
      <c r="K142" s="13">
        <v>0</v>
      </c>
      <c r="L142" s="21" t="s">
        <v>15</v>
      </c>
      <c r="M142" s="13">
        <v>0</v>
      </c>
      <c r="N142" s="21" t="s">
        <v>15</v>
      </c>
      <c r="O142" s="13">
        <v>0</v>
      </c>
      <c r="P142" s="21" t="s">
        <v>15</v>
      </c>
      <c r="Q142" s="13">
        <v>0</v>
      </c>
      <c r="R142" s="21" t="s">
        <v>15</v>
      </c>
      <c r="S142" s="13">
        <v>4650</v>
      </c>
      <c r="T142" s="21">
        <v>0.19230769230769201</v>
      </c>
      <c r="U142" s="13">
        <v>1.8</v>
      </c>
      <c r="V142" s="21">
        <v>0.8</v>
      </c>
      <c r="W142" s="13">
        <v>1.8</v>
      </c>
      <c r="X142" s="21">
        <v>0.8</v>
      </c>
      <c r="Y142" s="13">
        <v>1.8</v>
      </c>
      <c r="Z142" s="21">
        <v>0.8</v>
      </c>
    </row>
    <row r="143" spans="1:26" s="64" customFormat="1">
      <c r="A143" s="24">
        <v>2016</v>
      </c>
      <c r="B143" s="24" t="s">
        <v>104</v>
      </c>
      <c r="C143" s="13">
        <v>4900</v>
      </c>
      <c r="D143" s="21">
        <v>5.3763440860215103E-2</v>
      </c>
      <c r="E143" s="13">
        <v>2983.3339999999998</v>
      </c>
      <c r="F143" s="21">
        <v>-9.7327080181543194E-2</v>
      </c>
      <c r="G143" s="13">
        <v>2983.3339999999998</v>
      </c>
      <c r="H143" s="21">
        <v>-9.7327080181543194E-2</v>
      </c>
      <c r="I143" s="13">
        <v>2983.3339999999998</v>
      </c>
      <c r="J143" s="21">
        <v>-9.7327080181543194E-2</v>
      </c>
      <c r="K143" s="13">
        <v>0.2</v>
      </c>
      <c r="L143" s="21" t="s">
        <v>105</v>
      </c>
      <c r="M143" s="13">
        <v>0.1</v>
      </c>
      <c r="N143" s="21" t="s">
        <v>105</v>
      </c>
      <c r="O143" s="13">
        <v>0.1</v>
      </c>
      <c r="P143" s="21" t="s">
        <v>105</v>
      </c>
      <c r="Q143" s="13">
        <v>0.1</v>
      </c>
      <c r="R143" s="21" t="s">
        <v>105</v>
      </c>
      <c r="S143" s="13">
        <v>4900</v>
      </c>
      <c r="T143" s="21">
        <v>5.3763440860215103E-2</v>
      </c>
      <c r="U143" s="13">
        <v>2</v>
      </c>
      <c r="V143" s="21">
        <v>0.11111111111111099</v>
      </c>
      <c r="W143" s="13">
        <v>2</v>
      </c>
      <c r="X143" s="21">
        <v>0.11111111111111099</v>
      </c>
      <c r="Y143" s="13">
        <v>2</v>
      </c>
      <c r="Z143" s="21">
        <v>0.11111111111111099</v>
      </c>
    </row>
    <row r="144" spans="1:26" s="66" customFormat="1" ht="15.75" thickBot="1">
      <c r="A144" s="25">
        <v>2017</v>
      </c>
      <c r="B144" s="25" t="s">
        <v>104</v>
      </c>
      <c r="C144" s="14">
        <v>6750</v>
      </c>
      <c r="D144" s="22">
        <v>0.37755102040816302</v>
      </c>
      <c r="E144" s="14">
        <v>3375</v>
      </c>
      <c r="F144" s="22">
        <v>0.131284663400075</v>
      </c>
      <c r="G144" s="14">
        <v>3375</v>
      </c>
      <c r="H144" s="22">
        <v>0.131284663400075</v>
      </c>
      <c r="I144" s="14">
        <v>3375</v>
      </c>
      <c r="J144" s="22">
        <v>0.131284663400075</v>
      </c>
      <c r="K144" s="14">
        <v>0.5</v>
      </c>
      <c r="L144" s="22">
        <v>1.5</v>
      </c>
      <c r="M144" s="14">
        <v>0.25</v>
      </c>
      <c r="N144" s="22">
        <v>1.5</v>
      </c>
      <c r="O144" s="14">
        <v>0.25</v>
      </c>
      <c r="P144" s="22">
        <v>1.5</v>
      </c>
      <c r="Q144" s="14">
        <v>0.25</v>
      </c>
      <c r="R144" s="22">
        <v>1.5</v>
      </c>
      <c r="S144" s="14">
        <v>6750</v>
      </c>
      <c r="T144" s="22">
        <v>0.37755102040816302</v>
      </c>
      <c r="U144" s="14">
        <v>2</v>
      </c>
      <c r="V144" s="22">
        <v>0</v>
      </c>
      <c r="W144" s="14">
        <v>2</v>
      </c>
      <c r="X144" s="22">
        <v>0</v>
      </c>
      <c r="Y144" s="14">
        <v>2</v>
      </c>
      <c r="Z144" s="22">
        <v>0</v>
      </c>
    </row>
    <row r="145" spans="1:26" s="64" customFormat="1">
      <c r="A145" s="24">
        <v>2014</v>
      </c>
      <c r="B145" s="24" t="s">
        <v>106</v>
      </c>
      <c r="C145" s="13">
        <v>3539.3333333333298</v>
      </c>
      <c r="D145" s="21" t="s">
        <v>15</v>
      </c>
      <c r="E145" s="13">
        <v>136.66333333333299</v>
      </c>
      <c r="F145" s="21" t="s">
        <v>15</v>
      </c>
      <c r="G145" s="13">
        <v>136.66333333333299</v>
      </c>
      <c r="H145" s="21" t="s">
        <v>15</v>
      </c>
      <c r="I145" s="13">
        <v>136.275833333333</v>
      </c>
      <c r="J145" s="21" t="s">
        <v>15</v>
      </c>
      <c r="K145" s="13">
        <v>23.5833333333333</v>
      </c>
      <c r="L145" s="21" t="s">
        <v>15</v>
      </c>
      <c r="M145" s="13">
        <v>0.92333333333333301</v>
      </c>
      <c r="N145" s="21" t="s">
        <v>15</v>
      </c>
      <c r="O145" s="13">
        <v>0.92333333333333301</v>
      </c>
      <c r="P145" s="21" t="s">
        <v>15</v>
      </c>
      <c r="Q145" s="13">
        <v>0.92</v>
      </c>
      <c r="R145" s="21" t="s">
        <v>15</v>
      </c>
      <c r="S145" s="13">
        <v>148.12649338418299</v>
      </c>
      <c r="T145" s="21" t="s">
        <v>15</v>
      </c>
      <c r="U145" s="13">
        <v>25.6666666666667</v>
      </c>
      <c r="V145" s="21" t="s">
        <v>15</v>
      </c>
      <c r="W145" s="13">
        <v>25.6666666666667</v>
      </c>
      <c r="X145" s="21" t="s">
        <v>15</v>
      </c>
      <c r="Y145" s="13">
        <v>25.75</v>
      </c>
      <c r="Z145" s="21" t="s">
        <v>15</v>
      </c>
    </row>
    <row r="146" spans="1:26" s="64" customFormat="1">
      <c r="A146" s="24">
        <v>2015</v>
      </c>
      <c r="B146" s="24" t="s">
        <v>106</v>
      </c>
      <c r="C146" s="13">
        <v>5463.5166666666701</v>
      </c>
      <c r="D146" s="21">
        <v>0.54365699755133001</v>
      </c>
      <c r="E146" s="13">
        <v>156.22499999999999</v>
      </c>
      <c r="F146" s="21">
        <v>0.14313763750335701</v>
      </c>
      <c r="G146" s="13">
        <v>155.1525</v>
      </c>
      <c r="H146" s="21">
        <v>0.13528988511915199</v>
      </c>
      <c r="I146" s="13">
        <v>154.824166666667</v>
      </c>
      <c r="J146" s="21">
        <v>0.13610875002293699</v>
      </c>
      <c r="K146" s="13">
        <v>33.25</v>
      </c>
      <c r="L146" s="21">
        <v>0.40989399293286399</v>
      </c>
      <c r="M146" s="13">
        <v>0.956666666666667</v>
      </c>
      <c r="N146" s="21">
        <v>3.6101083032491703E-2</v>
      </c>
      <c r="O146" s="13">
        <v>0.95</v>
      </c>
      <c r="P146" s="21">
        <v>2.88808664259931E-2</v>
      </c>
      <c r="Q146" s="13">
        <v>0.94750000000000001</v>
      </c>
      <c r="R146" s="21">
        <v>2.9891304347826098E-2</v>
      </c>
      <c r="S146" s="13">
        <v>162.64575105161001</v>
      </c>
      <c r="T146" s="21">
        <v>9.8019316705011406E-2</v>
      </c>
      <c r="U146" s="13">
        <v>34.5</v>
      </c>
      <c r="V146" s="21">
        <v>0.34415584415584199</v>
      </c>
      <c r="W146" s="13">
        <v>34.75</v>
      </c>
      <c r="X146" s="21">
        <v>0.35389610389610199</v>
      </c>
      <c r="Y146" s="13">
        <v>34.8333333333333</v>
      </c>
      <c r="Z146" s="21">
        <v>0.35275080906148698</v>
      </c>
    </row>
    <row r="147" spans="1:26" s="64" customFormat="1">
      <c r="A147" s="24">
        <v>2016</v>
      </c>
      <c r="B147" s="24" t="s">
        <v>106</v>
      </c>
      <c r="C147" s="13">
        <v>6541.5666666666702</v>
      </c>
      <c r="D147" s="21">
        <v>0.197317966755234</v>
      </c>
      <c r="E147" s="13">
        <v>188.32916666666699</v>
      </c>
      <c r="F147" s="21">
        <v>0.20549954659412401</v>
      </c>
      <c r="G147" s="13">
        <v>187.86916666666701</v>
      </c>
      <c r="H147" s="21">
        <v>0.21086780210868</v>
      </c>
      <c r="I147" s="13">
        <v>187.86916666666701</v>
      </c>
      <c r="J147" s="21">
        <v>0.213435671649021</v>
      </c>
      <c r="K147" s="13">
        <v>34.3333333333333</v>
      </c>
      <c r="L147" s="21">
        <v>3.2581453634084198E-2</v>
      </c>
      <c r="M147" s="13">
        <v>0.99166666666666703</v>
      </c>
      <c r="N147" s="21">
        <v>3.6585365853658597E-2</v>
      </c>
      <c r="O147" s="13">
        <v>0.98916666666666697</v>
      </c>
      <c r="P147" s="21">
        <v>4.1228070175439002E-2</v>
      </c>
      <c r="Q147" s="13">
        <v>0.98916666666666697</v>
      </c>
      <c r="R147" s="21">
        <v>4.3975373790677501E-2</v>
      </c>
      <c r="S147" s="13">
        <v>190.23923464217501</v>
      </c>
      <c r="T147" s="21">
        <v>0.16965388528231001</v>
      </c>
      <c r="U147" s="13">
        <v>34.6666666666667</v>
      </c>
      <c r="V147" s="21">
        <v>4.8309178743971004E-3</v>
      </c>
      <c r="W147" s="13">
        <v>34.75</v>
      </c>
      <c r="X147" s="21">
        <v>0</v>
      </c>
      <c r="Y147" s="13">
        <v>34.75</v>
      </c>
      <c r="Z147" s="21">
        <v>-2.39234449760671E-3</v>
      </c>
    </row>
    <row r="148" spans="1:26" s="66" customFormat="1" ht="15.75" thickBot="1">
      <c r="A148" s="25">
        <v>2017</v>
      </c>
      <c r="B148" s="25" t="s">
        <v>106</v>
      </c>
      <c r="C148" s="14">
        <v>7917.95</v>
      </c>
      <c r="D148" s="22">
        <v>0.21040576416454701</v>
      </c>
      <c r="E148" s="14">
        <v>188.995</v>
      </c>
      <c r="F148" s="22">
        <v>3.5354764485922801E-3</v>
      </c>
      <c r="G148" s="14">
        <v>188.995</v>
      </c>
      <c r="H148" s="22">
        <v>5.9926455911232003E-3</v>
      </c>
      <c r="I148" s="14">
        <v>188.995</v>
      </c>
      <c r="J148" s="22">
        <v>5.9926455911232003E-3</v>
      </c>
      <c r="K148" s="14">
        <v>41.25</v>
      </c>
      <c r="L148" s="22">
        <v>0.201456310679613</v>
      </c>
      <c r="M148" s="14">
        <v>0.98624999999999996</v>
      </c>
      <c r="N148" s="22">
        <v>-5.4621848739499802E-3</v>
      </c>
      <c r="O148" s="14">
        <v>0.98624999999999996</v>
      </c>
      <c r="P148" s="22">
        <v>-2.94860994102815E-3</v>
      </c>
      <c r="Q148" s="14">
        <v>0.98624999999999996</v>
      </c>
      <c r="R148" s="22">
        <v>-2.94860994102815E-3</v>
      </c>
      <c r="S148" s="14">
        <v>191.71340024845699</v>
      </c>
      <c r="T148" s="22">
        <v>7.7490093410792701E-3</v>
      </c>
      <c r="U148" s="14">
        <v>41.875</v>
      </c>
      <c r="V148" s="22">
        <v>0.20793269230769101</v>
      </c>
      <c r="W148" s="14">
        <v>41.875</v>
      </c>
      <c r="X148" s="22">
        <v>0.205035971223022</v>
      </c>
      <c r="Y148" s="14">
        <v>41.875</v>
      </c>
      <c r="Z148" s="22">
        <v>0.205035971223022</v>
      </c>
    </row>
    <row r="149" spans="1:26" s="64" customFormat="1">
      <c r="A149" s="24">
        <v>2014</v>
      </c>
      <c r="B149" s="24" t="s">
        <v>107</v>
      </c>
      <c r="C149" s="13">
        <v>2210.8000000000002</v>
      </c>
      <c r="D149" s="21" t="s">
        <v>15</v>
      </c>
      <c r="E149" s="13">
        <v>13.897500000000001</v>
      </c>
      <c r="F149" s="21" t="s">
        <v>15</v>
      </c>
      <c r="G149" s="13">
        <v>13.682499999999999</v>
      </c>
      <c r="H149" s="21" t="s">
        <v>15</v>
      </c>
      <c r="I149" s="13">
        <v>6.9608333333333299</v>
      </c>
      <c r="J149" s="21" t="s">
        <v>15</v>
      </c>
      <c r="K149" s="13">
        <v>314.83333333333297</v>
      </c>
      <c r="L149" s="21" t="s">
        <v>15</v>
      </c>
      <c r="M149" s="13">
        <v>1.98166666666667</v>
      </c>
      <c r="N149" s="21" t="s">
        <v>15</v>
      </c>
      <c r="O149" s="13">
        <v>1.9483333333333299</v>
      </c>
      <c r="P149" s="21" t="s">
        <v>15</v>
      </c>
      <c r="Q149" s="13">
        <v>0.99416666666666698</v>
      </c>
      <c r="R149" s="21" t="s">
        <v>15</v>
      </c>
      <c r="S149" s="13">
        <v>7.0351587678088796</v>
      </c>
      <c r="T149" s="21" t="s">
        <v>15</v>
      </c>
      <c r="U149" s="13">
        <v>159.416666666667</v>
      </c>
      <c r="V149" s="21" t="s">
        <v>15</v>
      </c>
      <c r="W149" s="13">
        <v>162.083333333333</v>
      </c>
      <c r="X149" s="21" t="s">
        <v>15</v>
      </c>
      <c r="Y149" s="13">
        <v>318.16666666666703</v>
      </c>
      <c r="Z149" s="21" t="s">
        <v>15</v>
      </c>
    </row>
    <row r="150" spans="1:26" s="64" customFormat="1">
      <c r="A150" s="24">
        <v>2015</v>
      </c>
      <c r="B150" s="24" t="s">
        <v>107</v>
      </c>
      <c r="C150" s="13">
        <v>2683.36666666667</v>
      </c>
      <c r="D150" s="21">
        <v>0.21375369398709501</v>
      </c>
      <c r="E150" s="13">
        <v>13.5491666666667</v>
      </c>
      <c r="F150" s="21">
        <v>-2.5064460034776099E-2</v>
      </c>
      <c r="G150" s="13">
        <v>13.2075</v>
      </c>
      <c r="H150" s="21">
        <v>-3.4715877946281698E-2</v>
      </c>
      <c r="I150" s="13">
        <v>7.2050000000000001</v>
      </c>
      <c r="J150" s="21">
        <v>3.5077217766072602E-2</v>
      </c>
      <c r="K150" s="13">
        <v>376.08333333333297</v>
      </c>
      <c r="L150" s="21">
        <v>0.19454737956590801</v>
      </c>
      <c r="M150" s="13">
        <v>1.86</v>
      </c>
      <c r="N150" s="21">
        <v>-6.1396131202692897E-2</v>
      </c>
      <c r="O150" s="13">
        <v>1.8116666666666701</v>
      </c>
      <c r="P150" s="21">
        <v>-7.0145423438833204E-2</v>
      </c>
      <c r="Q150" s="13">
        <v>0.98416666666666697</v>
      </c>
      <c r="R150" s="21">
        <v>-1.00586756077117E-2</v>
      </c>
      <c r="S150" s="13">
        <v>7.3429275146587001</v>
      </c>
      <c r="T150" s="21">
        <v>4.3747235422474502E-2</v>
      </c>
      <c r="U150" s="13">
        <v>197.083333333333</v>
      </c>
      <c r="V150" s="21">
        <v>0.23627809722947801</v>
      </c>
      <c r="W150" s="13">
        <v>202.833333333333</v>
      </c>
      <c r="X150" s="21">
        <v>0.251413881748072</v>
      </c>
      <c r="Y150" s="13">
        <v>376.83333333333297</v>
      </c>
      <c r="Z150" s="21">
        <v>0.18438973284441901</v>
      </c>
    </row>
    <row r="151" spans="1:26" s="64" customFormat="1">
      <c r="A151" s="24">
        <v>2016</v>
      </c>
      <c r="B151" s="24" t="s">
        <v>107</v>
      </c>
      <c r="C151" s="13">
        <v>2707.50833333333</v>
      </c>
      <c r="D151" s="21">
        <v>8.9967826486602696E-3</v>
      </c>
      <c r="E151" s="13">
        <v>13.0066666666667</v>
      </c>
      <c r="F151" s="21">
        <v>-4.0039362814441197E-2</v>
      </c>
      <c r="G151" s="13">
        <v>12.4475</v>
      </c>
      <c r="H151" s="21">
        <v>-5.7543062653795198E-2</v>
      </c>
      <c r="I151" s="13">
        <v>6.7008333333333301</v>
      </c>
      <c r="J151" s="21">
        <v>-6.9974554707379594E-2</v>
      </c>
      <c r="K151" s="13">
        <v>386.58333333333297</v>
      </c>
      <c r="L151" s="21">
        <v>2.7919344116995402E-2</v>
      </c>
      <c r="M151" s="13">
        <v>1.8625</v>
      </c>
      <c r="N151" s="21">
        <v>1.34408602150535E-3</v>
      </c>
      <c r="O151" s="13">
        <v>1.7816666666666701</v>
      </c>
      <c r="P151" s="21">
        <v>-1.6559337626494901E-2</v>
      </c>
      <c r="Q151" s="13">
        <v>0.95583333333333298</v>
      </c>
      <c r="R151" s="21">
        <v>-2.8789161727350399E-2</v>
      </c>
      <c r="S151" s="13">
        <v>7.0374900027059697</v>
      </c>
      <c r="T151" s="21">
        <v>-4.1596149675042403E-2</v>
      </c>
      <c r="U151" s="13">
        <v>210.083333333333</v>
      </c>
      <c r="V151" s="21">
        <v>6.5961945031712599E-2</v>
      </c>
      <c r="W151" s="13">
        <v>220</v>
      </c>
      <c r="X151" s="21">
        <v>8.4634346754315706E-2</v>
      </c>
      <c r="Y151" s="13">
        <v>403.83333333333297</v>
      </c>
      <c r="Z151" s="21">
        <v>7.1649712516585695E-2</v>
      </c>
    </row>
    <row r="152" spans="1:26" s="66" customFormat="1" ht="15.75" thickBot="1">
      <c r="A152" s="25">
        <v>2017</v>
      </c>
      <c r="B152" s="25" t="s">
        <v>107</v>
      </c>
      <c r="C152" s="14">
        <v>2607.0524999999998</v>
      </c>
      <c r="D152" s="22">
        <v>-3.7102686664552097E-2</v>
      </c>
      <c r="E152" s="14">
        <v>10.705</v>
      </c>
      <c r="F152" s="22">
        <v>-0.176960533059971</v>
      </c>
      <c r="G152" s="14">
        <v>9.9337499999999999</v>
      </c>
      <c r="H152" s="22">
        <v>-0.20194818236593701</v>
      </c>
      <c r="I152" s="14">
        <v>6.0862499999999997</v>
      </c>
      <c r="J152" s="22">
        <v>-9.1717448078596803E-2</v>
      </c>
      <c r="K152" s="14">
        <v>355.75</v>
      </c>
      <c r="L152" s="22">
        <v>-7.9758568657037301E-2</v>
      </c>
      <c r="M152" s="14">
        <v>1.4662500000000001</v>
      </c>
      <c r="N152" s="22">
        <v>-0.212751677852349</v>
      </c>
      <c r="O152" s="14">
        <v>1.3612500000000001</v>
      </c>
      <c r="P152" s="22">
        <v>-0.23596819457436999</v>
      </c>
      <c r="Q152" s="14">
        <v>0.83374999999999999</v>
      </c>
      <c r="R152" s="22">
        <v>-0.12772449869224001</v>
      </c>
      <c r="S152" s="14">
        <v>7.3205391851312598</v>
      </c>
      <c r="T152" s="22">
        <v>4.0220189629605899E-2</v>
      </c>
      <c r="U152" s="14">
        <v>247</v>
      </c>
      <c r="V152" s="22">
        <v>0.175723919079732</v>
      </c>
      <c r="W152" s="14">
        <v>265.875</v>
      </c>
      <c r="X152" s="22">
        <v>0.208522727272727</v>
      </c>
      <c r="Y152" s="14">
        <v>428.125</v>
      </c>
      <c r="Z152" s="22">
        <v>6.0152703260421901E-2</v>
      </c>
    </row>
    <row r="153" spans="1:26" s="64" customFormat="1">
      <c r="A153" s="24">
        <v>2014</v>
      </c>
      <c r="B153" s="24" t="s">
        <v>108</v>
      </c>
      <c r="C153" s="13">
        <v>824256.22916666698</v>
      </c>
      <c r="D153" s="21" t="s">
        <v>15</v>
      </c>
      <c r="E153" s="13">
        <v>84.786666666666704</v>
      </c>
      <c r="F153" s="21" t="s">
        <v>15</v>
      </c>
      <c r="G153" s="13">
        <v>11.355833333333299</v>
      </c>
      <c r="H153" s="21" t="s">
        <v>15</v>
      </c>
      <c r="I153" s="13">
        <v>11.046666666666701</v>
      </c>
      <c r="J153" s="21" t="s">
        <v>15</v>
      </c>
      <c r="K153" s="13">
        <v>71269.166666666701</v>
      </c>
      <c r="L153" s="21" t="s">
        <v>15</v>
      </c>
      <c r="M153" s="13">
        <v>7.3891666666666698</v>
      </c>
      <c r="N153" s="21" t="s">
        <v>15</v>
      </c>
      <c r="O153" s="13">
        <v>0.99083333333333301</v>
      </c>
      <c r="P153" s="21" t="s">
        <v>15</v>
      </c>
      <c r="Q153" s="13">
        <v>0.96583333333333299</v>
      </c>
      <c r="R153" s="21" t="s">
        <v>15</v>
      </c>
      <c r="S153" s="13">
        <v>11.4454197197259</v>
      </c>
      <c r="T153" s="21" t="s">
        <v>15</v>
      </c>
      <c r="U153" s="13">
        <v>9603.1666666666697</v>
      </c>
      <c r="V153" s="21" t="s">
        <v>15</v>
      </c>
      <c r="W153" s="13">
        <v>71706.833333333299</v>
      </c>
      <c r="X153" s="21" t="s">
        <v>15</v>
      </c>
      <c r="Y153" s="13">
        <v>73719.416666666701</v>
      </c>
      <c r="Z153" s="21" t="s">
        <v>15</v>
      </c>
    </row>
    <row r="154" spans="1:26" s="64" customFormat="1">
      <c r="A154" s="24">
        <v>2015</v>
      </c>
      <c r="B154" s="24" t="s">
        <v>108</v>
      </c>
      <c r="C154" s="13">
        <v>1101883.0075000001</v>
      </c>
      <c r="D154" s="21">
        <v>0.336820964779383</v>
      </c>
      <c r="E154" s="13">
        <v>102.2175</v>
      </c>
      <c r="F154" s="21">
        <v>0.205584604497562</v>
      </c>
      <c r="G154" s="13">
        <v>14.1008333333333</v>
      </c>
      <c r="H154" s="21">
        <v>0.24172598517648899</v>
      </c>
      <c r="I154" s="13">
        <v>13.4825</v>
      </c>
      <c r="J154" s="21">
        <v>0.22050392275195799</v>
      </c>
      <c r="K154" s="13">
        <v>80422.583333333299</v>
      </c>
      <c r="L154" s="21">
        <v>0.128434456228148</v>
      </c>
      <c r="M154" s="13">
        <v>7.4608333333333299</v>
      </c>
      <c r="N154" s="21">
        <v>9.6988835006193794E-3</v>
      </c>
      <c r="O154" s="13">
        <v>1.0291666666666699</v>
      </c>
      <c r="P154" s="21">
        <v>3.8687973086631001E-2</v>
      </c>
      <c r="Q154" s="13">
        <v>0.98250000000000004</v>
      </c>
      <c r="R154" s="21">
        <v>1.7256255392580199E-2</v>
      </c>
      <c r="S154" s="13">
        <v>13.7024967945394</v>
      </c>
      <c r="T154" s="21">
        <v>0.19720352159069199</v>
      </c>
      <c r="U154" s="13">
        <v>10743.916666666701</v>
      </c>
      <c r="V154" s="21">
        <v>0.118788941147888</v>
      </c>
      <c r="W154" s="13">
        <v>78054.5</v>
      </c>
      <c r="X154" s="21">
        <v>8.8522479261623696E-2</v>
      </c>
      <c r="Y154" s="13">
        <v>81657.25</v>
      </c>
      <c r="Z154" s="21">
        <v>0.107676290619951</v>
      </c>
    </row>
    <row r="155" spans="1:26" s="64" customFormat="1">
      <c r="A155" s="24">
        <v>2016</v>
      </c>
      <c r="B155" s="24" t="s">
        <v>108</v>
      </c>
      <c r="C155" s="13">
        <v>1173380.2858333299</v>
      </c>
      <c r="D155" s="21">
        <v>6.4886451507720405E-2</v>
      </c>
      <c r="E155" s="13">
        <v>99.63</v>
      </c>
      <c r="F155" s="21">
        <v>-2.5313669381466002E-2</v>
      </c>
      <c r="G155" s="13">
        <v>14.0758333333333</v>
      </c>
      <c r="H155" s="21">
        <v>-1.7729448614148401E-3</v>
      </c>
      <c r="I155" s="13">
        <v>13.725</v>
      </c>
      <c r="J155" s="21">
        <v>1.7986278509178499E-2</v>
      </c>
      <c r="K155" s="13">
        <v>84530</v>
      </c>
      <c r="L155" s="21">
        <v>5.1072926240660503E-2</v>
      </c>
      <c r="M155" s="13">
        <v>7.1783333333333301</v>
      </c>
      <c r="N155" s="21">
        <v>-3.7864402993409998E-2</v>
      </c>
      <c r="O155" s="13">
        <v>1.0149999999999999</v>
      </c>
      <c r="P155" s="21">
        <v>-1.3765182186238E-2</v>
      </c>
      <c r="Q155" s="13">
        <v>0.98833333333333295</v>
      </c>
      <c r="R155" s="21">
        <v>5.9372349448681E-3</v>
      </c>
      <c r="S155" s="13">
        <v>13.882609403836399</v>
      </c>
      <c r="T155" s="21">
        <v>1.31445102303382E-2</v>
      </c>
      <c r="U155" s="13">
        <v>11759.5</v>
      </c>
      <c r="V155" s="21">
        <v>9.4526359878067095E-2</v>
      </c>
      <c r="W155" s="13">
        <v>83424.416666666701</v>
      </c>
      <c r="X155" s="21">
        <v>6.8797015760355906E-2</v>
      </c>
      <c r="Y155" s="13">
        <v>85545.25</v>
      </c>
      <c r="Z155" s="21">
        <v>4.7613653411056597E-2</v>
      </c>
    </row>
    <row r="156" spans="1:26" s="66" customFormat="1" ht="15.75" thickBot="1">
      <c r="A156" s="25">
        <v>2017</v>
      </c>
      <c r="B156" s="25" t="s">
        <v>108</v>
      </c>
      <c r="C156" s="14">
        <v>1165976</v>
      </c>
      <c r="D156" s="22">
        <v>-6.3102183688652997E-3</v>
      </c>
      <c r="E156" s="14">
        <v>93.616249999999994</v>
      </c>
      <c r="F156" s="22">
        <v>-6.03608350898324E-2</v>
      </c>
      <c r="G156" s="14">
        <v>13.977499999999999</v>
      </c>
      <c r="H156" s="22">
        <v>-6.9859688591534597E-3</v>
      </c>
      <c r="I156" s="14">
        <v>13.977499999999999</v>
      </c>
      <c r="J156" s="22">
        <v>1.8397085610200301E-2</v>
      </c>
      <c r="K156" s="14">
        <v>83238.5</v>
      </c>
      <c r="L156" s="22">
        <v>-1.52785993138531E-2</v>
      </c>
      <c r="M156" s="14">
        <v>6.6825000000000001</v>
      </c>
      <c r="N156" s="22">
        <v>-6.9073601114464395E-2</v>
      </c>
      <c r="O156" s="14">
        <v>0.99875000000000003</v>
      </c>
      <c r="P156" s="22">
        <v>-1.60098522167486E-2</v>
      </c>
      <c r="Q156" s="14">
        <v>0.99875000000000003</v>
      </c>
      <c r="R156" s="22">
        <v>1.0539629005059401E-2</v>
      </c>
      <c r="S156" s="14">
        <v>14.006331551996199</v>
      </c>
      <c r="T156" s="22">
        <v>8.9120239978522902E-3</v>
      </c>
      <c r="U156" s="14">
        <v>12441</v>
      </c>
      <c r="V156" s="22">
        <v>5.7953144266337901E-2</v>
      </c>
      <c r="W156" s="14">
        <v>83401.25</v>
      </c>
      <c r="X156" s="22">
        <v>-2.7769647775022601E-4</v>
      </c>
      <c r="Y156" s="14">
        <v>83401.25</v>
      </c>
      <c r="Z156" s="22">
        <v>-2.50627591830055E-2</v>
      </c>
    </row>
    <row r="157" spans="1:26" s="64" customFormat="1">
      <c r="A157" s="24">
        <v>2014</v>
      </c>
      <c r="B157" s="24" t="s">
        <v>109</v>
      </c>
      <c r="C157" s="13">
        <v>1471486.3791666699</v>
      </c>
      <c r="D157" s="21" t="s">
        <v>15</v>
      </c>
      <c r="E157" s="13">
        <v>87.834166666666704</v>
      </c>
      <c r="F157" s="21" t="s">
        <v>15</v>
      </c>
      <c r="G157" s="13">
        <v>74.837500000000006</v>
      </c>
      <c r="H157" s="21" t="s">
        <v>15</v>
      </c>
      <c r="I157" s="13">
        <v>33.364166666666698</v>
      </c>
      <c r="J157" s="21" t="s">
        <v>15</v>
      </c>
      <c r="K157" s="13">
        <v>64489.583333333299</v>
      </c>
      <c r="L157" s="21" t="s">
        <v>15</v>
      </c>
      <c r="M157" s="13">
        <v>3.8525</v>
      </c>
      <c r="N157" s="21" t="s">
        <v>15</v>
      </c>
      <c r="O157" s="13">
        <v>3.2841666666666698</v>
      </c>
      <c r="P157" s="21" t="s">
        <v>15</v>
      </c>
      <c r="Q157" s="13">
        <v>1.4641666666666699</v>
      </c>
      <c r="R157" s="21" t="s">
        <v>15</v>
      </c>
      <c r="S157" s="13">
        <v>22.784726690510102</v>
      </c>
      <c r="T157" s="21" t="s">
        <v>15</v>
      </c>
      <c r="U157" s="13">
        <v>16724.583333333299</v>
      </c>
      <c r="V157" s="21" t="s">
        <v>15</v>
      </c>
      <c r="W157" s="13">
        <v>19623.25</v>
      </c>
      <c r="X157" s="21" t="s">
        <v>15</v>
      </c>
      <c r="Y157" s="13">
        <v>44013.333333333299</v>
      </c>
      <c r="Z157" s="21" t="s">
        <v>15</v>
      </c>
    </row>
    <row r="158" spans="1:26" s="64" customFormat="1">
      <c r="A158" s="24">
        <v>2015</v>
      </c>
      <c r="B158" s="24" t="s">
        <v>109</v>
      </c>
      <c r="C158" s="13">
        <v>1913238.3166666699</v>
      </c>
      <c r="D158" s="21">
        <v>0.30020796913538</v>
      </c>
      <c r="E158" s="13">
        <v>109.769166666667</v>
      </c>
      <c r="F158" s="21">
        <v>0.249731975977461</v>
      </c>
      <c r="G158" s="13">
        <v>92.591666666666697</v>
      </c>
      <c r="H158" s="21">
        <v>0.23723623406269201</v>
      </c>
      <c r="I158" s="13">
        <v>40.7575</v>
      </c>
      <c r="J158" s="21">
        <v>0.22159502460224201</v>
      </c>
      <c r="K158" s="13">
        <v>69810.833333333299</v>
      </c>
      <c r="L158" s="21">
        <v>8.2513325795509698E-2</v>
      </c>
      <c r="M158" s="13">
        <v>4.0058333333333298</v>
      </c>
      <c r="N158" s="21">
        <v>3.9800995024874698E-2</v>
      </c>
      <c r="O158" s="13">
        <v>3.37916666666667</v>
      </c>
      <c r="P158" s="21">
        <v>2.89266683582847E-2</v>
      </c>
      <c r="Q158" s="13">
        <v>1.48833333333333</v>
      </c>
      <c r="R158" s="21">
        <v>1.6505406943649398E-2</v>
      </c>
      <c r="S158" s="13">
        <v>27.4011747975986</v>
      </c>
      <c r="T158" s="21">
        <v>0.20261151997979701</v>
      </c>
      <c r="U158" s="13">
        <v>17429.166666666701</v>
      </c>
      <c r="V158" s="21">
        <v>4.2128603104216997E-2</v>
      </c>
      <c r="W158" s="13">
        <v>20668.166666666701</v>
      </c>
      <c r="X158" s="21">
        <v>5.32489096692291E-2</v>
      </c>
      <c r="Y158" s="13">
        <v>46938.75</v>
      </c>
      <c r="Z158" s="21">
        <v>6.6466601029991704E-2</v>
      </c>
    </row>
    <row r="159" spans="1:26" s="64" customFormat="1">
      <c r="A159" s="24">
        <v>2016</v>
      </c>
      <c r="B159" s="24" t="s">
        <v>109</v>
      </c>
      <c r="C159" s="13">
        <v>2198885.3483333299</v>
      </c>
      <c r="D159" s="21">
        <v>0.149300287987294</v>
      </c>
      <c r="E159" s="13">
        <v>120.0575</v>
      </c>
      <c r="F159" s="21">
        <v>9.3726987693869404E-2</v>
      </c>
      <c r="G159" s="13">
        <v>101.09333333333301</v>
      </c>
      <c r="H159" s="21">
        <v>9.1818918189178006E-2</v>
      </c>
      <c r="I159" s="13">
        <v>43.203333333333298</v>
      </c>
      <c r="J159" s="21">
        <v>6.0009405221941897E-2</v>
      </c>
      <c r="K159" s="13">
        <v>76085.5</v>
      </c>
      <c r="L159" s="21">
        <v>8.9880987907798998E-2</v>
      </c>
      <c r="M159" s="13">
        <v>4.1541666666666703</v>
      </c>
      <c r="N159" s="21">
        <v>3.7029332223842103E-2</v>
      </c>
      <c r="O159" s="13">
        <v>3.4975000000000001</v>
      </c>
      <c r="P159" s="21">
        <v>3.5018495684339297E-2</v>
      </c>
      <c r="Q159" s="13">
        <v>1.49416666666667</v>
      </c>
      <c r="R159" s="21">
        <v>3.9193729003404497E-3</v>
      </c>
      <c r="S159" s="13">
        <v>28.897332580552899</v>
      </c>
      <c r="T159" s="21">
        <v>5.4601957544003599E-2</v>
      </c>
      <c r="U159" s="13">
        <v>18312.5</v>
      </c>
      <c r="V159" s="21">
        <v>5.0681329189574797E-2</v>
      </c>
      <c r="W159" s="13">
        <v>21750.833333333299</v>
      </c>
      <c r="X159" s="21">
        <v>5.2383294760860802E-2</v>
      </c>
      <c r="Y159" s="13">
        <v>50890.25</v>
      </c>
      <c r="Z159" s="21">
        <v>8.4184176187052304E-2</v>
      </c>
    </row>
    <row r="160" spans="1:26" s="66" customFormat="1" ht="15.75" thickBot="1">
      <c r="A160" s="25">
        <v>2017</v>
      </c>
      <c r="B160" s="25" t="s">
        <v>109</v>
      </c>
      <c r="C160" s="14">
        <v>2350939.3787500001</v>
      </c>
      <c r="D160" s="22">
        <v>6.9150504155171794E-2</v>
      </c>
      <c r="E160" s="14">
        <v>128.63874999999999</v>
      </c>
      <c r="F160" s="22">
        <v>7.14761676696581E-2</v>
      </c>
      <c r="G160" s="14">
        <v>107.37875</v>
      </c>
      <c r="H160" s="22">
        <v>6.2174393299924302E-2</v>
      </c>
      <c r="I160" s="14">
        <v>44.424999999999997</v>
      </c>
      <c r="J160" s="22">
        <v>2.82771391096374E-2</v>
      </c>
      <c r="K160" s="14">
        <v>79230.125</v>
      </c>
      <c r="L160" s="22">
        <v>4.13301483199821E-2</v>
      </c>
      <c r="M160" s="14">
        <v>4.335</v>
      </c>
      <c r="N160" s="22">
        <v>4.3530591775324999E-2</v>
      </c>
      <c r="O160" s="14">
        <v>3.6187499999999999</v>
      </c>
      <c r="P160" s="22">
        <v>3.4667619728377397E-2</v>
      </c>
      <c r="Q160" s="14">
        <v>1.49875</v>
      </c>
      <c r="R160" s="22">
        <v>3.0674846625744802E-3</v>
      </c>
      <c r="S160" s="14">
        <v>29.668880201806601</v>
      </c>
      <c r="T160" s="22">
        <v>2.66996138520042E-2</v>
      </c>
      <c r="U160" s="14">
        <v>18274.25</v>
      </c>
      <c r="V160" s="22">
        <v>-2.0887372013651899E-3</v>
      </c>
      <c r="W160" s="14">
        <v>21891.625</v>
      </c>
      <c r="X160" s="22">
        <v>6.47293207156971E-3</v>
      </c>
      <c r="Y160" s="14">
        <v>52916.125</v>
      </c>
      <c r="Z160" s="22">
        <v>3.9808705989850701E-2</v>
      </c>
    </row>
    <row r="161" spans="1:26" s="64" customFormat="1">
      <c r="A161" s="24">
        <v>2014</v>
      </c>
      <c r="B161" s="24" t="s">
        <v>110</v>
      </c>
      <c r="C161" s="13">
        <v>1212.75</v>
      </c>
      <c r="D161" s="21" t="s">
        <v>15</v>
      </c>
      <c r="E161" s="13">
        <v>354.19499999999999</v>
      </c>
      <c r="F161" s="21" t="s">
        <v>15</v>
      </c>
      <c r="G161" s="13">
        <v>241.25833333333301</v>
      </c>
      <c r="H161" s="21" t="s">
        <v>15</v>
      </c>
      <c r="I161" s="13">
        <v>241.25833333333301</v>
      </c>
      <c r="J161" s="21" t="s">
        <v>15</v>
      </c>
      <c r="K161" s="13">
        <v>18.75</v>
      </c>
      <c r="L161" s="21" t="s">
        <v>15</v>
      </c>
      <c r="M161" s="13">
        <v>4.62</v>
      </c>
      <c r="N161" s="21" t="s">
        <v>15</v>
      </c>
      <c r="O161" s="13">
        <v>2.8133333333333299</v>
      </c>
      <c r="P161" s="21" t="s">
        <v>15</v>
      </c>
      <c r="Q161" s="13">
        <v>2.8133333333333299</v>
      </c>
      <c r="R161" s="21" t="s">
        <v>15</v>
      </c>
      <c r="S161" s="13">
        <v>74.526984126984104</v>
      </c>
      <c r="T161" s="21" t="s">
        <v>15</v>
      </c>
      <c r="U161" s="13">
        <v>4.6666666666666696</v>
      </c>
      <c r="V161" s="21" t="s">
        <v>15</v>
      </c>
      <c r="W161" s="13">
        <v>13.25</v>
      </c>
      <c r="X161" s="21" t="s">
        <v>15</v>
      </c>
      <c r="Y161" s="13">
        <v>13.25</v>
      </c>
      <c r="Z161" s="21" t="s">
        <v>15</v>
      </c>
    </row>
    <row r="162" spans="1:26" s="64" customFormat="1">
      <c r="A162" s="24">
        <v>2015</v>
      </c>
      <c r="B162" s="24" t="s">
        <v>110</v>
      </c>
      <c r="C162" s="13">
        <v>1827.5</v>
      </c>
      <c r="D162" s="21">
        <v>0.50690579262007796</v>
      </c>
      <c r="E162" s="13">
        <v>713.819166666667</v>
      </c>
      <c r="F162" s="21">
        <v>1.0153281855098699</v>
      </c>
      <c r="G162" s="13">
        <v>569.78499999999997</v>
      </c>
      <c r="H162" s="21">
        <v>1.36172152948085</v>
      </c>
      <c r="I162" s="13">
        <v>569.78499999999997</v>
      </c>
      <c r="J162" s="21">
        <v>1.36172152948085</v>
      </c>
      <c r="K162" s="13">
        <v>20.9166666666667</v>
      </c>
      <c r="L162" s="21">
        <v>0.11555555555555699</v>
      </c>
      <c r="M162" s="13">
        <v>8.1233333333333295</v>
      </c>
      <c r="N162" s="21">
        <v>0.75829725829725703</v>
      </c>
      <c r="O162" s="13">
        <v>5.9474999999999998</v>
      </c>
      <c r="P162" s="21">
        <v>1.11404028436019</v>
      </c>
      <c r="Q162" s="13">
        <v>5.9474999999999998</v>
      </c>
      <c r="R162" s="21">
        <v>1.11404028436019</v>
      </c>
      <c r="S162" s="13">
        <v>86.814445358563006</v>
      </c>
      <c r="T162" s="21">
        <v>0.164872648149061</v>
      </c>
      <c r="U162" s="13">
        <v>2.5833333333333299</v>
      </c>
      <c r="V162" s="21">
        <v>-0.44642857142857301</v>
      </c>
      <c r="W162" s="13">
        <v>5.6666666666666696</v>
      </c>
      <c r="X162" s="21">
        <v>-0.57232704402515699</v>
      </c>
      <c r="Y162" s="13">
        <v>5.6666666666666696</v>
      </c>
      <c r="Z162" s="21">
        <v>-0.57232704402515699</v>
      </c>
    </row>
    <row r="163" spans="1:26" s="64" customFormat="1">
      <c r="A163" s="24">
        <v>2016</v>
      </c>
      <c r="B163" s="24" t="s">
        <v>110</v>
      </c>
      <c r="C163" s="13">
        <v>1932.5</v>
      </c>
      <c r="D163" s="21">
        <v>5.7455540355677202E-2</v>
      </c>
      <c r="E163" s="13">
        <v>628.67999999999995</v>
      </c>
      <c r="F163" s="21">
        <v>-0.11927273831024</v>
      </c>
      <c r="G163" s="13">
        <v>332.19</v>
      </c>
      <c r="H163" s="21">
        <v>-0.41699061926867098</v>
      </c>
      <c r="I163" s="13">
        <v>332.19</v>
      </c>
      <c r="J163" s="21">
        <v>-0.41699061926867098</v>
      </c>
      <c r="K163" s="13">
        <v>20.4166666666667</v>
      </c>
      <c r="L163" s="21">
        <v>-2.3904382470119501E-2</v>
      </c>
      <c r="M163" s="13">
        <v>7.1033333333333299</v>
      </c>
      <c r="N163" s="21">
        <v>-0.12556421830118999</v>
      </c>
      <c r="O163" s="13">
        <v>3.4233333333333298</v>
      </c>
      <c r="P163" s="21">
        <v>-0.42440801457194999</v>
      </c>
      <c r="Q163" s="13">
        <v>3.4233333333333298</v>
      </c>
      <c r="R163" s="21">
        <v>-0.42440801457194999</v>
      </c>
      <c r="S163" s="13">
        <v>87.825626898988006</v>
      </c>
      <c r="T163" s="21">
        <v>1.1647618506903899E-2</v>
      </c>
      <c r="U163" s="13">
        <v>2.9166666666666701</v>
      </c>
      <c r="V163" s="21">
        <v>0.12903225806451901</v>
      </c>
      <c r="W163" s="13">
        <v>8.1666666666666696</v>
      </c>
      <c r="X163" s="21">
        <v>0.441176470588235</v>
      </c>
      <c r="Y163" s="13">
        <v>8.1666666666666696</v>
      </c>
      <c r="Z163" s="21">
        <v>0.441176470588235</v>
      </c>
    </row>
    <row r="164" spans="1:26" s="66" customFormat="1" ht="15.75" thickBot="1">
      <c r="A164" s="25">
        <v>2017</v>
      </c>
      <c r="B164" s="25" t="s">
        <v>110</v>
      </c>
      <c r="C164" s="14">
        <v>1558.125</v>
      </c>
      <c r="D164" s="22">
        <v>-0.19372574385510999</v>
      </c>
      <c r="E164" s="14">
        <v>437.18</v>
      </c>
      <c r="F164" s="22">
        <v>-0.30460647706305299</v>
      </c>
      <c r="G164" s="14">
        <v>215.26124999999999</v>
      </c>
      <c r="H164" s="22">
        <v>-0.35199358800686398</v>
      </c>
      <c r="I164" s="14">
        <v>215.26124999999999</v>
      </c>
      <c r="J164" s="22">
        <v>-0.35199358800686398</v>
      </c>
      <c r="K164" s="14">
        <v>14.875</v>
      </c>
      <c r="L164" s="22">
        <v>-0.27142857142857302</v>
      </c>
      <c r="M164" s="14">
        <v>3.69625</v>
      </c>
      <c r="N164" s="22">
        <v>-0.47964570624120101</v>
      </c>
      <c r="O164" s="14">
        <v>1.57125</v>
      </c>
      <c r="P164" s="22">
        <v>-0.54101752677701997</v>
      </c>
      <c r="Q164" s="14">
        <v>1.57125</v>
      </c>
      <c r="R164" s="22">
        <v>-0.54101752677701997</v>
      </c>
      <c r="S164" s="14">
        <v>332.33041492459103</v>
      </c>
      <c r="T164" s="22">
        <v>2.7839799914758201</v>
      </c>
      <c r="U164" s="14">
        <v>3.5</v>
      </c>
      <c r="V164" s="22">
        <v>0.19999999999999901</v>
      </c>
      <c r="W164" s="14">
        <v>9.75</v>
      </c>
      <c r="X164" s="22">
        <v>0.19387755102040799</v>
      </c>
      <c r="Y164" s="14">
        <v>9.75</v>
      </c>
      <c r="Z164" s="22">
        <v>0.19387755102040799</v>
      </c>
    </row>
    <row r="165" spans="1:26" s="64" customFormat="1">
      <c r="A165" s="24">
        <v>2014</v>
      </c>
      <c r="B165" s="24" t="s">
        <v>111</v>
      </c>
      <c r="C165" s="13">
        <v>5930437.0816666698</v>
      </c>
      <c r="D165" s="21" t="s">
        <v>15</v>
      </c>
      <c r="E165" s="13">
        <v>128.81166666666701</v>
      </c>
      <c r="F165" s="21" t="s">
        <v>15</v>
      </c>
      <c r="G165" s="13">
        <v>114.895833333333</v>
      </c>
      <c r="H165" s="21" t="s">
        <v>15</v>
      </c>
      <c r="I165" s="13">
        <v>8.5233333333333299</v>
      </c>
      <c r="J165" s="21" t="s">
        <v>15</v>
      </c>
      <c r="K165" s="13">
        <v>705413.33333333302</v>
      </c>
      <c r="L165" s="21" t="s">
        <v>15</v>
      </c>
      <c r="M165" s="13">
        <v>15.352499999999999</v>
      </c>
      <c r="N165" s="21" t="s">
        <v>15</v>
      </c>
      <c r="O165" s="13">
        <v>13.6941666666667</v>
      </c>
      <c r="P165" s="21" t="s">
        <v>15</v>
      </c>
      <c r="Q165" s="13">
        <v>1.01583333333333</v>
      </c>
      <c r="R165" s="21" t="s">
        <v>15</v>
      </c>
      <c r="S165" s="13">
        <v>8.39205367614667</v>
      </c>
      <c r="T165" s="21" t="s">
        <v>15</v>
      </c>
      <c r="U165" s="13">
        <v>45918.583333333299</v>
      </c>
      <c r="V165" s="21" t="s">
        <v>15</v>
      </c>
      <c r="W165" s="13">
        <v>51487.416666666701</v>
      </c>
      <c r="X165" s="21" t="s">
        <v>15</v>
      </c>
      <c r="Y165" s="13">
        <v>693924.5</v>
      </c>
      <c r="Z165" s="21" t="s">
        <v>15</v>
      </c>
    </row>
    <row r="166" spans="1:26" s="64" customFormat="1">
      <c r="A166" s="24">
        <v>2015</v>
      </c>
      <c r="B166" s="24" t="s">
        <v>111</v>
      </c>
      <c r="C166" s="13">
        <v>7912313.5458333297</v>
      </c>
      <c r="D166" s="21">
        <v>0.33418725076662997</v>
      </c>
      <c r="E166" s="13">
        <v>160.95333333333301</v>
      </c>
      <c r="F166" s="21">
        <v>0.24952449959242201</v>
      </c>
      <c r="G166" s="13">
        <v>143.9325</v>
      </c>
      <c r="H166" s="21">
        <v>0.25272166817770098</v>
      </c>
      <c r="I166" s="13">
        <v>10.1141666666667</v>
      </c>
      <c r="J166" s="21">
        <v>0.186644505279629</v>
      </c>
      <c r="K166" s="13">
        <v>806870.83333333302</v>
      </c>
      <c r="L166" s="21">
        <v>0.14382702339999301</v>
      </c>
      <c r="M166" s="13">
        <v>16.4175</v>
      </c>
      <c r="N166" s="21">
        <v>6.9369809477283897E-2</v>
      </c>
      <c r="O166" s="13">
        <v>14.6841666666667</v>
      </c>
      <c r="P166" s="21">
        <v>7.2293555650215904E-2</v>
      </c>
      <c r="Q166" s="13">
        <v>1.0316666666666701</v>
      </c>
      <c r="R166" s="21">
        <v>1.55865463494734E-2</v>
      </c>
      <c r="S166" s="13">
        <v>9.8029373746802495</v>
      </c>
      <c r="T166" s="21">
        <v>0.168121386370995</v>
      </c>
      <c r="U166" s="13">
        <v>49103.75</v>
      </c>
      <c r="V166" s="21">
        <v>6.9365525576973106E-2</v>
      </c>
      <c r="W166" s="13">
        <v>54922.416666666701</v>
      </c>
      <c r="X166" s="21">
        <v>6.6715330121113706E-2</v>
      </c>
      <c r="Y166" s="13">
        <v>781628.41666666698</v>
      </c>
      <c r="Z166" s="21">
        <v>0.12638826942508399</v>
      </c>
    </row>
    <row r="167" spans="1:26" s="64" customFormat="1">
      <c r="A167" s="24">
        <v>2016</v>
      </c>
      <c r="B167" s="24" t="s">
        <v>111</v>
      </c>
      <c r="C167" s="13">
        <v>9480157.0091666691</v>
      </c>
      <c r="D167" s="21">
        <v>0.19815234245348801</v>
      </c>
      <c r="E167" s="13">
        <v>180.62833333333299</v>
      </c>
      <c r="F167" s="21">
        <v>0.122240400944373</v>
      </c>
      <c r="G167" s="13">
        <v>159.35916666666699</v>
      </c>
      <c r="H167" s="21">
        <v>0.107179870193785</v>
      </c>
      <c r="I167" s="13">
        <v>10.8233333333333</v>
      </c>
      <c r="J167" s="21">
        <v>7.01161736837701E-2</v>
      </c>
      <c r="K167" s="13">
        <v>908880.75</v>
      </c>
      <c r="L167" s="21">
        <v>0.12642657591828599</v>
      </c>
      <c r="M167" s="13">
        <v>17.315833333333298</v>
      </c>
      <c r="N167" s="21">
        <v>5.4718034617529901E-2</v>
      </c>
      <c r="O167" s="13">
        <v>15.2783333333333</v>
      </c>
      <c r="P167" s="21">
        <v>4.0463083820436903E-2</v>
      </c>
      <c r="Q167" s="13">
        <v>1.03833333333333</v>
      </c>
      <c r="R167" s="21">
        <v>6.4620355411889301E-3</v>
      </c>
      <c r="S167" s="13">
        <v>10.4272598949968</v>
      </c>
      <c r="T167" s="21">
        <v>6.3687290498161894E-2</v>
      </c>
      <c r="U167" s="13">
        <v>52451.25</v>
      </c>
      <c r="V167" s="21">
        <v>6.8171982791538299E-2</v>
      </c>
      <c r="W167" s="13">
        <v>59460.25</v>
      </c>
      <c r="X167" s="21">
        <v>8.2622608558435506E-2</v>
      </c>
      <c r="Y167" s="13">
        <v>875631.91666666698</v>
      </c>
      <c r="Z167" s="21">
        <v>0.12026622624710499</v>
      </c>
    </row>
    <row r="168" spans="1:26" s="66" customFormat="1" ht="15.75" thickBot="1">
      <c r="A168" s="25">
        <v>2017</v>
      </c>
      <c r="B168" s="25" t="s">
        <v>111</v>
      </c>
      <c r="C168" s="14">
        <v>10382947.16</v>
      </c>
      <c r="D168" s="22">
        <v>9.5229451364612902E-2</v>
      </c>
      <c r="E168" s="14">
        <v>200.76625000000001</v>
      </c>
      <c r="F168" s="22">
        <v>0.111488138627202</v>
      </c>
      <c r="G168" s="14">
        <v>176.89500000000001</v>
      </c>
      <c r="H168" s="22">
        <v>0.110039690217588</v>
      </c>
      <c r="I168" s="14">
        <v>11.428750000000001</v>
      </c>
      <c r="J168" s="22">
        <v>5.5936248845091102E-2</v>
      </c>
      <c r="K168" s="14">
        <v>938440.875</v>
      </c>
      <c r="L168" s="22">
        <v>3.2523656156211903E-2</v>
      </c>
      <c r="M168" s="14">
        <v>18.141249999999999</v>
      </c>
      <c r="N168" s="22">
        <v>4.7668318975891202E-2</v>
      </c>
      <c r="O168" s="14">
        <v>15.98625</v>
      </c>
      <c r="P168" s="22">
        <v>4.6334678738957198E-2</v>
      </c>
      <c r="Q168" s="14">
        <v>1.0325</v>
      </c>
      <c r="R168" s="22">
        <v>-5.6179775280867199E-3</v>
      </c>
      <c r="S168" s="14">
        <v>11.066684240062701</v>
      </c>
      <c r="T168" s="22">
        <v>6.13223753416475E-2</v>
      </c>
      <c r="U168" s="14">
        <v>51729</v>
      </c>
      <c r="V168" s="22">
        <v>-1.376992921999E-2</v>
      </c>
      <c r="W168" s="14">
        <v>58722.625</v>
      </c>
      <c r="X168" s="22">
        <v>-1.2405346428916801E-2</v>
      </c>
      <c r="Y168" s="14">
        <v>908773.625</v>
      </c>
      <c r="Z168" s="22">
        <v>3.7848903977251103E-2</v>
      </c>
    </row>
    <row r="169" spans="1:26" s="69" customFormat="1" ht="15.75" thickBot="1">
      <c r="A169" s="70">
        <v>2014</v>
      </c>
      <c r="B169" s="70" t="s">
        <v>112</v>
      </c>
      <c r="C169" s="67">
        <v>55</v>
      </c>
      <c r="D169" s="68" t="s">
        <v>15</v>
      </c>
      <c r="E169" s="67">
        <v>55</v>
      </c>
      <c r="F169" s="68" t="s">
        <v>15</v>
      </c>
      <c r="G169" s="67">
        <v>55</v>
      </c>
      <c r="H169" s="68" t="s">
        <v>15</v>
      </c>
      <c r="I169" s="67">
        <v>55</v>
      </c>
      <c r="J169" s="68" t="s">
        <v>15</v>
      </c>
      <c r="K169" s="67">
        <v>0</v>
      </c>
      <c r="L169" s="68" t="s">
        <v>15</v>
      </c>
      <c r="M169" s="67">
        <v>0</v>
      </c>
      <c r="N169" s="68" t="s">
        <v>15</v>
      </c>
      <c r="O169" s="67">
        <v>0</v>
      </c>
      <c r="P169" s="68" t="s">
        <v>15</v>
      </c>
      <c r="Q169" s="67">
        <v>0</v>
      </c>
      <c r="R169" s="68" t="s">
        <v>15</v>
      </c>
      <c r="S169" s="67">
        <v>55</v>
      </c>
      <c r="T169" s="68" t="s">
        <v>15</v>
      </c>
      <c r="U169" s="67">
        <v>1</v>
      </c>
      <c r="V169" s="68" t="s">
        <v>15</v>
      </c>
      <c r="W169" s="67">
        <v>1</v>
      </c>
      <c r="X169" s="68" t="s">
        <v>15</v>
      </c>
      <c r="Y169" s="67">
        <v>1</v>
      </c>
      <c r="Z169" s="68" t="s">
        <v>15</v>
      </c>
    </row>
    <row r="170" spans="1:26" s="64" customFormat="1">
      <c r="A170" s="24">
        <v>2014</v>
      </c>
      <c r="B170" s="24" t="s">
        <v>113</v>
      </c>
      <c r="C170" s="13">
        <v>268139.755</v>
      </c>
      <c r="D170" s="21" t="s">
        <v>15</v>
      </c>
      <c r="E170" s="13">
        <v>24.8341666666667</v>
      </c>
      <c r="F170" s="21" t="s">
        <v>15</v>
      </c>
      <c r="G170" s="13">
        <v>23.463333333333299</v>
      </c>
      <c r="H170" s="21" t="s">
        <v>15</v>
      </c>
      <c r="I170" s="13">
        <v>17.754999999999999</v>
      </c>
      <c r="J170" s="21" t="s">
        <v>15</v>
      </c>
      <c r="K170" s="13">
        <v>16321</v>
      </c>
      <c r="L170" s="21" t="s">
        <v>15</v>
      </c>
      <c r="M170" s="13">
        <v>1.5166666666666699</v>
      </c>
      <c r="N170" s="21" t="s">
        <v>15</v>
      </c>
      <c r="O170" s="13">
        <v>1.4325000000000001</v>
      </c>
      <c r="P170" s="21" t="s">
        <v>15</v>
      </c>
      <c r="Q170" s="13">
        <v>1.0825</v>
      </c>
      <c r="R170" s="21" t="s">
        <v>15</v>
      </c>
      <c r="S170" s="13">
        <v>16.396201709065402</v>
      </c>
      <c r="T170" s="21" t="s">
        <v>15</v>
      </c>
      <c r="U170" s="13">
        <v>10765.416666666701</v>
      </c>
      <c r="V170" s="21" t="s">
        <v>15</v>
      </c>
      <c r="W170" s="13">
        <v>11398.916666666701</v>
      </c>
      <c r="X170" s="21" t="s">
        <v>15</v>
      </c>
      <c r="Y170" s="13">
        <v>15063.666666666701</v>
      </c>
      <c r="Z170" s="21" t="s">
        <v>15</v>
      </c>
    </row>
    <row r="171" spans="1:26" s="64" customFormat="1">
      <c r="A171" s="24">
        <v>2015</v>
      </c>
      <c r="B171" s="24" t="s">
        <v>113</v>
      </c>
      <c r="C171" s="13">
        <v>302314.73166666698</v>
      </c>
      <c r="D171" s="21">
        <v>0.127452106707068</v>
      </c>
      <c r="E171" s="13">
        <v>27.125833333333301</v>
      </c>
      <c r="F171" s="21">
        <v>9.2278782591185396E-2</v>
      </c>
      <c r="G171" s="13">
        <v>25.737500000000001</v>
      </c>
      <c r="H171" s="21">
        <v>9.6924279016907394E-2</v>
      </c>
      <c r="I171" s="13">
        <v>19.484166666666699</v>
      </c>
      <c r="J171" s="21">
        <v>9.7390406458276499E-2</v>
      </c>
      <c r="K171" s="13">
        <v>17073.75</v>
      </c>
      <c r="L171" s="21">
        <v>4.6121561178849302E-2</v>
      </c>
      <c r="M171" s="13">
        <v>1.5316666666666701</v>
      </c>
      <c r="N171" s="21">
        <v>9.8901098901099504E-3</v>
      </c>
      <c r="O171" s="13">
        <v>1.45166666666667</v>
      </c>
      <c r="P171" s="21">
        <v>1.33798720186177E-2</v>
      </c>
      <c r="Q171" s="13">
        <v>1.09916666666667</v>
      </c>
      <c r="R171" s="21">
        <v>1.53964588144757E-2</v>
      </c>
      <c r="S171" s="13">
        <v>17.730972563532699</v>
      </c>
      <c r="T171" s="21">
        <v>8.1407320924169094E-2</v>
      </c>
      <c r="U171" s="13">
        <v>11152.5</v>
      </c>
      <c r="V171" s="21">
        <v>3.5956186863796702E-2</v>
      </c>
      <c r="W171" s="13">
        <v>11755.416666666701</v>
      </c>
      <c r="X171" s="21">
        <v>3.1274901854708298E-2</v>
      </c>
      <c r="Y171" s="13">
        <v>15521.416666666701</v>
      </c>
      <c r="Z171" s="21">
        <v>3.0387687813945199E-2</v>
      </c>
    </row>
    <row r="172" spans="1:26" s="64" customFormat="1">
      <c r="A172" s="24">
        <v>2016</v>
      </c>
      <c r="B172" s="24" t="s">
        <v>113</v>
      </c>
      <c r="C172" s="13">
        <v>332024.26916666701</v>
      </c>
      <c r="D172" s="21">
        <v>9.8273535451649296E-2</v>
      </c>
      <c r="E172" s="13">
        <v>28.202500000000001</v>
      </c>
      <c r="F172" s="21">
        <v>3.9691560935149202E-2</v>
      </c>
      <c r="G172" s="13">
        <v>26.560833333333299</v>
      </c>
      <c r="H172" s="21">
        <v>3.1989638983323902E-2</v>
      </c>
      <c r="I172" s="13">
        <v>19.827500000000001</v>
      </c>
      <c r="J172" s="21">
        <v>1.76211453744477E-2</v>
      </c>
      <c r="K172" s="13">
        <v>18650.5</v>
      </c>
      <c r="L172" s="21">
        <v>9.2349366717914896E-2</v>
      </c>
      <c r="M172" s="13">
        <v>1.5841666666666701</v>
      </c>
      <c r="N172" s="21">
        <v>3.4276387377584198E-2</v>
      </c>
      <c r="O172" s="13">
        <v>1.4924999999999999</v>
      </c>
      <c r="P172" s="21">
        <v>2.8128587830077999E-2</v>
      </c>
      <c r="Q172" s="13">
        <v>1.11333333333333</v>
      </c>
      <c r="R172" s="21">
        <v>1.2888551933276701E-2</v>
      </c>
      <c r="S172" s="13">
        <v>17.804685786147399</v>
      </c>
      <c r="T172" s="21">
        <v>4.1573141208455597E-3</v>
      </c>
      <c r="U172" s="13">
        <v>11778.083333333299</v>
      </c>
      <c r="V172" s="21">
        <v>5.6093551520582798E-2</v>
      </c>
      <c r="W172" s="13">
        <v>12508.333333333299</v>
      </c>
      <c r="X172" s="21">
        <v>6.4048488285536206E-2</v>
      </c>
      <c r="Y172" s="13">
        <v>16746.166666666701</v>
      </c>
      <c r="Z172" s="21">
        <v>7.8907101478065095E-2</v>
      </c>
    </row>
    <row r="173" spans="1:26" s="66" customFormat="1" ht="15.75" thickBot="1">
      <c r="A173" s="25">
        <v>2017</v>
      </c>
      <c r="B173" s="25" t="s">
        <v>113</v>
      </c>
      <c r="C173" s="14">
        <v>326439.98499999999</v>
      </c>
      <c r="D173" s="22">
        <v>-1.6818903571967098E-2</v>
      </c>
      <c r="E173" s="14">
        <v>28.487500000000001</v>
      </c>
      <c r="F173" s="22">
        <v>1.01054871022073E-2</v>
      </c>
      <c r="G173" s="14">
        <v>26.69875</v>
      </c>
      <c r="H173" s="22">
        <v>5.19248266558032E-3</v>
      </c>
      <c r="I173" s="14">
        <v>19.809999999999999</v>
      </c>
      <c r="J173" s="22">
        <v>-8.8261253309806305E-4</v>
      </c>
      <c r="K173" s="14">
        <v>18272.375</v>
      </c>
      <c r="L173" s="22">
        <v>-2.0274255381893199E-2</v>
      </c>
      <c r="M173" s="14">
        <v>1.5925</v>
      </c>
      <c r="N173" s="22">
        <v>5.2603892688037604E-3</v>
      </c>
      <c r="O173" s="14">
        <v>1.4950000000000001</v>
      </c>
      <c r="P173" s="22">
        <v>1.6750418760470101E-3</v>
      </c>
      <c r="Q173" s="14">
        <v>1.1087499999999999</v>
      </c>
      <c r="R173" s="22">
        <v>-4.11676646706293E-3</v>
      </c>
      <c r="S173" s="14">
        <v>17.866091028033701</v>
      </c>
      <c r="T173" s="22">
        <v>3.4488247994849202E-3</v>
      </c>
      <c r="U173" s="14">
        <v>11457</v>
      </c>
      <c r="V173" s="22">
        <v>-2.7261085207692302E-2</v>
      </c>
      <c r="W173" s="14">
        <v>12224</v>
      </c>
      <c r="X173" s="22">
        <v>-2.27315123251139E-2</v>
      </c>
      <c r="Y173" s="14">
        <v>16478.875</v>
      </c>
      <c r="Z173" s="22">
        <v>-1.5961364292327598E-2</v>
      </c>
    </row>
    <row r="174" spans="1:26" s="69" customFormat="1" ht="15.75" thickBot="1">
      <c r="A174" s="70">
        <v>2015</v>
      </c>
      <c r="B174" s="70" t="s">
        <v>114</v>
      </c>
      <c r="C174" s="67">
        <v>7542.6120000000001</v>
      </c>
      <c r="D174" s="68" t="s">
        <v>15</v>
      </c>
      <c r="E174" s="67">
        <v>4283.2420000000002</v>
      </c>
      <c r="F174" s="68" t="s">
        <v>15</v>
      </c>
      <c r="G174" s="67">
        <v>410.976</v>
      </c>
      <c r="H174" s="68" t="s">
        <v>15</v>
      </c>
      <c r="I174" s="67">
        <v>410.976</v>
      </c>
      <c r="J174" s="68" t="s">
        <v>15</v>
      </c>
      <c r="K174" s="67">
        <v>17.600000000000001</v>
      </c>
      <c r="L174" s="68" t="s">
        <v>15</v>
      </c>
      <c r="M174" s="67">
        <v>10.4</v>
      </c>
      <c r="N174" s="68" t="s">
        <v>15</v>
      </c>
      <c r="O174" s="67">
        <v>1</v>
      </c>
      <c r="P174" s="68" t="s">
        <v>15</v>
      </c>
      <c r="Q174" s="67">
        <v>1</v>
      </c>
      <c r="R174" s="68" t="s">
        <v>15</v>
      </c>
      <c r="S174" s="67">
        <v>410.97504761904798</v>
      </c>
      <c r="T174" s="68" t="s">
        <v>15</v>
      </c>
      <c r="U174" s="67">
        <v>1.6</v>
      </c>
      <c r="V174" s="68" t="s">
        <v>15</v>
      </c>
      <c r="W174" s="67">
        <v>17.600000000000001</v>
      </c>
      <c r="X174" s="68" t="s">
        <v>15</v>
      </c>
      <c r="Y174" s="67">
        <v>17.600000000000001</v>
      </c>
      <c r="Z174" s="68" t="s">
        <v>15</v>
      </c>
    </row>
    <row r="175" spans="1:26" s="64" customFormat="1">
      <c r="A175" s="24">
        <v>2014</v>
      </c>
      <c r="B175" s="24" t="s">
        <v>115</v>
      </c>
      <c r="C175" s="13">
        <v>2642824.1924999999</v>
      </c>
      <c r="D175" s="21" t="s">
        <v>15</v>
      </c>
      <c r="E175" s="13">
        <v>551.01666666666699</v>
      </c>
      <c r="F175" s="21" t="s">
        <v>15</v>
      </c>
      <c r="G175" s="13">
        <v>526.44833333333304</v>
      </c>
      <c r="H175" s="21" t="s">
        <v>15</v>
      </c>
      <c r="I175" s="13">
        <v>470.988333333333</v>
      </c>
      <c r="J175" s="21" t="s">
        <v>15</v>
      </c>
      <c r="K175" s="13">
        <v>5753.8333333333303</v>
      </c>
      <c r="L175" s="21" t="s">
        <v>15</v>
      </c>
      <c r="M175" s="13">
        <v>1.20166666666667</v>
      </c>
      <c r="N175" s="21" t="s">
        <v>15</v>
      </c>
      <c r="O175" s="13">
        <v>1.1475</v>
      </c>
      <c r="P175" s="21" t="s">
        <v>15</v>
      </c>
      <c r="Q175" s="13">
        <v>1.0266666666666699</v>
      </c>
      <c r="R175" s="21" t="s">
        <v>15</v>
      </c>
      <c r="S175" s="13">
        <v>458.765396889263</v>
      </c>
      <c r="T175" s="21" t="s">
        <v>15</v>
      </c>
      <c r="U175" s="13">
        <v>4782.75</v>
      </c>
      <c r="V175" s="21" t="s">
        <v>15</v>
      </c>
      <c r="W175" s="13">
        <v>5006.25</v>
      </c>
      <c r="X175" s="21" t="s">
        <v>15</v>
      </c>
      <c r="Y175" s="13">
        <v>5596.6666666666697</v>
      </c>
      <c r="Z175" s="21" t="s">
        <v>15</v>
      </c>
    </row>
    <row r="176" spans="1:26" s="64" customFormat="1">
      <c r="A176" s="24">
        <v>2015</v>
      </c>
      <c r="B176" s="24" t="s">
        <v>115</v>
      </c>
      <c r="C176" s="13">
        <v>3174867.2933333302</v>
      </c>
      <c r="D176" s="21">
        <v>0.201316115670199</v>
      </c>
      <c r="E176" s="13">
        <v>590.89250000000004</v>
      </c>
      <c r="F176" s="21">
        <v>7.2367744472338402E-2</v>
      </c>
      <c r="G176" s="13">
        <v>570.45916666666699</v>
      </c>
      <c r="H176" s="21">
        <v>8.3599530184983006E-2</v>
      </c>
      <c r="I176" s="13">
        <v>500.34333333333302</v>
      </c>
      <c r="J176" s="21">
        <v>6.2326384588436499E-2</v>
      </c>
      <c r="K176" s="13">
        <v>6623.6666666666697</v>
      </c>
      <c r="L176" s="21">
        <v>0.151174579265998</v>
      </c>
      <c r="M176" s="13">
        <v>1.23416666666667</v>
      </c>
      <c r="N176" s="21">
        <v>2.7045769764216299E-2</v>
      </c>
      <c r="O176" s="13">
        <v>1.19</v>
      </c>
      <c r="P176" s="21">
        <v>3.7037037037037E-2</v>
      </c>
      <c r="Q176" s="13">
        <v>1.0449999999999999</v>
      </c>
      <c r="R176" s="21">
        <v>1.7857142857139501E-2</v>
      </c>
      <c r="S176" s="13">
        <v>479.669572711424</v>
      </c>
      <c r="T176" s="21">
        <v>4.55661563925817E-2</v>
      </c>
      <c r="U176" s="13">
        <v>5371.8333333333303</v>
      </c>
      <c r="V176" s="21">
        <v>0.123168330632655</v>
      </c>
      <c r="W176" s="13">
        <v>5562.9166666666697</v>
      </c>
      <c r="X176" s="21">
        <v>0.111194340407824</v>
      </c>
      <c r="Y176" s="13">
        <v>6346</v>
      </c>
      <c r="Z176" s="21">
        <v>0.13388921977367399</v>
      </c>
    </row>
    <row r="177" spans="1:26" s="64" customFormat="1">
      <c r="A177" s="24">
        <v>2016</v>
      </c>
      <c r="B177" s="24" t="s">
        <v>115</v>
      </c>
      <c r="C177" s="13">
        <v>3646807.1016666698</v>
      </c>
      <c r="D177" s="21">
        <v>0.14864867244194199</v>
      </c>
      <c r="E177" s="13">
        <v>605.66333333333296</v>
      </c>
      <c r="F177" s="21">
        <v>2.4997496724586801E-2</v>
      </c>
      <c r="G177" s="13">
        <v>583.54083333333301</v>
      </c>
      <c r="H177" s="21">
        <v>2.2931819543027799E-2</v>
      </c>
      <c r="I177" s="13">
        <v>502.85500000000002</v>
      </c>
      <c r="J177" s="21">
        <v>5.0198863447106301E-3</v>
      </c>
      <c r="K177" s="13">
        <v>7610.5</v>
      </c>
      <c r="L177" s="21">
        <v>0.148985959438377</v>
      </c>
      <c r="M177" s="13">
        <v>1.2633333333333301</v>
      </c>
      <c r="N177" s="21">
        <v>2.36326806211965E-2</v>
      </c>
      <c r="O177" s="13">
        <v>1.2175</v>
      </c>
      <c r="P177" s="21">
        <v>2.31092436974791E-2</v>
      </c>
      <c r="Q177" s="13">
        <v>1.05083333333333</v>
      </c>
      <c r="R177" s="21">
        <v>5.5821371610813696E-3</v>
      </c>
      <c r="S177" s="13">
        <v>479.35359805376902</v>
      </c>
      <c r="T177" s="21">
        <v>-6.5873400280294897E-4</v>
      </c>
      <c r="U177" s="13">
        <v>6020.6666666666697</v>
      </c>
      <c r="V177" s="21">
        <v>0.120784338059633</v>
      </c>
      <c r="W177" s="13">
        <v>6249.1666666666697</v>
      </c>
      <c r="X177" s="21">
        <v>0.123361545951614</v>
      </c>
      <c r="Y177" s="13">
        <v>7252.8333333333303</v>
      </c>
      <c r="Z177" s="21">
        <v>0.14289841369891701</v>
      </c>
    </row>
    <row r="178" spans="1:26" s="66" customFormat="1" ht="15.75" thickBot="1">
      <c r="A178" s="25">
        <v>2017</v>
      </c>
      <c r="B178" s="25" t="s">
        <v>115</v>
      </c>
      <c r="C178" s="14">
        <v>3811460.7675000001</v>
      </c>
      <c r="D178" s="22">
        <v>4.5150089171999197E-2</v>
      </c>
      <c r="E178" s="14">
        <v>611.03499999999997</v>
      </c>
      <c r="F178" s="22">
        <v>8.8690636712370693E-3</v>
      </c>
      <c r="G178" s="14">
        <v>582.11249999999995</v>
      </c>
      <c r="H178" s="22">
        <v>-2.44770074644829E-3</v>
      </c>
      <c r="I178" s="14">
        <v>500.19749999999999</v>
      </c>
      <c r="J178" s="22">
        <v>-5.2848236569190497E-3</v>
      </c>
      <c r="K178" s="14">
        <v>7985.5</v>
      </c>
      <c r="L178" s="22">
        <v>4.92740293016228E-2</v>
      </c>
      <c r="M178" s="14">
        <v>1.2787500000000001</v>
      </c>
      <c r="N178" s="22">
        <v>1.2203166226915601E-2</v>
      </c>
      <c r="O178" s="14">
        <v>1.2212499999999999</v>
      </c>
      <c r="P178" s="22">
        <v>3.0800821355235499E-3</v>
      </c>
      <c r="Q178" s="14">
        <v>1.0487500000000001</v>
      </c>
      <c r="R178" s="22">
        <v>-1.9825535289420102E-3</v>
      </c>
      <c r="S178" s="14">
        <v>477.24317204354099</v>
      </c>
      <c r="T178" s="22">
        <v>-4.4026497741888196E-3</v>
      </c>
      <c r="U178" s="14">
        <v>6236.25</v>
      </c>
      <c r="V178" s="22">
        <v>3.5807219577012002E-2</v>
      </c>
      <c r="W178" s="14">
        <v>6546.5</v>
      </c>
      <c r="X178" s="22">
        <v>4.7579677290304899E-2</v>
      </c>
      <c r="Y178" s="14">
        <v>7620.25</v>
      </c>
      <c r="Z178" s="22">
        <v>5.06583633982126E-2</v>
      </c>
    </row>
    <row r="179" spans="1:26" s="64" customFormat="1">
      <c r="A179" s="24">
        <v>2014</v>
      </c>
      <c r="B179" s="24" t="s">
        <v>116</v>
      </c>
      <c r="C179" s="13">
        <v>26539.599999999999</v>
      </c>
      <c r="D179" s="21" t="s">
        <v>15</v>
      </c>
      <c r="E179" s="13">
        <v>49.535833333333301</v>
      </c>
      <c r="F179" s="21" t="s">
        <v>15</v>
      </c>
      <c r="G179" s="13">
        <v>48.4</v>
      </c>
      <c r="H179" s="21" t="s">
        <v>15</v>
      </c>
      <c r="I179" s="13">
        <v>38.156666666666702</v>
      </c>
      <c r="J179" s="21" t="s">
        <v>15</v>
      </c>
      <c r="K179" s="13">
        <v>716.16666666666697</v>
      </c>
      <c r="L179" s="21" t="s">
        <v>15</v>
      </c>
      <c r="M179" s="13">
        <v>1.3416666666666699</v>
      </c>
      <c r="N179" s="21" t="s">
        <v>15</v>
      </c>
      <c r="O179" s="13">
        <v>1.31</v>
      </c>
      <c r="P179" s="21" t="s">
        <v>15</v>
      </c>
      <c r="Q179" s="13">
        <v>0.99333333333333296</v>
      </c>
      <c r="R179" s="21" t="s">
        <v>15</v>
      </c>
      <c r="S179" s="13">
        <v>38.3377950087269</v>
      </c>
      <c r="T179" s="21" t="s">
        <v>15</v>
      </c>
      <c r="U179" s="13">
        <v>538.75</v>
      </c>
      <c r="V179" s="21" t="s">
        <v>15</v>
      </c>
      <c r="W179" s="13">
        <v>551.75</v>
      </c>
      <c r="X179" s="21" t="s">
        <v>15</v>
      </c>
      <c r="Y179" s="13">
        <v>722.58333333333303</v>
      </c>
      <c r="Z179" s="21" t="s">
        <v>15</v>
      </c>
    </row>
    <row r="180" spans="1:26" s="64" customFormat="1">
      <c r="A180" s="24">
        <v>2015</v>
      </c>
      <c r="B180" s="24" t="s">
        <v>116</v>
      </c>
      <c r="C180" s="13">
        <v>31053.441666666698</v>
      </c>
      <c r="D180" s="21">
        <v>0.170079491275931</v>
      </c>
      <c r="E180" s="13">
        <v>61.024166666666702</v>
      </c>
      <c r="F180" s="21">
        <v>0.23191965412243801</v>
      </c>
      <c r="G180" s="13">
        <v>59.625</v>
      </c>
      <c r="H180" s="21">
        <v>0.231921487603306</v>
      </c>
      <c r="I180" s="13">
        <v>31.977499999999999</v>
      </c>
      <c r="J180" s="21">
        <v>-0.16194199353542499</v>
      </c>
      <c r="K180" s="13">
        <v>1030.6666666666699</v>
      </c>
      <c r="L180" s="21">
        <v>0.43914358855015501</v>
      </c>
      <c r="M180" s="13">
        <v>1.9866666666666699</v>
      </c>
      <c r="N180" s="21">
        <v>0.48074534161490601</v>
      </c>
      <c r="O180" s="13">
        <v>1.94</v>
      </c>
      <c r="P180" s="21">
        <v>0.480916030534351</v>
      </c>
      <c r="Q180" s="13">
        <v>0.995</v>
      </c>
      <c r="R180" s="21">
        <v>1.67785234899366E-3</v>
      </c>
      <c r="S180" s="13">
        <v>32.152618547618097</v>
      </c>
      <c r="T180" s="21">
        <v>-0.16133365154936199</v>
      </c>
      <c r="U180" s="13">
        <v>508.41666666666703</v>
      </c>
      <c r="V180" s="21">
        <v>-5.6303170920339603E-2</v>
      </c>
      <c r="W180" s="13">
        <v>520.08333333333303</v>
      </c>
      <c r="X180" s="21">
        <v>-5.7393143029754401E-2</v>
      </c>
      <c r="Y180" s="13">
        <v>1033.4166666666699</v>
      </c>
      <c r="Z180" s="21">
        <v>0.43016953061931101</v>
      </c>
    </row>
    <row r="181" spans="1:26" s="64" customFormat="1">
      <c r="A181" s="24">
        <v>2016</v>
      </c>
      <c r="B181" s="24" t="s">
        <v>116</v>
      </c>
      <c r="C181" s="13">
        <v>32940.851666666698</v>
      </c>
      <c r="D181" s="21">
        <v>6.0779414412734101E-2</v>
      </c>
      <c r="E181" s="13">
        <v>60.473333333333301</v>
      </c>
      <c r="F181" s="21">
        <v>-9.0264785808911903E-3</v>
      </c>
      <c r="G181" s="13">
        <v>59.099166666666697</v>
      </c>
      <c r="H181" s="21">
        <v>-8.8190076869316993E-3</v>
      </c>
      <c r="I181" s="13">
        <v>30.36</v>
      </c>
      <c r="J181" s="21">
        <v>-5.0582440778672501E-2</v>
      </c>
      <c r="K181" s="13">
        <v>1135.3333333333301</v>
      </c>
      <c r="L181" s="21">
        <v>0.101552393272956</v>
      </c>
      <c r="M181" s="13">
        <v>2.06416666666667</v>
      </c>
      <c r="N181" s="21">
        <v>3.9010067114094001E-2</v>
      </c>
      <c r="O181" s="13">
        <v>2.0175000000000001</v>
      </c>
      <c r="P181" s="21">
        <v>3.9948453608247503E-2</v>
      </c>
      <c r="Q181" s="13">
        <v>0.995</v>
      </c>
      <c r="R181" s="21">
        <v>0</v>
      </c>
      <c r="S181" s="13">
        <v>30.535717876444998</v>
      </c>
      <c r="T181" s="21">
        <v>-5.0288304474438501E-2</v>
      </c>
      <c r="U181" s="13">
        <v>545.25</v>
      </c>
      <c r="V181" s="21">
        <v>7.2447139813144601E-2</v>
      </c>
      <c r="W181" s="13">
        <v>557.75</v>
      </c>
      <c r="X181" s="21">
        <v>7.2424290979010403E-2</v>
      </c>
      <c r="Y181" s="13">
        <v>1140.5833333333301</v>
      </c>
      <c r="Z181" s="21">
        <v>0.10370131441012199</v>
      </c>
    </row>
    <row r="182" spans="1:26" s="66" customFormat="1" ht="15.75" thickBot="1">
      <c r="A182" s="25">
        <v>2017</v>
      </c>
      <c r="B182" s="25" t="s">
        <v>116</v>
      </c>
      <c r="C182" s="14">
        <v>31306.962500000001</v>
      </c>
      <c r="D182" s="22">
        <v>-4.9600695914005503E-2</v>
      </c>
      <c r="E182" s="14">
        <v>60.233750000000001</v>
      </c>
      <c r="F182" s="22">
        <v>-3.96180134494488E-3</v>
      </c>
      <c r="G182" s="14">
        <v>59.568750000000001</v>
      </c>
      <c r="H182" s="22">
        <v>7.9456845133175098E-3</v>
      </c>
      <c r="I182" s="14">
        <v>31.806249999999999</v>
      </c>
      <c r="J182" s="22">
        <v>4.76366930171278E-2</v>
      </c>
      <c r="K182" s="14">
        <v>1035.625</v>
      </c>
      <c r="L182" s="22">
        <v>-8.78229594832622E-2</v>
      </c>
      <c r="M182" s="14">
        <v>1.9412499999999999</v>
      </c>
      <c r="N182" s="22">
        <v>-5.9547840129190101E-2</v>
      </c>
      <c r="O182" s="14">
        <v>1.92</v>
      </c>
      <c r="P182" s="22">
        <v>-4.8327137546468502E-2</v>
      </c>
      <c r="Q182" s="14">
        <v>1</v>
      </c>
      <c r="R182" s="22">
        <v>5.0251256281407097E-3</v>
      </c>
      <c r="S182" s="14">
        <v>31.890087133825698</v>
      </c>
      <c r="T182" s="22">
        <v>4.4353607891611101E-2</v>
      </c>
      <c r="U182" s="14">
        <v>521.25</v>
      </c>
      <c r="V182" s="22">
        <v>-4.4016506189821197E-2</v>
      </c>
      <c r="W182" s="14">
        <v>526.75</v>
      </c>
      <c r="X182" s="22">
        <v>-5.5580457194083402E-2</v>
      </c>
      <c r="Y182" s="14">
        <v>1038.125</v>
      </c>
      <c r="Z182" s="22">
        <v>-8.98297654708822E-2</v>
      </c>
    </row>
    <row r="183" spans="1:26" s="64" customFormat="1">
      <c r="A183" s="24">
        <v>2014</v>
      </c>
      <c r="B183" s="24" t="s">
        <v>117</v>
      </c>
      <c r="C183" s="13">
        <v>896360.11583333299</v>
      </c>
      <c r="D183" s="21" t="s">
        <v>15</v>
      </c>
      <c r="E183" s="13">
        <v>261.365833333333</v>
      </c>
      <c r="F183" s="21" t="s">
        <v>15</v>
      </c>
      <c r="G183" s="13">
        <v>251.66583333333301</v>
      </c>
      <c r="H183" s="21" t="s">
        <v>15</v>
      </c>
      <c r="I183" s="13">
        <v>231.1275</v>
      </c>
      <c r="J183" s="21" t="s">
        <v>15</v>
      </c>
      <c r="K183" s="13">
        <v>3820.9166666666702</v>
      </c>
      <c r="L183" s="21" t="s">
        <v>15</v>
      </c>
      <c r="M183" s="13">
        <v>1.11333333333333</v>
      </c>
      <c r="N183" s="21" t="s">
        <v>15</v>
      </c>
      <c r="O183" s="13">
        <v>1.07416666666667</v>
      </c>
      <c r="P183" s="21" t="s">
        <v>15</v>
      </c>
      <c r="Q183" s="13">
        <v>0.98499999999999999</v>
      </c>
      <c r="R183" s="21" t="s">
        <v>15</v>
      </c>
      <c r="S183" s="13">
        <v>234.56097843295501</v>
      </c>
      <c r="T183" s="21" t="s">
        <v>15</v>
      </c>
      <c r="U183" s="13">
        <v>3426.75</v>
      </c>
      <c r="V183" s="21" t="s">
        <v>15</v>
      </c>
      <c r="W183" s="13">
        <v>3559</v>
      </c>
      <c r="X183" s="21" t="s">
        <v>15</v>
      </c>
      <c r="Y183" s="13">
        <v>3874.25</v>
      </c>
      <c r="Z183" s="21" t="s">
        <v>15</v>
      </c>
    </row>
    <row r="184" spans="1:26" s="64" customFormat="1">
      <c r="A184" s="24">
        <v>2015</v>
      </c>
      <c r="B184" s="24" t="s">
        <v>117</v>
      </c>
      <c r="C184" s="13">
        <v>1098597.3916666701</v>
      </c>
      <c r="D184" s="21">
        <v>0.225620565061979</v>
      </c>
      <c r="E184" s="13">
        <v>279.07583333333298</v>
      </c>
      <c r="F184" s="21">
        <v>6.7759430427976095E-2</v>
      </c>
      <c r="G184" s="13">
        <v>269.553333333333</v>
      </c>
      <c r="H184" s="21">
        <v>7.1076394292696396E-2</v>
      </c>
      <c r="I184" s="13">
        <v>245.89750000000001</v>
      </c>
      <c r="J184" s="21">
        <v>6.3904122183643303E-2</v>
      </c>
      <c r="K184" s="13">
        <v>4440.75</v>
      </c>
      <c r="L184" s="21">
        <v>0.16222110750038099</v>
      </c>
      <c r="M184" s="13">
        <v>1.1299999999999999</v>
      </c>
      <c r="N184" s="21">
        <v>1.49700598802425E-2</v>
      </c>
      <c r="O184" s="13">
        <v>1.08833333333333</v>
      </c>
      <c r="P184" s="21">
        <v>1.3188518231180699E-2</v>
      </c>
      <c r="Q184" s="13">
        <v>0.99416666666666698</v>
      </c>
      <c r="R184" s="21">
        <v>9.3062605752964392E-3</v>
      </c>
      <c r="S184" s="13">
        <v>247.409749350456</v>
      </c>
      <c r="T184" s="21">
        <v>5.4777955836220103E-2</v>
      </c>
      <c r="U184" s="13">
        <v>3935.25</v>
      </c>
      <c r="V184" s="21">
        <v>0.148391332895601</v>
      </c>
      <c r="W184" s="13">
        <v>4074</v>
      </c>
      <c r="X184" s="21">
        <v>0.14470356841809501</v>
      </c>
      <c r="Y184" s="13">
        <v>4466.8333333333303</v>
      </c>
      <c r="Z184" s="21">
        <v>0.15295433524768201</v>
      </c>
    </row>
    <row r="185" spans="1:26" s="64" customFormat="1">
      <c r="A185" s="24">
        <v>2016</v>
      </c>
      <c r="B185" s="24" t="s">
        <v>117</v>
      </c>
      <c r="C185" s="13">
        <v>1258954.36333333</v>
      </c>
      <c r="D185" s="21">
        <v>0.14596518513791901</v>
      </c>
      <c r="E185" s="13">
        <v>284.52249999999998</v>
      </c>
      <c r="F185" s="21">
        <v>1.9516798002933499E-2</v>
      </c>
      <c r="G185" s="13">
        <v>275.27999999999997</v>
      </c>
      <c r="H185" s="21">
        <v>2.1245022630031099E-2</v>
      </c>
      <c r="I185" s="13">
        <v>248.95916666666699</v>
      </c>
      <c r="J185" s="21">
        <v>1.2450987369399801E-2</v>
      </c>
      <c r="K185" s="13">
        <v>5043.1666666666697</v>
      </c>
      <c r="L185" s="21">
        <v>0.13565651447766</v>
      </c>
      <c r="M185" s="13">
        <v>1.13916666666667</v>
      </c>
      <c r="N185" s="21">
        <v>8.1120943952832699E-3</v>
      </c>
      <c r="O185" s="13">
        <v>1.1016666666666699</v>
      </c>
      <c r="P185" s="21">
        <v>1.2251148545182101E-2</v>
      </c>
      <c r="Q185" s="13">
        <v>0.99666666666666703</v>
      </c>
      <c r="R185" s="21">
        <v>2.5146689019279701E-3</v>
      </c>
      <c r="S185" s="13">
        <v>249.744102647625</v>
      </c>
      <c r="T185" s="21">
        <v>9.4351710201298102E-3</v>
      </c>
      <c r="U185" s="13">
        <v>4426.9166666666697</v>
      </c>
      <c r="V185" s="21">
        <v>0.124939118649811</v>
      </c>
      <c r="W185" s="13">
        <v>4575.25</v>
      </c>
      <c r="X185" s="21">
        <v>0.123036327933235</v>
      </c>
      <c r="Y185" s="13">
        <v>5059.3333333333303</v>
      </c>
      <c r="Z185" s="21">
        <v>0.132644304317003</v>
      </c>
    </row>
    <row r="186" spans="1:26" s="66" customFormat="1" ht="15.75" thickBot="1">
      <c r="A186" s="25">
        <v>2017</v>
      </c>
      <c r="B186" s="25" t="s">
        <v>117</v>
      </c>
      <c r="C186" s="14">
        <v>1284407.4025000001</v>
      </c>
      <c r="D186" s="22">
        <v>2.02176027249138E-2</v>
      </c>
      <c r="E186" s="14">
        <v>285.05250000000001</v>
      </c>
      <c r="F186" s="22">
        <v>1.86277007969503E-3</v>
      </c>
      <c r="G186" s="14">
        <v>275.45125000000002</v>
      </c>
      <c r="H186" s="22">
        <v>6.2209386806176699E-4</v>
      </c>
      <c r="I186" s="14">
        <v>247.62125</v>
      </c>
      <c r="J186" s="22">
        <v>-5.3740405889867501E-3</v>
      </c>
      <c r="K186" s="14">
        <v>5150.75</v>
      </c>
      <c r="L186" s="22">
        <v>2.13324961168572E-2</v>
      </c>
      <c r="M186" s="14">
        <v>1.1425000000000001</v>
      </c>
      <c r="N186" s="22">
        <v>2.9261155815626101E-3</v>
      </c>
      <c r="O186" s="14">
        <v>1.10375</v>
      </c>
      <c r="P186" s="22">
        <v>1.89107413010297E-3</v>
      </c>
      <c r="Q186" s="14">
        <v>0.995</v>
      </c>
      <c r="R186" s="22">
        <v>-1.67224080267596E-3</v>
      </c>
      <c r="S186" s="14">
        <v>249.37914499598301</v>
      </c>
      <c r="T186" s="22">
        <v>-1.46132640479972E-3</v>
      </c>
      <c r="U186" s="14">
        <v>4505</v>
      </c>
      <c r="V186" s="22">
        <v>1.7638311089358E-2</v>
      </c>
      <c r="W186" s="14">
        <v>4662.75</v>
      </c>
      <c r="X186" s="22">
        <v>1.9124637997923601E-2</v>
      </c>
      <c r="Y186" s="14">
        <v>5187.125</v>
      </c>
      <c r="Z186" s="22">
        <v>2.5258597970747702E-2</v>
      </c>
    </row>
    <row r="187" spans="1:26" s="64" customFormat="1">
      <c r="A187" s="24">
        <v>2014</v>
      </c>
      <c r="B187" s="24" t="s">
        <v>118</v>
      </c>
      <c r="C187" s="13">
        <v>3325333.9849999999</v>
      </c>
      <c r="D187" s="21" t="s">
        <v>15</v>
      </c>
      <c r="E187" s="13">
        <v>125.019166666667</v>
      </c>
      <c r="F187" s="21" t="s">
        <v>15</v>
      </c>
      <c r="G187" s="13">
        <v>99.468333333333305</v>
      </c>
      <c r="H187" s="21" t="s">
        <v>15</v>
      </c>
      <c r="I187" s="13">
        <v>75.656666666666695</v>
      </c>
      <c r="J187" s="21" t="s">
        <v>15</v>
      </c>
      <c r="K187" s="13">
        <v>47522.833333333299</v>
      </c>
      <c r="L187" s="21" t="s">
        <v>15</v>
      </c>
      <c r="M187" s="13">
        <v>1.79</v>
      </c>
      <c r="N187" s="21" t="s">
        <v>15</v>
      </c>
      <c r="O187" s="13">
        <v>1.42333333333333</v>
      </c>
      <c r="P187" s="21" t="s">
        <v>15</v>
      </c>
      <c r="Q187" s="13">
        <v>1.0841666666666701</v>
      </c>
      <c r="R187" s="21" t="s">
        <v>15</v>
      </c>
      <c r="S187" s="13">
        <v>69.805644958432197</v>
      </c>
      <c r="T187" s="21" t="s">
        <v>15</v>
      </c>
      <c r="U187" s="13">
        <v>26519.916666666701</v>
      </c>
      <c r="V187" s="21" t="s">
        <v>15</v>
      </c>
      <c r="W187" s="13">
        <v>33340.166666666701</v>
      </c>
      <c r="X187" s="21" t="s">
        <v>15</v>
      </c>
      <c r="Y187" s="13">
        <v>43822.5</v>
      </c>
      <c r="Z187" s="21" t="s">
        <v>15</v>
      </c>
    </row>
    <row r="188" spans="1:26" s="64" customFormat="1">
      <c r="A188" s="24">
        <v>2015</v>
      </c>
      <c r="B188" s="24" t="s">
        <v>118</v>
      </c>
      <c r="C188" s="13">
        <v>4148681.0766666699</v>
      </c>
      <c r="D188" s="21">
        <v>0.247598315050652</v>
      </c>
      <c r="E188" s="13">
        <v>147.80166666666699</v>
      </c>
      <c r="F188" s="21">
        <v>0.18223205775114401</v>
      </c>
      <c r="G188" s="13">
        <v>116.04583333333299</v>
      </c>
      <c r="H188" s="21">
        <v>0.16666108141619301</v>
      </c>
      <c r="I188" s="13">
        <v>87.367500000000007</v>
      </c>
      <c r="J188" s="21">
        <v>0.15478917918667601</v>
      </c>
      <c r="K188" s="13">
        <v>52225.166666666701</v>
      </c>
      <c r="L188" s="21">
        <v>9.8948926305601995E-2</v>
      </c>
      <c r="M188" s="13">
        <v>1.86083333333333</v>
      </c>
      <c r="N188" s="21">
        <v>3.9571694599625701E-2</v>
      </c>
      <c r="O188" s="13">
        <v>1.4608333333333301</v>
      </c>
      <c r="P188" s="21">
        <v>2.6346604215456801E-2</v>
      </c>
      <c r="Q188" s="13">
        <v>1.10083333333333</v>
      </c>
      <c r="R188" s="21">
        <v>1.5372790161408001E-2</v>
      </c>
      <c r="S188" s="13">
        <v>79.424147976360004</v>
      </c>
      <c r="T188" s="21">
        <v>0.137789759318969</v>
      </c>
      <c r="U188" s="13">
        <v>28028.666666666701</v>
      </c>
      <c r="V188" s="21">
        <v>5.6891204409264699E-2</v>
      </c>
      <c r="W188" s="13">
        <v>35715.25</v>
      </c>
      <c r="X188" s="21">
        <v>7.1237896231271497E-2</v>
      </c>
      <c r="Y188" s="13">
        <v>47438.75</v>
      </c>
      <c r="Z188" s="21">
        <v>8.2520394774373895E-2</v>
      </c>
    </row>
    <row r="189" spans="1:26" s="64" customFormat="1">
      <c r="A189" s="24">
        <v>2016</v>
      </c>
      <c r="B189" s="24" t="s">
        <v>118</v>
      </c>
      <c r="C189" s="13">
        <v>4730814.28</v>
      </c>
      <c r="D189" s="21">
        <v>0.140317655798468</v>
      </c>
      <c r="E189" s="13">
        <v>155.98333333333301</v>
      </c>
      <c r="F189" s="21">
        <v>5.5355713174181601E-2</v>
      </c>
      <c r="G189" s="13">
        <v>119.47166666666701</v>
      </c>
      <c r="H189" s="21">
        <v>2.9521381638008201E-2</v>
      </c>
      <c r="I189" s="13">
        <v>89.608333333333306</v>
      </c>
      <c r="J189" s="21">
        <v>2.5648362758843999E-2</v>
      </c>
      <c r="K189" s="13">
        <v>58784.75</v>
      </c>
      <c r="L189" s="21">
        <v>0.125601960740511</v>
      </c>
      <c r="M189" s="13">
        <v>1.9375</v>
      </c>
      <c r="N189" s="21">
        <v>4.12001791312155E-2</v>
      </c>
      <c r="O189" s="13">
        <v>1.4850000000000001</v>
      </c>
      <c r="P189" s="21">
        <v>1.65430690245317E-2</v>
      </c>
      <c r="Q189" s="13">
        <v>1.11333333333333</v>
      </c>
      <c r="R189" s="21">
        <v>1.13550340651022E-2</v>
      </c>
      <c r="S189" s="13">
        <v>80.450477485014304</v>
      </c>
      <c r="T189" s="21">
        <v>1.2922134323175599E-2</v>
      </c>
      <c r="U189" s="13">
        <v>30296.75</v>
      </c>
      <c r="V189" s="21">
        <v>8.0920129391336096E-2</v>
      </c>
      <c r="W189" s="13">
        <v>39575.25</v>
      </c>
      <c r="X189" s="21">
        <v>0.108077081918788</v>
      </c>
      <c r="Y189" s="13">
        <v>52768.916666666701</v>
      </c>
      <c r="Z189" s="21">
        <v>0.112358918956901</v>
      </c>
    </row>
    <row r="190" spans="1:26" s="66" customFormat="1" ht="15.75" thickBot="1">
      <c r="A190" s="25">
        <v>2017</v>
      </c>
      <c r="B190" s="25" t="s">
        <v>118</v>
      </c>
      <c r="C190" s="14">
        <v>4753036.3487499999</v>
      </c>
      <c r="D190" s="22">
        <v>4.69730313530711E-3</v>
      </c>
      <c r="E190" s="14">
        <v>161.61625000000001</v>
      </c>
      <c r="F190" s="22">
        <v>3.6112298322472598E-2</v>
      </c>
      <c r="G190" s="14">
        <v>124.16374999999999</v>
      </c>
      <c r="H190" s="22">
        <v>3.9273607410401097E-2</v>
      </c>
      <c r="I190" s="14">
        <v>92.045000000000002</v>
      </c>
      <c r="J190" s="22">
        <v>2.7192411420069201E-2</v>
      </c>
      <c r="K190" s="14">
        <v>58023.875</v>
      </c>
      <c r="L190" s="22">
        <v>-1.29434079416856E-2</v>
      </c>
      <c r="M190" s="14">
        <v>1.9737499999999999</v>
      </c>
      <c r="N190" s="22">
        <v>1.8709677419354798E-2</v>
      </c>
      <c r="O190" s="14">
        <v>1.5162500000000001</v>
      </c>
      <c r="P190" s="22">
        <v>2.1043771043771E-2</v>
      </c>
      <c r="Q190" s="14">
        <v>1.12625</v>
      </c>
      <c r="R190" s="22">
        <v>1.16017964071887E-2</v>
      </c>
      <c r="S190" s="14">
        <v>81.902675542981996</v>
      </c>
      <c r="T190" s="22">
        <v>1.8050832056754399E-2</v>
      </c>
      <c r="U190" s="14">
        <v>29400.75</v>
      </c>
      <c r="V190" s="22">
        <v>-2.9574129238284601E-2</v>
      </c>
      <c r="W190" s="14">
        <v>38274.875</v>
      </c>
      <c r="X190" s="22">
        <v>-3.2858288955849899E-2</v>
      </c>
      <c r="Y190" s="14">
        <v>51629.125</v>
      </c>
      <c r="Z190" s="22">
        <v>-2.1599679104018599E-2</v>
      </c>
    </row>
    <row r="191" spans="1:26" s="64" customFormat="1">
      <c r="A191" s="24">
        <v>2014</v>
      </c>
      <c r="B191" s="24" t="s">
        <v>119</v>
      </c>
      <c r="C191" s="13">
        <v>176657.5</v>
      </c>
      <c r="D191" s="21" t="s">
        <v>15</v>
      </c>
      <c r="E191" s="13">
        <v>383.6825</v>
      </c>
      <c r="F191" s="21" t="s">
        <v>15</v>
      </c>
      <c r="G191" s="13">
        <v>183.5575</v>
      </c>
      <c r="H191" s="21" t="s">
        <v>15</v>
      </c>
      <c r="I191" s="13">
        <v>136.87583333333299</v>
      </c>
      <c r="J191" s="21" t="s">
        <v>15</v>
      </c>
      <c r="K191" s="13">
        <v>1287.0833333333301</v>
      </c>
      <c r="L191" s="21" t="s">
        <v>15</v>
      </c>
      <c r="M191" s="13">
        <v>2.79416666666667</v>
      </c>
      <c r="N191" s="21" t="s">
        <v>15</v>
      </c>
      <c r="O191" s="13">
        <v>1.3374999999999999</v>
      </c>
      <c r="P191" s="21" t="s">
        <v>15</v>
      </c>
      <c r="Q191" s="13">
        <v>0.99750000000000005</v>
      </c>
      <c r="R191" s="21" t="s">
        <v>15</v>
      </c>
      <c r="S191" s="13">
        <v>137.36675490666099</v>
      </c>
      <c r="T191" s="21" t="s">
        <v>15</v>
      </c>
      <c r="U191" s="13">
        <v>458.91666666666703</v>
      </c>
      <c r="V191" s="21" t="s">
        <v>15</v>
      </c>
      <c r="W191" s="13">
        <v>964</v>
      </c>
      <c r="X191" s="21" t="s">
        <v>15</v>
      </c>
      <c r="Y191" s="13">
        <v>1291.5</v>
      </c>
      <c r="Z191" s="21" t="s">
        <v>15</v>
      </c>
    </row>
    <row r="192" spans="1:26" s="64" customFormat="1">
      <c r="A192" s="24">
        <v>2015</v>
      </c>
      <c r="B192" s="24" t="s">
        <v>119</v>
      </c>
      <c r="C192" s="13">
        <v>182133.91083333301</v>
      </c>
      <c r="D192" s="21">
        <v>3.1000160385678498E-2</v>
      </c>
      <c r="E192" s="13">
        <v>362.63249999999999</v>
      </c>
      <c r="F192" s="21">
        <v>-5.4863070377199903E-2</v>
      </c>
      <c r="G192" s="13">
        <v>161.49166666666699</v>
      </c>
      <c r="H192" s="21">
        <v>-0.120212104290661</v>
      </c>
      <c r="I192" s="13">
        <v>131.669166666667</v>
      </c>
      <c r="J192" s="21">
        <v>-3.80393422262221E-2</v>
      </c>
      <c r="K192" s="13">
        <v>1347.5</v>
      </c>
      <c r="L192" s="21">
        <v>4.69407575267103E-2</v>
      </c>
      <c r="M192" s="13">
        <v>2.6808333333333301</v>
      </c>
      <c r="N192" s="21">
        <v>-4.0560691917687998E-2</v>
      </c>
      <c r="O192" s="13">
        <v>1.1924999999999999</v>
      </c>
      <c r="P192" s="21">
        <v>-0.108411214953271</v>
      </c>
      <c r="Q192" s="13">
        <v>0.97333333333333305</v>
      </c>
      <c r="R192" s="21">
        <v>-2.4227234753550899E-2</v>
      </c>
      <c r="S192" s="13">
        <v>135.45746595166301</v>
      </c>
      <c r="T192" s="21">
        <v>-1.38992069536426E-2</v>
      </c>
      <c r="U192" s="13">
        <v>500.58333333333297</v>
      </c>
      <c r="V192" s="21">
        <v>9.0793535500270695E-2</v>
      </c>
      <c r="W192" s="13">
        <v>1166.75</v>
      </c>
      <c r="X192" s="21">
        <v>0.21032157676348501</v>
      </c>
      <c r="Y192" s="13">
        <v>1385.0833333333301</v>
      </c>
      <c r="Z192" s="21">
        <v>7.2460962704862603E-2</v>
      </c>
    </row>
    <row r="193" spans="1:26" s="64" customFormat="1">
      <c r="A193" s="24">
        <v>2016</v>
      </c>
      <c r="B193" s="24" t="s">
        <v>119</v>
      </c>
      <c r="C193" s="13">
        <v>154070.090833333</v>
      </c>
      <c r="D193" s="21">
        <v>-0.15408344262524901</v>
      </c>
      <c r="E193" s="13">
        <v>378.86666666666702</v>
      </c>
      <c r="F193" s="21">
        <v>4.4767544736522599E-2</v>
      </c>
      <c r="G193" s="13">
        <v>140.89666666666699</v>
      </c>
      <c r="H193" s="21">
        <v>-0.12752980029929301</v>
      </c>
      <c r="I193" s="13">
        <v>140.884166666667</v>
      </c>
      <c r="J193" s="21">
        <v>6.9986012923805102E-2</v>
      </c>
      <c r="K193" s="13">
        <v>1087.1666666666699</v>
      </c>
      <c r="L193" s="21">
        <v>-0.19319727891156199</v>
      </c>
      <c r="M193" s="13">
        <v>2.6708333333333298</v>
      </c>
      <c r="N193" s="21">
        <v>-3.7301834006839602E-3</v>
      </c>
      <c r="O193" s="13">
        <v>0.99250000000000005</v>
      </c>
      <c r="P193" s="21">
        <v>-0.167714884696017</v>
      </c>
      <c r="Q193" s="13">
        <v>0.99250000000000005</v>
      </c>
      <c r="R193" s="21">
        <v>1.9691780821918199E-2</v>
      </c>
      <c r="S193" s="13">
        <v>142.10328603392199</v>
      </c>
      <c r="T193" s="21">
        <v>4.9062043465588602E-2</v>
      </c>
      <c r="U193" s="13">
        <v>407.08333333333297</v>
      </c>
      <c r="V193" s="21">
        <v>-0.18678208756450801</v>
      </c>
      <c r="W193" s="13">
        <v>1094.25</v>
      </c>
      <c r="X193" s="21">
        <v>-6.21384186843797E-2</v>
      </c>
      <c r="Y193" s="13">
        <v>1094.3333333333301</v>
      </c>
      <c r="Z193" s="21">
        <v>-0.20991516755911199</v>
      </c>
    </row>
    <row r="194" spans="1:26" s="66" customFormat="1" ht="15.75" thickBot="1">
      <c r="A194" s="25">
        <v>2017</v>
      </c>
      <c r="B194" s="25" t="s">
        <v>119</v>
      </c>
      <c r="C194" s="14">
        <v>135104.43875</v>
      </c>
      <c r="D194" s="22">
        <v>-0.12309755891459399</v>
      </c>
      <c r="E194" s="14">
        <v>309.07</v>
      </c>
      <c r="F194" s="22">
        <v>-0.18422488122470601</v>
      </c>
      <c r="G194" s="14">
        <v>143.08750000000001</v>
      </c>
      <c r="H194" s="22">
        <v>1.55492204688993E-2</v>
      </c>
      <c r="I194" s="14">
        <v>143.0325</v>
      </c>
      <c r="J194" s="22">
        <v>1.52489338167856E-2</v>
      </c>
      <c r="K194" s="14">
        <v>942.125</v>
      </c>
      <c r="L194" s="22">
        <v>-0.13341254024222199</v>
      </c>
      <c r="M194" s="14">
        <v>2.1549999999999998</v>
      </c>
      <c r="N194" s="22">
        <v>-0.193135725429016</v>
      </c>
      <c r="O194" s="14">
        <v>0.99875000000000003</v>
      </c>
      <c r="P194" s="22">
        <v>6.2972292191435502E-3</v>
      </c>
      <c r="Q194" s="14">
        <v>0.99875000000000003</v>
      </c>
      <c r="R194" s="22">
        <v>6.2972292191435502E-3</v>
      </c>
      <c r="S194" s="14">
        <v>143.407923285885</v>
      </c>
      <c r="T194" s="22">
        <v>9.1809083968092103E-3</v>
      </c>
      <c r="U194" s="14">
        <v>436.875</v>
      </c>
      <c r="V194" s="22">
        <v>7.3183213920164705E-2</v>
      </c>
      <c r="W194" s="14">
        <v>944.125</v>
      </c>
      <c r="X194" s="22">
        <v>-0.13719442540552901</v>
      </c>
      <c r="Y194" s="14">
        <v>944.5</v>
      </c>
      <c r="Z194" s="22">
        <v>-0.13691745354858101</v>
      </c>
    </row>
    <row r="195" spans="1:26" s="64" customFormat="1">
      <c r="A195" s="24">
        <v>2014</v>
      </c>
      <c r="B195" s="24" t="s">
        <v>120</v>
      </c>
      <c r="C195" s="13">
        <v>60359</v>
      </c>
      <c r="D195" s="21" t="s">
        <v>15</v>
      </c>
      <c r="E195" s="13">
        <v>251.57499999999999</v>
      </c>
      <c r="F195" s="21" t="s">
        <v>15</v>
      </c>
      <c r="G195" s="13">
        <v>250.995833333333</v>
      </c>
      <c r="H195" s="21" t="s">
        <v>15</v>
      </c>
      <c r="I195" s="13">
        <v>250.995833333333</v>
      </c>
      <c r="J195" s="21" t="s">
        <v>15</v>
      </c>
      <c r="K195" s="13">
        <v>243.25</v>
      </c>
      <c r="L195" s="21" t="s">
        <v>15</v>
      </c>
      <c r="M195" s="13">
        <v>1.0133333333333301</v>
      </c>
      <c r="N195" s="21" t="s">
        <v>15</v>
      </c>
      <c r="O195" s="13">
        <v>1.0108333333333299</v>
      </c>
      <c r="P195" s="21" t="s">
        <v>15</v>
      </c>
      <c r="Q195" s="13">
        <v>1.0108333333333299</v>
      </c>
      <c r="R195" s="21" t="s">
        <v>15</v>
      </c>
      <c r="S195" s="13">
        <v>249.03600181129201</v>
      </c>
      <c r="T195" s="21" t="s">
        <v>15</v>
      </c>
      <c r="U195" s="13">
        <v>239.833333333333</v>
      </c>
      <c r="V195" s="21" t="s">
        <v>15</v>
      </c>
      <c r="W195" s="13">
        <v>240.416666666667</v>
      </c>
      <c r="X195" s="21" t="s">
        <v>15</v>
      </c>
      <c r="Y195" s="13">
        <v>240.416666666667</v>
      </c>
      <c r="Z195" s="21" t="s">
        <v>15</v>
      </c>
    </row>
    <row r="196" spans="1:26" s="64" customFormat="1">
      <c r="A196" s="24">
        <v>2015</v>
      </c>
      <c r="B196" s="24" t="s">
        <v>120</v>
      </c>
      <c r="C196" s="13">
        <v>59927.7</v>
      </c>
      <c r="D196" s="21">
        <v>-7.1455789526003203E-3</v>
      </c>
      <c r="E196" s="13">
        <v>251.58250000000001</v>
      </c>
      <c r="F196" s="21">
        <v>2.98121832456389E-5</v>
      </c>
      <c r="G196" s="13">
        <v>251.35</v>
      </c>
      <c r="H196" s="21">
        <v>1.4110460001009299E-3</v>
      </c>
      <c r="I196" s="13">
        <v>251.35</v>
      </c>
      <c r="J196" s="21">
        <v>1.4110460001009299E-3</v>
      </c>
      <c r="K196" s="13">
        <v>237.833333333333</v>
      </c>
      <c r="L196" s="21">
        <v>-2.2267899965743101E-2</v>
      </c>
      <c r="M196" s="13">
        <v>0.99833333333333296</v>
      </c>
      <c r="N196" s="21">
        <v>-1.4802631578944601E-2</v>
      </c>
      <c r="O196" s="13">
        <v>0.99750000000000005</v>
      </c>
      <c r="P196" s="21">
        <v>-1.3190436933219999E-2</v>
      </c>
      <c r="Q196" s="13">
        <v>0.99750000000000005</v>
      </c>
      <c r="R196" s="21">
        <v>-1.3190436933219999E-2</v>
      </c>
      <c r="S196" s="13">
        <v>251.98158985386499</v>
      </c>
      <c r="T196" s="21">
        <v>1.1827960701059599E-2</v>
      </c>
      <c r="U196" s="13">
        <v>238.166666666667</v>
      </c>
      <c r="V196" s="21">
        <v>-6.9492703266129498E-3</v>
      </c>
      <c r="W196" s="13">
        <v>238.416666666667</v>
      </c>
      <c r="X196" s="21">
        <v>-8.3188908145580501E-3</v>
      </c>
      <c r="Y196" s="13">
        <v>238.416666666667</v>
      </c>
      <c r="Z196" s="21">
        <v>-8.3188908145580501E-3</v>
      </c>
    </row>
    <row r="197" spans="1:26" s="64" customFormat="1">
      <c r="A197" s="24">
        <v>2016</v>
      </c>
      <c r="B197" s="24" t="s">
        <v>120</v>
      </c>
      <c r="C197" s="13">
        <v>54537.333333333299</v>
      </c>
      <c r="D197" s="21">
        <v>-8.9947831581500701E-2</v>
      </c>
      <c r="E197" s="13">
        <v>250.16499999999999</v>
      </c>
      <c r="F197" s="21">
        <v>-5.6343346615921903E-3</v>
      </c>
      <c r="G197" s="13">
        <v>249.75749999999999</v>
      </c>
      <c r="H197" s="21">
        <v>-6.33578675154168E-3</v>
      </c>
      <c r="I197" s="13">
        <v>249.75749999999999</v>
      </c>
      <c r="J197" s="21">
        <v>-6.33578675154168E-3</v>
      </c>
      <c r="K197" s="13">
        <v>217.916666666667</v>
      </c>
      <c r="L197" s="21">
        <v>-8.3742116327958097E-2</v>
      </c>
      <c r="M197" s="13">
        <v>1</v>
      </c>
      <c r="N197" s="21">
        <v>1.66944908180338E-3</v>
      </c>
      <c r="O197" s="13">
        <v>0.99833333333333296</v>
      </c>
      <c r="P197" s="21">
        <v>8.3542188805304097E-4</v>
      </c>
      <c r="Q197" s="13">
        <v>0.99833333333333296</v>
      </c>
      <c r="R197" s="21">
        <v>8.3542188805304097E-4</v>
      </c>
      <c r="S197" s="13">
        <v>250.23343170784801</v>
      </c>
      <c r="T197" s="21">
        <v>-6.9376423374057196E-3</v>
      </c>
      <c r="U197" s="13">
        <v>218</v>
      </c>
      <c r="V197" s="21">
        <v>-8.4674597620715095E-2</v>
      </c>
      <c r="W197" s="13">
        <v>218.333333333333</v>
      </c>
      <c r="X197" s="21">
        <v>-8.4236281020624804E-2</v>
      </c>
      <c r="Y197" s="13">
        <v>218.333333333333</v>
      </c>
      <c r="Z197" s="21">
        <v>-8.4236281020624804E-2</v>
      </c>
    </row>
    <row r="198" spans="1:26" s="66" customFormat="1" ht="15.75" thickBot="1">
      <c r="A198" s="25">
        <v>2017</v>
      </c>
      <c r="B198" s="25" t="s">
        <v>120</v>
      </c>
      <c r="C198" s="14">
        <v>55924.5</v>
      </c>
      <c r="D198" s="22">
        <v>2.5435175903968599E-2</v>
      </c>
      <c r="E198" s="14">
        <v>247.73</v>
      </c>
      <c r="F198" s="22">
        <v>-9.7335758399456507E-3</v>
      </c>
      <c r="G198" s="14">
        <v>247.73</v>
      </c>
      <c r="H198" s="22">
        <v>-8.1178743381079797E-3</v>
      </c>
      <c r="I198" s="14">
        <v>247.73</v>
      </c>
      <c r="J198" s="22">
        <v>-8.1178743381079797E-3</v>
      </c>
      <c r="K198" s="14">
        <v>225.25</v>
      </c>
      <c r="L198" s="22">
        <v>3.3652007648181999E-2</v>
      </c>
      <c r="M198" s="14">
        <v>1</v>
      </c>
      <c r="N198" s="22">
        <v>0</v>
      </c>
      <c r="O198" s="14">
        <v>1</v>
      </c>
      <c r="P198" s="22">
        <v>1.66944908180338E-3</v>
      </c>
      <c r="Q198" s="14">
        <v>1</v>
      </c>
      <c r="R198" s="22">
        <v>1.66944908180338E-3</v>
      </c>
      <c r="S198" s="14">
        <v>248.29431834010001</v>
      </c>
      <c r="T198" s="22">
        <v>-7.7492178183926896E-3</v>
      </c>
      <c r="U198" s="14">
        <v>225.75</v>
      </c>
      <c r="V198" s="22">
        <v>3.5550458715596298E-2</v>
      </c>
      <c r="W198" s="14">
        <v>225.75</v>
      </c>
      <c r="X198" s="22">
        <v>3.3969465648856501E-2</v>
      </c>
      <c r="Y198" s="14">
        <v>225.75</v>
      </c>
      <c r="Z198" s="22">
        <v>3.3969465648856501E-2</v>
      </c>
    </row>
    <row r="199" spans="1:26" s="64" customFormat="1">
      <c r="A199" s="24">
        <v>2014</v>
      </c>
      <c r="B199" s="24" t="s">
        <v>121</v>
      </c>
      <c r="C199" s="13">
        <v>77595</v>
      </c>
      <c r="D199" s="21" t="s">
        <v>15</v>
      </c>
      <c r="E199" s="13">
        <v>122.66374999999999</v>
      </c>
      <c r="F199" s="21" t="s">
        <v>15</v>
      </c>
      <c r="G199" s="13">
        <v>55.001249999999999</v>
      </c>
      <c r="H199" s="21" t="s">
        <v>15</v>
      </c>
      <c r="I199" s="13">
        <v>55.001249999999999</v>
      </c>
      <c r="J199" s="21" t="s">
        <v>15</v>
      </c>
      <c r="K199" s="13">
        <v>1372</v>
      </c>
      <c r="L199" s="21" t="s">
        <v>15</v>
      </c>
      <c r="M199" s="13">
        <v>2.19</v>
      </c>
      <c r="N199" s="21" t="s">
        <v>15</v>
      </c>
      <c r="O199" s="13">
        <v>0.97624999999999995</v>
      </c>
      <c r="P199" s="21" t="s">
        <v>15</v>
      </c>
      <c r="Q199" s="13">
        <v>0.97624999999999995</v>
      </c>
      <c r="R199" s="21" t="s">
        <v>15</v>
      </c>
      <c r="S199" s="13">
        <v>56.213252394071297</v>
      </c>
      <c r="T199" s="21" t="s">
        <v>15</v>
      </c>
      <c r="U199" s="13">
        <v>615</v>
      </c>
      <c r="V199" s="21" t="s">
        <v>15</v>
      </c>
      <c r="W199" s="13">
        <v>1407.5</v>
      </c>
      <c r="X199" s="21" t="s">
        <v>15</v>
      </c>
      <c r="Y199" s="13">
        <v>1407.5</v>
      </c>
      <c r="Z199" s="21" t="s">
        <v>15</v>
      </c>
    </row>
    <row r="200" spans="1:26" s="64" customFormat="1">
      <c r="A200" s="24">
        <v>2015</v>
      </c>
      <c r="B200" s="24" t="s">
        <v>121</v>
      </c>
      <c r="C200" s="13">
        <v>198322.22500000001</v>
      </c>
      <c r="D200" s="21">
        <v>1.5558634576970201</v>
      </c>
      <c r="E200" s="13">
        <v>153.074166666667</v>
      </c>
      <c r="F200" s="21">
        <v>0.247916900198037</v>
      </c>
      <c r="G200" s="13">
        <v>62.281666666666702</v>
      </c>
      <c r="H200" s="21">
        <v>0.132368203752946</v>
      </c>
      <c r="I200" s="13">
        <v>62.281666666666702</v>
      </c>
      <c r="J200" s="21">
        <v>0.132368203752946</v>
      </c>
      <c r="K200" s="13">
        <v>3182.9166666666702</v>
      </c>
      <c r="L200" s="21">
        <v>1.31991010689991</v>
      </c>
      <c r="M200" s="13">
        <v>2.4541666666666702</v>
      </c>
      <c r="N200" s="21">
        <v>0.12062404870624201</v>
      </c>
      <c r="O200" s="13">
        <v>0.99750000000000005</v>
      </c>
      <c r="P200" s="21">
        <v>2.1766965428937399E-2</v>
      </c>
      <c r="Q200" s="13">
        <v>0.99750000000000005</v>
      </c>
      <c r="R200" s="21">
        <v>2.1766965428937399E-2</v>
      </c>
      <c r="S200" s="13">
        <v>62.463560424276203</v>
      </c>
      <c r="T200" s="21">
        <v>0.111189226099006</v>
      </c>
      <c r="U200" s="13">
        <v>1283.9166666666699</v>
      </c>
      <c r="V200" s="21">
        <v>1.08766937669377</v>
      </c>
      <c r="W200" s="13">
        <v>3187.8333333333298</v>
      </c>
      <c r="X200" s="21">
        <v>1.26489046773238</v>
      </c>
      <c r="Y200" s="13">
        <v>3187.8333333333298</v>
      </c>
      <c r="Z200" s="21">
        <v>1.26489046773238</v>
      </c>
    </row>
    <row r="201" spans="1:26" s="64" customFormat="1">
      <c r="A201" s="24">
        <v>2016</v>
      </c>
      <c r="B201" s="24" t="s">
        <v>121</v>
      </c>
      <c r="C201" s="13">
        <v>352511.23249999998</v>
      </c>
      <c r="D201" s="21">
        <v>0.77746711191849505</v>
      </c>
      <c r="E201" s="13">
        <v>148.3725</v>
      </c>
      <c r="F201" s="21">
        <v>-3.07149584351833E-2</v>
      </c>
      <c r="G201" s="13">
        <v>63.067500000000003</v>
      </c>
      <c r="H201" s="21">
        <v>1.26174101527999E-2</v>
      </c>
      <c r="I201" s="13">
        <v>63.067500000000003</v>
      </c>
      <c r="J201" s="21">
        <v>1.26174101527999E-2</v>
      </c>
      <c r="K201" s="13">
        <v>5534.4166666666697</v>
      </c>
      <c r="L201" s="21">
        <v>0.73878779945018902</v>
      </c>
      <c r="M201" s="13">
        <v>2.3258333333333301</v>
      </c>
      <c r="N201" s="21">
        <v>-5.2292020373517101E-2</v>
      </c>
      <c r="O201" s="13">
        <v>0.98833333333333295</v>
      </c>
      <c r="P201" s="21">
        <v>-9.1896407685885702E-3</v>
      </c>
      <c r="Q201" s="13">
        <v>0.98833333333333295</v>
      </c>
      <c r="R201" s="21">
        <v>-9.1896407685885702E-3</v>
      </c>
      <c r="S201" s="13">
        <v>63.792591850355599</v>
      </c>
      <c r="T201" s="21">
        <v>2.12769079612515E-2</v>
      </c>
      <c r="U201" s="13">
        <v>2381.75</v>
      </c>
      <c r="V201" s="21">
        <v>0.85506587914583798</v>
      </c>
      <c r="W201" s="13">
        <v>5608.6666666666697</v>
      </c>
      <c r="X201" s="21">
        <v>0.75939771004339696</v>
      </c>
      <c r="Y201" s="13">
        <v>5608.6666666666697</v>
      </c>
      <c r="Z201" s="21">
        <v>0.75939771004339696</v>
      </c>
    </row>
    <row r="202" spans="1:26" s="66" customFormat="1" ht="15.75" thickBot="1">
      <c r="A202" s="25">
        <v>2017</v>
      </c>
      <c r="B202" s="25" t="s">
        <v>121</v>
      </c>
      <c r="C202" s="14">
        <v>420679.46250000002</v>
      </c>
      <c r="D202" s="22">
        <v>0.19337888757913599</v>
      </c>
      <c r="E202" s="14">
        <v>138.00375</v>
      </c>
      <c r="F202" s="22">
        <v>-6.9883233078906204E-2</v>
      </c>
      <c r="G202" s="14">
        <v>63.832500000000003</v>
      </c>
      <c r="H202" s="22">
        <v>1.21298608633607E-2</v>
      </c>
      <c r="I202" s="14">
        <v>63.832500000000003</v>
      </c>
      <c r="J202" s="22">
        <v>1.21298608633607E-2</v>
      </c>
      <c r="K202" s="14">
        <v>6606.5</v>
      </c>
      <c r="L202" s="22">
        <v>0.193712074443256</v>
      </c>
      <c r="M202" s="14">
        <v>2.1637499999999998</v>
      </c>
      <c r="N202" s="22">
        <v>-6.9688283769257106E-2</v>
      </c>
      <c r="O202" s="14">
        <v>0.99875000000000003</v>
      </c>
      <c r="P202" s="22">
        <v>1.0539629005059401E-2</v>
      </c>
      <c r="Q202" s="14">
        <v>0.99875000000000003</v>
      </c>
      <c r="R202" s="22">
        <v>1.0539629005059401E-2</v>
      </c>
      <c r="S202" s="14">
        <v>63.838321431458603</v>
      </c>
      <c r="T202" s="22">
        <v>7.1684783101893504E-4</v>
      </c>
      <c r="U202" s="14">
        <v>3047.125</v>
      </c>
      <c r="V202" s="22">
        <v>0.27936391308911501</v>
      </c>
      <c r="W202" s="14">
        <v>6607.625</v>
      </c>
      <c r="X202" s="22">
        <v>0.17810977059312899</v>
      </c>
      <c r="Y202" s="14">
        <v>6607.625</v>
      </c>
      <c r="Z202" s="22">
        <v>0.17810977059312899</v>
      </c>
    </row>
    <row r="203" spans="1:26" s="64" customFormat="1">
      <c r="A203" s="24">
        <v>2014</v>
      </c>
      <c r="B203" s="24" t="s">
        <v>122</v>
      </c>
      <c r="C203" s="13">
        <v>470</v>
      </c>
      <c r="D203" s="21" t="s">
        <v>15</v>
      </c>
      <c r="E203" s="13">
        <v>470</v>
      </c>
      <c r="F203" s="21" t="s">
        <v>15</v>
      </c>
      <c r="G203" s="13">
        <v>470</v>
      </c>
      <c r="H203" s="21" t="s">
        <v>15</v>
      </c>
      <c r="I203" s="13">
        <v>470</v>
      </c>
      <c r="J203" s="21" t="s">
        <v>15</v>
      </c>
      <c r="K203" s="13">
        <v>0</v>
      </c>
      <c r="L203" s="21" t="s">
        <v>15</v>
      </c>
      <c r="M203" s="13">
        <v>0</v>
      </c>
      <c r="N203" s="21" t="s">
        <v>15</v>
      </c>
      <c r="O203" s="13">
        <v>0</v>
      </c>
      <c r="P203" s="21" t="s">
        <v>15</v>
      </c>
      <c r="Q203" s="13">
        <v>0</v>
      </c>
      <c r="R203" s="21" t="s">
        <v>15</v>
      </c>
      <c r="S203" s="13">
        <v>470</v>
      </c>
      <c r="T203" s="21" t="s">
        <v>15</v>
      </c>
      <c r="U203" s="13">
        <v>1</v>
      </c>
      <c r="V203" s="21" t="s">
        <v>15</v>
      </c>
      <c r="W203" s="13">
        <v>1</v>
      </c>
      <c r="X203" s="21" t="s">
        <v>15</v>
      </c>
      <c r="Y203" s="13">
        <v>1</v>
      </c>
      <c r="Z203" s="21" t="s">
        <v>15</v>
      </c>
    </row>
    <row r="204" spans="1:26" s="64" customFormat="1">
      <c r="A204" s="24">
        <v>2016</v>
      </c>
      <c r="B204" s="24" t="s">
        <v>122</v>
      </c>
      <c r="C204" s="13">
        <v>200034.903333333</v>
      </c>
      <c r="D204" s="21">
        <v>424.60617730496398</v>
      </c>
      <c r="E204" s="13">
        <v>146.696666666667</v>
      </c>
      <c r="F204" s="21">
        <v>-0.687879432624113</v>
      </c>
      <c r="G204" s="13">
        <v>146.01333333333301</v>
      </c>
      <c r="H204" s="21">
        <v>-0.68933333333333402</v>
      </c>
      <c r="I204" s="13">
        <v>145.88333333333301</v>
      </c>
      <c r="J204" s="21">
        <v>-0.68960992907801499</v>
      </c>
      <c r="K204" s="13">
        <v>1366.6666666666699</v>
      </c>
      <c r="L204" s="21" t="s">
        <v>105</v>
      </c>
      <c r="M204" s="13">
        <v>1</v>
      </c>
      <c r="N204" s="21" t="s">
        <v>105</v>
      </c>
      <c r="O204" s="13">
        <v>0.99666666666666703</v>
      </c>
      <c r="P204" s="21" t="s">
        <v>105</v>
      </c>
      <c r="Q204" s="13">
        <v>0.99333333333333296</v>
      </c>
      <c r="R204" s="21" t="s">
        <v>105</v>
      </c>
      <c r="S204" s="13">
        <v>146.415043579474</v>
      </c>
      <c r="T204" s="21">
        <v>-0.68847863068197002</v>
      </c>
      <c r="U204" s="13">
        <v>1365</v>
      </c>
      <c r="V204" s="21">
        <v>1364</v>
      </c>
      <c r="W204" s="13">
        <v>1372.6666666666699</v>
      </c>
      <c r="X204" s="21">
        <v>1371.6666666666699</v>
      </c>
      <c r="Y204" s="13">
        <v>1373.3333333333301</v>
      </c>
      <c r="Z204" s="21">
        <v>1372.3333333333301</v>
      </c>
    </row>
    <row r="205" spans="1:26" s="66" customFormat="1" ht="15.75" thickBot="1">
      <c r="A205" s="25">
        <v>2017</v>
      </c>
      <c r="B205" s="25" t="s">
        <v>122</v>
      </c>
      <c r="C205" s="14">
        <v>349250.57124999998</v>
      </c>
      <c r="D205" s="22">
        <v>0.74594815919708701</v>
      </c>
      <c r="E205" s="14">
        <v>153.45875000000001</v>
      </c>
      <c r="F205" s="22">
        <v>4.60956849735258E-2</v>
      </c>
      <c r="G205" s="14">
        <v>152.20625000000001</v>
      </c>
      <c r="H205" s="22">
        <v>4.2413364076342497E-2</v>
      </c>
      <c r="I205" s="14">
        <v>152.20625000000001</v>
      </c>
      <c r="J205" s="22">
        <v>4.3342282645952301E-2</v>
      </c>
      <c r="K205" s="14">
        <v>2288.125</v>
      </c>
      <c r="L205" s="22">
        <v>0.67423780487804497</v>
      </c>
      <c r="M205" s="14">
        <v>1.0062500000000001</v>
      </c>
      <c r="N205" s="22">
        <v>6.2500000000000897E-3</v>
      </c>
      <c r="O205" s="14">
        <v>0.99875000000000003</v>
      </c>
      <c r="P205" s="22">
        <v>2.0903010033441402E-3</v>
      </c>
      <c r="Q205" s="14">
        <v>0.99875000000000003</v>
      </c>
      <c r="R205" s="22">
        <v>5.4530201342285999E-3</v>
      </c>
      <c r="S205" s="14">
        <v>152.580068509401</v>
      </c>
      <c r="T205" s="22">
        <v>4.2106499299579297E-2</v>
      </c>
      <c r="U205" s="14">
        <v>2274.875</v>
      </c>
      <c r="V205" s="22">
        <v>0.66657509157509198</v>
      </c>
      <c r="W205" s="14">
        <v>2293.875</v>
      </c>
      <c r="X205" s="22">
        <v>0.67110854783875296</v>
      </c>
      <c r="Y205" s="14">
        <v>2293.875</v>
      </c>
      <c r="Z205" s="22">
        <v>0.67029733009709103</v>
      </c>
    </row>
    <row r="206" spans="1:26" s="64" customFormat="1">
      <c r="A206" s="24">
        <v>2014</v>
      </c>
      <c r="B206" s="24" t="s">
        <v>123</v>
      </c>
      <c r="C206" s="13">
        <v>543165.45833333302</v>
      </c>
      <c r="D206" s="21" t="s">
        <v>15</v>
      </c>
      <c r="E206" s="13">
        <v>83.28</v>
      </c>
      <c r="F206" s="21" t="s">
        <v>15</v>
      </c>
      <c r="G206" s="13">
        <v>76.974166666666704</v>
      </c>
      <c r="H206" s="21" t="s">
        <v>15</v>
      </c>
      <c r="I206" s="13">
        <v>76.973333333333301</v>
      </c>
      <c r="J206" s="21" t="s">
        <v>15</v>
      </c>
      <c r="K206" s="13">
        <v>6994.6666666666697</v>
      </c>
      <c r="L206" s="21" t="s">
        <v>15</v>
      </c>
      <c r="M206" s="13">
        <v>1.07</v>
      </c>
      <c r="N206" s="21" t="s">
        <v>15</v>
      </c>
      <c r="O206" s="13">
        <v>0.99250000000000005</v>
      </c>
      <c r="P206" s="21" t="s">
        <v>15</v>
      </c>
      <c r="Q206" s="13">
        <v>0.99250000000000005</v>
      </c>
      <c r="R206" s="21" t="s">
        <v>15</v>
      </c>
      <c r="S206" s="13">
        <v>77.682633628221495</v>
      </c>
      <c r="T206" s="21" t="s">
        <v>15</v>
      </c>
      <c r="U206" s="13">
        <v>6513.5</v>
      </c>
      <c r="V206" s="21" t="s">
        <v>15</v>
      </c>
      <c r="W206" s="13">
        <v>7053.0833333333303</v>
      </c>
      <c r="X206" s="21" t="s">
        <v>15</v>
      </c>
      <c r="Y206" s="13">
        <v>7053.1666666666697</v>
      </c>
      <c r="Z206" s="21" t="s">
        <v>15</v>
      </c>
    </row>
    <row r="207" spans="1:26" s="64" customFormat="1">
      <c r="A207" s="24">
        <v>2015</v>
      </c>
      <c r="B207" s="24" t="s">
        <v>123</v>
      </c>
      <c r="C207" s="13">
        <v>701943.91500000004</v>
      </c>
      <c r="D207" s="21">
        <v>0.29232060734102699</v>
      </c>
      <c r="E207" s="13">
        <v>92.95</v>
      </c>
      <c r="F207" s="21">
        <v>0.116114313160423</v>
      </c>
      <c r="G207" s="13">
        <v>85.996666666666698</v>
      </c>
      <c r="H207" s="21">
        <v>0.117214649936667</v>
      </c>
      <c r="I207" s="13">
        <v>85.996666666666698</v>
      </c>
      <c r="J207" s="21">
        <v>0.117226745193141</v>
      </c>
      <c r="K207" s="13">
        <v>8137.5833333333303</v>
      </c>
      <c r="L207" s="21">
        <v>0.163398303469309</v>
      </c>
      <c r="M207" s="13">
        <v>1.07833333333333</v>
      </c>
      <c r="N207" s="21">
        <v>7.7881619937663297E-3</v>
      </c>
      <c r="O207" s="13">
        <v>0.99750000000000005</v>
      </c>
      <c r="P207" s="21">
        <v>5.03778337531487E-3</v>
      </c>
      <c r="Q207" s="13">
        <v>0.99750000000000005</v>
      </c>
      <c r="R207" s="21">
        <v>5.03778337531487E-3</v>
      </c>
      <c r="S207" s="13">
        <v>86.239148399180394</v>
      </c>
      <c r="T207" s="21">
        <v>0.110147073693578</v>
      </c>
      <c r="U207" s="13">
        <v>7542.3333333333303</v>
      </c>
      <c r="V207" s="21">
        <v>0.15795399298891999</v>
      </c>
      <c r="W207" s="13">
        <v>8157.5833333333303</v>
      </c>
      <c r="X207" s="21">
        <v>0.15659817810177601</v>
      </c>
      <c r="Y207" s="13">
        <v>8157.5833333333303</v>
      </c>
      <c r="Z207" s="21">
        <v>0.15658451286656</v>
      </c>
    </row>
    <row r="208" spans="1:26" s="64" customFormat="1">
      <c r="A208" s="24">
        <v>2016</v>
      </c>
      <c r="B208" s="24" t="s">
        <v>123</v>
      </c>
      <c r="C208" s="13">
        <v>838227.25833333295</v>
      </c>
      <c r="D208" s="21">
        <v>0.194151328077732</v>
      </c>
      <c r="E208" s="13">
        <v>93.197500000000005</v>
      </c>
      <c r="F208" s="21">
        <v>2.6627218934911498E-3</v>
      </c>
      <c r="G208" s="13">
        <v>86.2708333333333</v>
      </c>
      <c r="H208" s="21">
        <v>3.1881080662033599E-3</v>
      </c>
      <c r="I208" s="13">
        <v>86.2708333333333</v>
      </c>
      <c r="J208" s="21">
        <v>3.1881080662033599E-3</v>
      </c>
      <c r="K208" s="13">
        <v>9712.75</v>
      </c>
      <c r="L208" s="21">
        <v>0.19356688615580001</v>
      </c>
      <c r="M208" s="13">
        <v>1.0791666666666699</v>
      </c>
      <c r="N208" s="21">
        <v>7.7279752705400795E-4</v>
      </c>
      <c r="O208" s="13">
        <v>1</v>
      </c>
      <c r="P208" s="21">
        <v>2.5062656641603501E-3</v>
      </c>
      <c r="Q208" s="13">
        <v>1</v>
      </c>
      <c r="R208" s="21">
        <v>2.5062656641603501E-3</v>
      </c>
      <c r="S208" s="13">
        <v>86.327218536470397</v>
      </c>
      <c r="T208" s="21">
        <v>1.02123152796393E-3</v>
      </c>
      <c r="U208" s="13">
        <v>8988.75</v>
      </c>
      <c r="V208" s="21">
        <v>0.191773102930128</v>
      </c>
      <c r="W208" s="13">
        <v>9719.25</v>
      </c>
      <c r="X208" s="21">
        <v>0.19143741508412501</v>
      </c>
      <c r="Y208" s="13">
        <v>9719.25</v>
      </c>
      <c r="Z208" s="21">
        <v>0.19143741508412501</v>
      </c>
    </row>
    <row r="209" spans="1:26" s="66" customFormat="1" ht="15.75" thickBot="1">
      <c r="A209" s="25">
        <v>2017</v>
      </c>
      <c r="B209" s="25" t="s">
        <v>123</v>
      </c>
      <c r="C209" s="14">
        <v>858130.88</v>
      </c>
      <c r="D209" s="22">
        <v>2.37448990936442E-2</v>
      </c>
      <c r="E209" s="14">
        <v>93.231250000000003</v>
      </c>
      <c r="F209" s="22">
        <v>3.62134177418898E-4</v>
      </c>
      <c r="G209" s="14">
        <v>86.103750000000005</v>
      </c>
      <c r="H209" s="22">
        <v>-1.93673025839125E-3</v>
      </c>
      <c r="I209" s="14">
        <v>86.103750000000005</v>
      </c>
      <c r="J209" s="22">
        <v>-1.93673025839125E-3</v>
      </c>
      <c r="K209" s="14">
        <v>9956.25</v>
      </c>
      <c r="L209" s="22">
        <v>2.5070139764742198E-2</v>
      </c>
      <c r="M209" s="14">
        <v>1.08125</v>
      </c>
      <c r="N209" s="22">
        <v>1.9305019304989299E-3</v>
      </c>
      <c r="O209" s="14">
        <v>0.99875000000000003</v>
      </c>
      <c r="P209" s="22">
        <v>-1.2499999999999701E-3</v>
      </c>
      <c r="Q209" s="14">
        <v>0.99875000000000003</v>
      </c>
      <c r="R209" s="22">
        <v>-1.2499999999999701E-3</v>
      </c>
      <c r="S209" s="14">
        <v>86.205179889814005</v>
      </c>
      <c r="T209" s="22">
        <v>-1.41367518524688E-3</v>
      </c>
      <c r="U209" s="14">
        <v>9199.875</v>
      </c>
      <c r="V209" s="22">
        <v>2.34876929495202E-2</v>
      </c>
      <c r="W209" s="14">
        <v>9968.75</v>
      </c>
      <c r="X209" s="22">
        <v>2.56707050441135E-2</v>
      </c>
      <c r="Y209" s="14">
        <v>9968.75</v>
      </c>
      <c r="Z209" s="22">
        <v>2.56707050441135E-2</v>
      </c>
    </row>
    <row r="210" spans="1:26" s="64" customFormat="1">
      <c r="A210" s="24">
        <v>2014</v>
      </c>
      <c r="B210" s="24" t="s">
        <v>124</v>
      </c>
      <c r="C210" s="13">
        <v>720855.89833333297</v>
      </c>
      <c r="D210" s="21" t="s">
        <v>15</v>
      </c>
      <c r="E210" s="13">
        <v>209.34333333333299</v>
      </c>
      <c r="F210" s="21" t="s">
        <v>15</v>
      </c>
      <c r="G210" s="13">
        <v>203.26</v>
      </c>
      <c r="H210" s="21" t="s">
        <v>15</v>
      </c>
      <c r="I210" s="13">
        <v>199.9025</v>
      </c>
      <c r="J210" s="21" t="s">
        <v>15</v>
      </c>
      <c r="K210" s="13">
        <v>3491</v>
      </c>
      <c r="L210" s="21" t="s">
        <v>15</v>
      </c>
      <c r="M210" s="13">
        <v>1.01416666666667</v>
      </c>
      <c r="N210" s="21" t="s">
        <v>15</v>
      </c>
      <c r="O210" s="13">
        <v>0.98499999999999999</v>
      </c>
      <c r="P210" s="21" t="s">
        <v>15</v>
      </c>
      <c r="Q210" s="13">
        <v>0.96833333333333305</v>
      </c>
      <c r="R210" s="21" t="s">
        <v>15</v>
      </c>
      <c r="S210" s="13">
        <v>206.601824252863</v>
      </c>
      <c r="T210" s="21" t="s">
        <v>15</v>
      </c>
      <c r="U210" s="13">
        <v>3442.5833333333298</v>
      </c>
      <c r="V210" s="21" t="s">
        <v>15</v>
      </c>
      <c r="W210" s="13">
        <v>3544.3333333333298</v>
      </c>
      <c r="X210" s="21" t="s">
        <v>15</v>
      </c>
      <c r="Y210" s="13">
        <v>3604</v>
      </c>
      <c r="Z210" s="21" t="s">
        <v>15</v>
      </c>
    </row>
    <row r="211" spans="1:26" s="64" customFormat="1">
      <c r="A211" s="24">
        <v>2015</v>
      </c>
      <c r="B211" s="24" t="s">
        <v>124</v>
      </c>
      <c r="C211" s="13">
        <v>969291.84666666703</v>
      </c>
      <c r="D211" s="21">
        <v>0.34464023795565002</v>
      </c>
      <c r="E211" s="13">
        <v>253.19</v>
      </c>
      <c r="F211" s="21">
        <v>0.20944859322007101</v>
      </c>
      <c r="G211" s="13">
        <v>237.66249999999999</v>
      </c>
      <c r="H211" s="21">
        <v>0.16925366525632199</v>
      </c>
      <c r="I211" s="13">
        <v>232.77166666666699</v>
      </c>
      <c r="J211" s="21">
        <v>0.164425991003949</v>
      </c>
      <c r="K211" s="13">
        <v>4132.6666666666697</v>
      </c>
      <c r="L211" s="21">
        <v>0.183805977274898</v>
      </c>
      <c r="M211" s="13">
        <v>1.08</v>
      </c>
      <c r="N211" s="21">
        <v>6.4913722267868401E-2</v>
      </c>
      <c r="O211" s="13">
        <v>1.01416666666667</v>
      </c>
      <c r="P211" s="21">
        <v>2.96108291032183E-2</v>
      </c>
      <c r="Q211" s="13">
        <v>0.99416666666666698</v>
      </c>
      <c r="R211" s="21">
        <v>2.66781411359731E-2</v>
      </c>
      <c r="S211" s="13">
        <v>234.54578652542801</v>
      </c>
      <c r="T211" s="21">
        <v>0.135255157468329</v>
      </c>
      <c r="U211" s="13">
        <v>3825.25</v>
      </c>
      <c r="V211" s="21">
        <v>0.111156834741353</v>
      </c>
      <c r="W211" s="13">
        <v>4077.75</v>
      </c>
      <c r="X211" s="21">
        <v>0.150498448227218</v>
      </c>
      <c r="Y211" s="13">
        <v>4163.3333333333303</v>
      </c>
      <c r="Z211" s="21">
        <v>0.15519792822789399</v>
      </c>
    </row>
    <row r="212" spans="1:26" s="64" customFormat="1">
      <c r="A212" s="24">
        <v>2016</v>
      </c>
      <c r="B212" s="24" t="s">
        <v>124</v>
      </c>
      <c r="C212" s="13">
        <v>1050174.09416667</v>
      </c>
      <c r="D212" s="21">
        <v>8.3444679513349704E-2</v>
      </c>
      <c r="E212" s="13">
        <v>254.7775</v>
      </c>
      <c r="F212" s="21">
        <v>6.26999486551604E-3</v>
      </c>
      <c r="G212" s="13">
        <v>239.08250000000001</v>
      </c>
      <c r="H212" s="21">
        <v>5.97485930679016E-3</v>
      </c>
      <c r="I212" s="13">
        <v>234.71416666666701</v>
      </c>
      <c r="J212" s="21">
        <v>8.3450878185347098E-3</v>
      </c>
      <c r="K212" s="13">
        <v>4453.1666666666697</v>
      </c>
      <c r="L212" s="21">
        <v>7.7552831101790606E-2</v>
      </c>
      <c r="M212" s="13">
        <v>1.0816666666666701</v>
      </c>
      <c r="N212" s="21">
        <v>1.5432098765463299E-3</v>
      </c>
      <c r="O212" s="13">
        <v>1.01416666666667</v>
      </c>
      <c r="P212" s="21">
        <v>0</v>
      </c>
      <c r="Q212" s="13">
        <v>0.99916666666666698</v>
      </c>
      <c r="R212" s="21">
        <v>5.02933780385583E-3</v>
      </c>
      <c r="S212" s="13">
        <v>235.47002764168201</v>
      </c>
      <c r="T212" s="21">
        <v>3.9405573212196402E-3</v>
      </c>
      <c r="U212" s="13">
        <v>4111.5</v>
      </c>
      <c r="V212" s="21">
        <v>7.4831710345728997E-2</v>
      </c>
      <c r="W212" s="13">
        <v>4385.5</v>
      </c>
      <c r="X212" s="21">
        <v>7.5470541352461507E-2</v>
      </c>
      <c r="Y212" s="13">
        <v>4467.0833333333303</v>
      </c>
      <c r="Z212" s="21">
        <v>7.2958366693354704E-2</v>
      </c>
    </row>
    <row r="213" spans="1:26" s="66" customFormat="1" ht="15.75" thickBot="1">
      <c r="A213" s="25">
        <v>2017</v>
      </c>
      <c r="B213" s="25" t="s">
        <v>124</v>
      </c>
      <c r="C213" s="14">
        <v>1060806.13375</v>
      </c>
      <c r="D213" s="22">
        <v>1.0124073372583701E-2</v>
      </c>
      <c r="E213" s="14">
        <v>262.63749999999999</v>
      </c>
      <c r="F213" s="22">
        <v>3.0850447939869002E-2</v>
      </c>
      <c r="G213" s="14">
        <v>243.83</v>
      </c>
      <c r="H213" s="22">
        <v>1.9857162276619999E-2</v>
      </c>
      <c r="I213" s="14">
        <v>239.23249999999999</v>
      </c>
      <c r="J213" s="22">
        <v>1.9250364805417801E-2</v>
      </c>
      <c r="K213" s="14">
        <v>4422.375</v>
      </c>
      <c r="L213" s="22">
        <v>-6.9145551854492299E-3</v>
      </c>
      <c r="M213" s="14">
        <v>1.095</v>
      </c>
      <c r="N213" s="22">
        <v>1.2326656394449799E-2</v>
      </c>
      <c r="O213" s="14">
        <v>1.0149999999999999</v>
      </c>
      <c r="P213" s="22">
        <v>8.2169268693170895E-4</v>
      </c>
      <c r="Q213" s="14">
        <v>0.99875000000000003</v>
      </c>
      <c r="R213" s="22">
        <v>-4.1701417848235601E-4</v>
      </c>
      <c r="S213" s="14">
        <v>239.82556593437801</v>
      </c>
      <c r="T213" s="22">
        <v>1.8497208907300399E-2</v>
      </c>
      <c r="U213" s="14">
        <v>4036.75</v>
      </c>
      <c r="V213" s="22">
        <v>-1.81807126352913E-2</v>
      </c>
      <c r="W213" s="14">
        <v>4349.375</v>
      </c>
      <c r="X213" s="22">
        <v>-8.2373731615551192E-3</v>
      </c>
      <c r="Y213" s="14">
        <v>4433.5</v>
      </c>
      <c r="Z213" s="22">
        <v>-7.5179554146061704E-3</v>
      </c>
    </row>
    <row r="214" spans="1:26" s="64" customFormat="1">
      <c r="A214" s="24">
        <v>2014</v>
      </c>
      <c r="B214" s="24" t="s">
        <v>125</v>
      </c>
      <c r="C214" s="13">
        <v>2098.6854545454498</v>
      </c>
      <c r="D214" s="21" t="s">
        <v>15</v>
      </c>
      <c r="E214" s="13">
        <v>816.43363636363597</v>
      </c>
      <c r="F214" s="21" t="s">
        <v>15</v>
      </c>
      <c r="G214" s="13">
        <v>571.25636363636397</v>
      </c>
      <c r="H214" s="21" t="s">
        <v>15</v>
      </c>
      <c r="I214" s="13">
        <v>367.137272727273</v>
      </c>
      <c r="J214" s="21" t="s">
        <v>15</v>
      </c>
      <c r="K214" s="13">
        <v>5.0909090909090899</v>
      </c>
      <c r="L214" s="21" t="s">
        <v>15</v>
      </c>
      <c r="M214" s="13">
        <v>2</v>
      </c>
      <c r="N214" s="21" t="s">
        <v>15</v>
      </c>
      <c r="O214" s="13">
        <v>1.3927272727272699</v>
      </c>
      <c r="P214" s="21" t="s">
        <v>15</v>
      </c>
      <c r="Q214" s="13">
        <v>0.94</v>
      </c>
      <c r="R214" s="21" t="s">
        <v>15</v>
      </c>
      <c r="S214" s="13">
        <v>397.76471428571398</v>
      </c>
      <c r="T214" s="21" t="s">
        <v>15</v>
      </c>
      <c r="U214" s="13">
        <v>2.5454545454545499</v>
      </c>
      <c r="V214" s="21" t="s">
        <v>15</v>
      </c>
      <c r="W214" s="13">
        <v>3.5454545454545499</v>
      </c>
      <c r="X214" s="21" t="s">
        <v>15</v>
      </c>
      <c r="Y214" s="13">
        <v>5.4545454545454497</v>
      </c>
      <c r="Z214" s="21" t="s">
        <v>15</v>
      </c>
    </row>
    <row r="215" spans="1:26" s="64" customFormat="1">
      <c r="A215" s="24">
        <v>2015</v>
      </c>
      <c r="B215" s="24" t="s">
        <v>125</v>
      </c>
      <c r="C215" s="13">
        <v>3107.1441666666701</v>
      </c>
      <c r="D215" s="21">
        <v>0.480519226898459</v>
      </c>
      <c r="E215" s="13">
        <v>793.84749999999997</v>
      </c>
      <c r="F215" s="21">
        <v>-2.76643873520863E-2</v>
      </c>
      <c r="G215" s="13">
        <v>602.800833333333</v>
      </c>
      <c r="H215" s="21">
        <v>5.5219463107896001E-2</v>
      </c>
      <c r="I215" s="13">
        <v>403.72666666666697</v>
      </c>
      <c r="J215" s="21">
        <v>9.9661343746414693E-2</v>
      </c>
      <c r="K215" s="13">
        <v>7.3333333333333304</v>
      </c>
      <c r="L215" s="21">
        <v>0.44047619047619002</v>
      </c>
      <c r="M215" s="13">
        <v>1.91166666666667</v>
      </c>
      <c r="N215" s="21">
        <v>-4.4166666666665001E-2</v>
      </c>
      <c r="O215" s="13">
        <v>1.4383333333333299</v>
      </c>
      <c r="P215" s="21">
        <v>3.2745865970408697E-2</v>
      </c>
      <c r="Q215" s="13">
        <v>0.98583333333333301</v>
      </c>
      <c r="R215" s="21">
        <v>4.8758865248226702E-2</v>
      </c>
      <c r="S215" s="13">
        <v>407.55428921568603</v>
      </c>
      <c r="T215" s="21">
        <v>2.4611471501567599E-2</v>
      </c>
      <c r="U215" s="13">
        <v>4</v>
      </c>
      <c r="V215" s="21">
        <v>0.57142857142856895</v>
      </c>
      <c r="W215" s="13">
        <v>5</v>
      </c>
      <c r="X215" s="21">
        <v>0.41025641025640902</v>
      </c>
      <c r="Y215" s="13">
        <v>7.4166666666666696</v>
      </c>
      <c r="Z215" s="21">
        <v>0.359722222222224</v>
      </c>
    </row>
    <row r="216" spans="1:26" s="64" customFormat="1">
      <c r="A216" s="24">
        <v>2016</v>
      </c>
      <c r="B216" s="24" t="s">
        <v>125</v>
      </c>
      <c r="C216" s="13">
        <v>4135.05666666667</v>
      </c>
      <c r="D216" s="21">
        <v>0.33082227436609102</v>
      </c>
      <c r="E216" s="13">
        <v>705.89583333333303</v>
      </c>
      <c r="F216" s="21">
        <v>-0.110791640291954</v>
      </c>
      <c r="G216" s="13">
        <v>506.63333333333298</v>
      </c>
      <c r="H216" s="21">
        <v>-0.15953445098643701</v>
      </c>
      <c r="I216" s="13">
        <v>383.27916666666698</v>
      </c>
      <c r="J216" s="21">
        <v>-5.0646889809937402E-2</v>
      </c>
      <c r="K216" s="13">
        <v>10</v>
      </c>
      <c r="L216" s="21">
        <v>0.36363636363636398</v>
      </c>
      <c r="M216" s="13">
        <v>1.74416666666667</v>
      </c>
      <c r="N216" s="21">
        <v>-8.7619877942458402E-2</v>
      </c>
      <c r="O216" s="13">
        <v>1.25583333333333</v>
      </c>
      <c r="P216" s="21">
        <v>-0.12688296639629201</v>
      </c>
      <c r="Q216" s="13">
        <v>0.95916666666666694</v>
      </c>
      <c r="R216" s="21">
        <v>-2.7049873203718801E-2</v>
      </c>
      <c r="S216" s="13">
        <v>395.93038326877797</v>
      </c>
      <c r="T216" s="21">
        <v>-2.85211228405363E-2</v>
      </c>
      <c r="U216" s="13">
        <v>5.5</v>
      </c>
      <c r="V216" s="21">
        <v>0.375</v>
      </c>
      <c r="W216" s="13">
        <v>7.5833333333333304</v>
      </c>
      <c r="X216" s="21">
        <v>0.51666666666666605</v>
      </c>
      <c r="Y216" s="13">
        <v>10.25</v>
      </c>
      <c r="Z216" s="21">
        <v>0.38202247191011202</v>
      </c>
    </row>
    <row r="217" spans="1:26" s="66" customFormat="1" ht="15.75" thickBot="1">
      <c r="A217" s="25">
        <v>2017</v>
      </c>
      <c r="B217" s="25" t="s">
        <v>125</v>
      </c>
      <c r="C217" s="14">
        <v>3754.1675</v>
      </c>
      <c r="D217" s="22">
        <v>-9.2112199994035499E-2</v>
      </c>
      <c r="E217" s="14">
        <v>755.7</v>
      </c>
      <c r="F217" s="22">
        <v>7.0554555381755396E-2</v>
      </c>
      <c r="G217" s="14">
        <v>535.72749999999996</v>
      </c>
      <c r="H217" s="22">
        <v>5.7426475426015498E-2</v>
      </c>
      <c r="I217" s="14">
        <v>385.85874999999999</v>
      </c>
      <c r="J217" s="22">
        <v>6.7302988465752804E-3</v>
      </c>
      <c r="K217" s="14">
        <v>8.75</v>
      </c>
      <c r="L217" s="22">
        <v>-0.125</v>
      </c>
      <c r="M217" s="14">
        <v>1.76875</v>
      </c>
      <c r="N217" s="22">
        <v>1.4094601051120899E-2</v>
      </c>
      <c r="O217" s="14">
        <v>1.23875</v>
      </c>
      <c r="P217" s="22">
        <v>-1.36031851360292E-2</v>
      </c>
      <c r="Q217" s="14">
        <v>0.89875000000000005</v>
      </c>
      <c r="R217" s="22">
        <v>-6.2988705473501494E-2</v>
      </c>
      <c r="S217" s="14">
        <v>444.10063541666699</v>
      </c>
      <c r="T217" s="22">
        <v>0.12166343929000401</v>
      </c>
      <c r="U217" s="14">
        <v>4.875</v>
      </c>
      <c r="V217" s="22">
        <v>-0.11363636363636399</v>
      </c>
      <c r="W217" s="14">
        <v>6.875</v>
      </c>
      <c r="X217" s="22">
        <v>-9.3406593406593005E-2</v>
      </c>
      <c r="Y217" s="14">
        <v>9.25</v>
      </c>
      <c r="Z217" s="22">
        <v>-9.7560975609756101E-2</v>
      </c>
    </row>
    <row r="218" spans="1:26" s="69" customFormat="1" ht="15.75" thickBot="1">
      <c r="A218" s="70">
        <v>2015</v>
      </c>
      <c r="B218" s="70" t="s">
        <v>126</v>
      </c>
      <c r="C218" s="67">
        <v>1945.26</v>
      </c>
      <c r="D218" s="68" t="s">
        <v>15</v>
      </c>
      <c r="E218" s="67">
        <v>1945.26</v>
      </c>
      <c r="F218" s="68" t="s">
        <v>15</v>
      </c>
      <c r="G218" s="67">
        <v>972.63</v>
      </c>
      <c r="H218" s="68" t="s">
        <v>15</v>
      </c>
      <c r="I218" s="67">
        <v>648.41999999999996</v>
      </c>
      <c r="J218" s="68" t="s">
        <v>15</v>
      </c>
      <c r="K218" s="67">
        <v>3</v>
      </c>
      <c r="L218" s="68" t="s">
        <v>15</v>
      </c>
      <c r="M218" s="67">
        <v>3</v>
      </c>
      <c r="N218" s="68" t="s">
        <v>15</v>
      </c>
      <c r="O218" s="67">
        <v>1.5</v>
      </c>
      <c r="P218" s="68" t="s">
        <v>15</v>
      </c>
      <c r="Q218" s="67">
        <v>1</v>
      </c>
      <c r="R218" s="68" t="s">
        <v>15</v>
      </c>
      <c r="S218" s="67">
        <v>648.41999999999996</v>
      </c>
      <c r="T218" s="68" t="s">
        <v>15</v>
      </c>
      <c r="U218" s="67">
        <v>1</v>
      </c>
      <c r="V218" s="68" t="s">
        <v>15</v>
      </c>
      <c r="W218" s="67">
        <v>2</v>
      </c>
      <c r="X218" s="68" t="s">
        <v>15</v>
      </c>
      <c r="Y218" s="67">
        <v>3</v>
      </c>
      <c r="Z218" s="68" t="s">
        <v>15</v>
      </c>
    </row>
    <row r="219" spans="1:26" s="64" customFormat="1">
      <c r="A219" s="24">
        <v>2014</v>
      </c>
      <c r="B219" s="24" t="s">
        <v>127</v>
      </c>
      <c r="C219" s="13">
        <v>91638.528333333306</v>
      </c>
      <c r="D219" s="21" t="s">
        <v>15</v>
      </c>
      <c r="E219" s="13">
        <v>870.64499999999998</v>
      </c>
      <c r="F219" s="21" t="s">
        <v>15</v>
      </c>
      <c r="G219" s="13">
        <v>598.86249999999995</v>
      </c>
      <c r="H219" s="21" t="s">
        <v>15</v>
      </c>
      <c r="I219" s="13">
        <v>445.66750000000002</v>
      </c>
      <c r="J219" s="21" t="s">
        <v>15</v>
      </c>
      <c r="K219" s="13">
        <v>324.66666666666703</v>
      </c>
      <c r="L219" s="21" t="s">
        <v>15</v>
      </c>
      <c r="M219" s="13">
        <v>3.0891666666666699</v>
      </c>
      <c r="N219" s="21" t="s">
        <v>15</v>
      </c>
      <c r="O219" s="13">
        <v>2.125</v>
      </c>
      <c r="P219" s="21" t="s">
        <v>15</v>
      </c>
      <c r="Q219" s="13">
        <v>1.5816666666666701</v>
      </c>
      <c r="R219" s="21" t="s">
        <v>15</v>
      </c>
      <c r="S219" s="13">
        <v>282.580276090707</v>
      </c>
      <c r="T219" s="21" t="s">
        <v>15</v>
      </c>
      <c r="U219" s="13">
        <v>105.083333333333</v>
      </c>
      <c r="V219" s="21" t="s">
        <v>15</v>
      </c>
      <c r="W219" s="13">
        <v>152.416666666667</v>
      </c>
      <c r="X219" s="21" t="s">
        <v>15</v>
      </c>
      <c r="Y219" s="13">
        <v>206.333333333333</v>
      </c>
      <c r="Z219" s="21" t="s">
        <v>15</v>
      </c>
    </row>
    <row r="220" spans="1:26" s="64" customFormat="1">
      <c r="A220" s="24">
        <v>2015</v>
      </c>
      <c r="B220" s="24" t="s">
        <v>127</v>
      </c>
      <c r="C220" s="13">
        <v>111442.175</v>
      </c>
      <c r="D220" s="21">
        <v>0.216106118538169</v>
      </c>
      <c r="E220" s="13">
        <v>917.44333333333304</v>
      </c>
      <c r="F220" s="21">
        <v>5.3751337609856002E-2</v>
      </c>
      <c r="G220" s="13">
        <v>637.6825</v>
      </c>
      <c r="H220" s="21">
        <v>6.4822893402074894E-2</v>
      </c>
      <c r="I220" s="13">
        <v>451.83666666666699</v>
      </c>
      <c r="J220" s="21">
        <v>1.38425320820274E-2</v>
      </c>
      <c r="K220" s="13">
        <v>402.33333333333297</v>
      </c>
      <c r="L220" s="21">
        <v>0.23921971252566501</v>
      </c>
      <c r="M220" s="13">
        <v>3.3066666666666702</v>
      </c>
      <c r="N220" s="21">
        <v>7.0407337469651998E-2</v>
      </c>
      <c r="O220" s="13">
        <v>2.2991666666666699</v>
      </c>
      <c r="P220" s="21">
        <v>8.1960784313726998E-2</v>
      </c>
      <c r="Q220" s="13">
        <v>1.63</v>
      </c>
      <c r="R220" s="21">
        <v>3.05584826132748E-2</v>
      </c>
      <c r="S220" s="13">
        <v>277.283217645599</v>
      </c>
      <c r="T220" s="21">
        <v>-1.8745322633231799E-2</v>
      </c>
      <c r="U220" s="13">
        <v>121.583333333333</v>
      </c>
      <c r="V220" s="21">
        <v>0.15701823949246699</v>
      </c>
      <c r="W220" s="13">
        <v>175.333333333333</v>
      </c>
      <c r="X220" s="21">
        <v>0.15035538545652899</v>
      </c>
      <c r="Y220" s="13">
        <v>250.333333333333</v>
      </c>
      <c r="Z220" s="21">
        <v>0.213247172859451</v>
      </c>
    </row>
    <row r="221" spans="1:26" s="64" customFormat="1">
      <c r="A221" s="24">
        <v>2016</v>
      </c>
      <c r="B221" s="24" t="s">
        <v>127</v>
      </c>
      <c r="C221" s="13">
        <v>114092.170833333</v>
      </c>
      <c r="D221" s="21">
        <v>2.3779110855768899E-2</v>
      </c>
      <c r="E221" s="13">
        <v>952.47666666666703</v>
      </c>
      <c r="F221" s="21">
        <v>3.8185828007543401E-2</v>
      </c>
      <c r="G221" s="13">
        <v>700.84833333333302</v>
      </c>
      <c r="H221" s="21">
        <v>9.9055303122373595E-2</v>
      </c>
      <c r="I221" s="13">
        <v>467.61083333333301</v>
      </c>
      <c r="J221" s="21">
        <v>3.4911214229329197E-2</v>
      </c>
      <c r="K221" s="13">
        <v>399.25</v>
      </c>
      <c r="L221" s="21">
        <v>-7.66362883181353E-3</v>
      </c>
      <c r="M221" s="13">
        <v>3.3291666666666702</v>
      </c>
      <c r="N221" s="21">
        <v>6.8044354838709504E-3</v>
      </c>
      <c r="O221" s="13">
        <v>2.4491666666666698</v>
      </c>
      <c r="P221" s="21">
        <v>6.5241029358463098E-2</v>
      </c>
      <c r="Q221" s="13">
        <v>1.63666666666667</v>
      </c>
      <c r="R221" s="21">
        <v>4.0899795501043897E-3</v>
      </c>
      <c r="S221" s="13">
        <v>284.61822569793901</v>
      </c>
      <c r="T221" s="21">
        <v>2.64531265708083E-2</v>
      </c>
      <c r="U221" s="13">
        <v>119.083333333333</v>
      </c>
      <c r="V221" s="21">
        <v>-2.0562028786840401E-2</v>
      </c>
      <c r="W221" s="13">
        <v>161.583333333333</v>
      </c>
      <c r="X221" s="21">
        <v>-7.8422053231939307E-2</v>
      </c>
      <c r="Y221" s="13">
        <v>241.833333333333</v>
      </c>
      <c r="Z221" s="21">
        <v>-3.3954727030625902E-2</v>
      </c>
    </row>
    <row r="222" spans="1:26" s="66" customFormat="1" ht="15.75" thickBot="1">
      <c r="A222" s="25">
        <v>2017</v>
      </c>
      <c r="B222" s="25" t="s">
        <v>127</v>
      </c>
      <c r="C222" s="14">
        <v>131005.65375</v>
      </c>
      <c r="D222" s="22">
        <v>0.148244027553603</v>
      </c>
      <c r="E222" s="14">
        <v>1095.6724999999999</v>
      </c>
      <c r="F222" s="22">
        <v>0.15034051577816401</v>
      </c>
      <c r="G222" s="14">
        <v>801.78875000000005</v>
      </c>
      <c r="H222" s="22">
        <v>0.14402604938301</v>
      </c>
      <c r="I222" s="14">
        <v>524.27625</v>
      </c>
      <c r="J222" s="22">
        <v>0.12118071829673301</v>
      </c>
      <c r="K222" s="14">
        <v>427.125</v>
      </c>
      <c r="L222" s="22">
        <v>6.9818409517846E-2</v>
      </c>
      <c r="M222" s="14">
        <v>3.5649999999999999</v>
      </c>
      <c r="N222" s="22">
        <v>7.0838548185230402E-2</v>
      </c>
      <c r="O222" s="14">
        <v>2.6087500000000001</v>
      </c>
      <c r="P222" s="22">
        <v>6.5158217080638306E-2</v>
      </c>
      <c r="Q222" s="14">
        <v>1.70625</v>
      </c>
      <c r="R222" s="22">
        <v>4.2515274949081402E-2</v>
      </c>
      <c r="S222" s="14">
        <v>307.002006302589</v>
      </c>
      <c r="T222" s="22">
        <v>7.8644930589953005E-2</v>
      </c>
      <c r="U222" s="14">
        <v>120</v>
      </c>
      <c r="V222" s="22">
        <v>7.6976906927949699E-3</v>
      </c>
      <c r="W222" s="14">
        <v>164.125</v>
      </c>
      <c r="X222" s="22">
        <v>1.5729757607016E-2</v>
      </c>
      <c r="Y222" s="14">
        <v>250.5</v>
      </c>
      <c r="Z222" s="22">
        <v>3.5837353549277799E-2</v>
      </c>
    </row>
    <row r="223" spans="1:26" s="64" customFormat="1">
      <c r="A223" s="24">
        <v>2014</v>
      </c>
      <c r="B223" s="24" t="s">
        <v>128</v>
      </c>
      <c r="C223" s="13">
        <v>30713.7633333333</v>
      </c>
      <c r="D223" s="21" t="s">
        <v>15</v>
      </c>
      <c r="E223" s="13">
        <v>397.80416666666702</v>
      </c>
      <c r="F223" s="21" t="s">
        <v>15</v>
      </c>
      <c r="G223" s="13">
        <v>366.32083333333298</v>
      </c>
      <c r="H223" s="21" t="s">
        <v>15</v>
      </c>
      <c r="I223" s="13">
        <v>365.495</v>
      </c>
      <c r="J223" s="21" t="s">
        <v>15</v>
      </c>
      <c r="K223" s="13">
        <v>83.0833333333333</v>
      </c>
      <c r="L223" s="21" t="s">
        <v>15</v>
      </c>
      <c r="M223" s="13">
        <v>1.075</v>
      </c>
      <c r="N223" s="21" t="s">
        <v>15</v>
      </c>
      <c r="O223" s="13">
        <v>0.99083333333333301</v>
      </c>
      <c r="P223" s="21" t="s">
        <v>15</v>
      </c>
      <c r="Q223" s="13">
        <v>0.98916666666666697</v>
      </c>
      <c r="R223" s="21" t="s">
        <v>15</v>
      </c>
      <c r="S223" s="13">
        <v>370.20121587136703</v>
      </c>
      <c r="T223" s="21" t="s">
        <v>15</v>
      </c>
      <c r="U223" s="13">
        <v>77.5833333333333</v>
      </c>
      <c r="V223" s="21" t="s">
        <v>15</v>
      </c>
      <c r="W223" s="13">
        <v>84.25</v>
      </c>
      <c r="X223" s="21" t="s">
        <v>15</v>
      </c>
      <c r="Y223" s="13">
        <v>84.4166666666667</v>
      </c>
      <c r="Z223" s="21" t="s">
        <v>15</v>
      </c>
    </row>
    <row r="224" spans="1:26" s="64" customFormat="1">
      <c r="A224" s="24">
        <v>2015</v>
      </c>
      <c r="B224" s="24" t="s">
        <v>128</v>
      </c>
      <c r="C224" s="13">
        <v>40988.652499999997</v>
      </c>
      <c r="D224" s="21">
        <v>0.33453696491551299</v>
      </c>
      <c r="E224" s="13">
        <v>445.90666666666698</v>
      </c>
      <c r="F224" s="21">
        <v>0.12092005069496101</v>
      </c>
      <c r="G224" s="13">
        <v>399.21749999999997</v>
      </c>
      <c r="H224" s="21">
        <v>8.9802882263954498E-2</v>
      </c>
      <c r="I224" s="13">
        <v>398.84750000000003</v>
      </c>
      <c r="J224" s="21">
        <v>9.1252958316803301E-2</v>
      </c>
      <c r="K224" s="13">
        <v>108.583333333333</v>
      </c>
      <c r="L224" s="21">
        <v>0.306920762286857</v>
      </c>
      <c r="M224" s="13">
        <v>1.18333333333333</v>
      </c>
      <c r="N224" s="21">
        <v>0.100775193798447</v>
      </c>
      <c r="O224" s="13">
        <v>1.0575000000000001</v>
      </c>
      <c r="P224" s="21">
        <v>6.7283431455004705E-2</v>
      </c>
      <c r="Q224" s="13">
        <v>1.0558333333333301</v>
      </c>
      <c r="R224" s="21">
        <v>6.73967986520604E-2</v>
      </c>
      <c r="S224" s="13">
        <v>377.45187959307202</v>
      </c>
      <c r="T224" s="21">
        <v>1.9585737190621101E-2</v>
      </c>
      <c r="U224" s="13">
        <v>91.0833333333333</v>
      </c>
      <c r="V224" s="21">
        <v>0.174006444683136</v>
      </c>
      <c r="W224" s="13">
        <v>102</v>
      </c>
      <c r="X224" s="21">
        <v>0.21068249258160199</v>
      </c>
      <c r="Y224" s="13">
        <v>102.083333333333</v>
      </c>
      <c r="Z224" s="21">
        <v>0.20927936821322399</v>
      </c>
    </row>
    <row r="225" spans="1:26" s="64" customFormat="1">
      <c r="A225" s="24">
        <v>2016</v>
      </c>
      <c r="B225" s="24" t="s">
        <v>128</v>
      </c>
      <c r="C225" s="13">
        <v>48258.551666666703</v>
      </c>
      <c r="D225" s="21">
        <v>0.17736370247025601</v>
      </c>
      <c r="E225" s="13">
        <v>448.20166666666699</v>
      </c>
      <c r="F225" s="21">
        <v>5.1468169721616197E-3</v>
      </c>
      <c r="G225" s="13">
        <v>416.42250000000001</v>
      </c>
      <c r="H225" s="21">
        <v>4.3096808130906203E-2</v>
      </c>
      <c r="I225" s="13">
        <v>415.19</v>
      </c>
      <c r="J225" s="21">
        <v>4.0974307222685302E-2</v>
      </c>
      <c r="K225" s="13">
        <v>129.75</v>
      </c>
      <c r="L225" s="21">
        <v>0.194934765924793</v>
      </c>
      <c r="M225" s="13">
        <v>1.20583333333333</v>
      </c>
      <c r="N225" s="21">
        <v>1.9014084507042301E-2</v>
      </c>
      <c r="O225" s="13">
        <v>1.1158333333333299</v>
      </c>
      <c r="P225" s="21">
        <v>5.5161544523243303E-2</v>
      </c>
      <c r="Q225" s="13">
        <v>1.1125</v>
      </c>
      <c r="R225" s="21">
        <v>5.3670086819261401E-2</v>
      </c>
      <c r="S225" s="13">
        <v>372.61643216104102</v>
      </c>
      <c r="T225" s="21">
        <v>-1.2810765274885E-2</v>
      </c>
      <c r="U225" s="13">
        <v>107.583333333333</v>
      </c>
      <c r="V225" s="21">
        <v>0.18115279048490099</v>
      </c>
      <c r="W225" s="13">
        <v>116.333333333333</v>
      </c>
      <c r="X225" s="21">
        <v>0.14052287581698999</v>
      </c>
      <c r="Y225" s="13">
        <v>116.666666666667</v>
      </c>
      <c r="Z225" s="21">
        <v>0.14285714285715001</v>
      </c>
    </row>
    <row r="226" spans="1:26" s="66" customFormat="1" ht="15.75" thickBot="1">
      <c r="A226" s="25">
        <v>2017</v>
      </c>
      <c r="B226" s="25" t="s">
        <v>128</v>
      </c>
      <c r="C226" s="14">
        <v>50259.2425</v>
      </c>
      <c r="D226" s="22">
        <v>4.1457747160597497E-2</v>
      </c>
      <c r="E226" s="14">
        <v>449.17374999999998</v>
      </c>
      <c r="F226" s="22">
        <v>2.1688525626477398E-3</v>
      </c>
      <c r="G226" s="14">
        <v>446.04</v>
      </c>
      <c r="H226" s="22">
        <v>7.1123678475586705E-2</v>
      </c>
      <c r="I226" s="14">
        <v>444.64375000000001</v>
      </c>
      <c r="J226" s="22">
        <v>7.0940412823044904E-2</v>
      </c>
      <c r="K226" s="14">
        <v>128.125</v>
      </c>
      <c r="L226" s="22">
        <v>-1.252408477842E-2</v>
      </c>
      <c r="M226" s="14">
        <v>1.14625</v>
      </c>
      <c r="N226" s="22">
        <v>-4.9412577747060302E-2</v>
      </c>
      <c r="O226" s="14">
        <v>1.1375</v>
      </c>
      <c r="P226" s="22">
        <v>1.9417475728158402E-2</v>
      </c>
      <c r="Q226" s="14">
        <v>1.13375</v>
      </c>
      <c r="R226" s="22">
        <v>1.9101123595505601E-2</v>
      </c>
      <c r="S226" s="14">
        <v>392.35473311424602</v>
      </c>
      <c r="T226" s="22">
        <v>5.2972169903323797E-2</v>
      </c>
      <c r="U226" s="14">
        <v>112</v>
      </c>
      <c r="V226" s="22">
        <v>4.1053446940359499E-2</v>
      </c>
      <c r="W226" s="14">
        <v>112.75</v>
      </c>
      <c r="X226" s="22">
        <v>-3.08022922636076E-2</v>
      </c>
      <c r="Y226" s="14">
        <v>113.125</v>
      </c>
      <c r="Z226" s="22">
        <v>-3.0357142857145601E-2</v>
      </c>
    </row>
    <row r="227" spans="1:26" s="64" customFormat="1">
      <c r="A227" s="24">
        <v>2014</v>
      </c>
      <c r="B227" s="24" t="s">
        <v>129</v>
      </c>
      <c r="C227" s="13">
        <v>39707.066666666702</v>
      </c>
      <c r="D227" s="21" t="s">
        <v>15</v>
      </c>
      <c r="E227" s="13">
        <v>322.30500000000001</v>
      </c>
      <c r="F227" s="21" t="s">
        <v>15</v>
      </c>
      <c r="G227" s="13">
        <v>57.905833333333298</v>
      </c>
      <c r="H227" s="21" t="s">
        <v>15</v>
      </c>
      <c r="I227" s="13">
        <v>57.905833333333298</v>
      </c>
      <c r="J227" s="21" t="s">
        <v>15</v>
      </c>
      <c r="K227" s="13">
        <v>675.16666666666697</v>
      </c>
      <c r="L227" s="21" t="s">
        <v>15</v>
      </c>
      <c r="M227" s="13">
        <v>5.4766666666666701</v>
      </c>
      <c r="N227" s="21" t="s">
        <v>15</v>
      </c>
      <c r="O227" s="13">
        <v>0.98333333333333295</v>
      </c>
      <c r="P227" s="21" t="s">
        <v>15</v>
      </c>
      <c r="Q227" s="13">
        <v>0.98333333333333295</v>
      </c>
      <c r="R227" s="21" t="s">
        <v>15</v>
      </c>
      <c r="S227" s="13">
        <v>58.857158285154703</v>
      </c>
      <c r="T227" s="21" t="s">
        <v>15</v>
      </c>
      <c r="U227" s="13">
        <v>122</v>
      </c>
      <c r="V227" s="21" t="s">
        <v>15</v>
      </c>
      <c r="W227" s="13">
        <v>686.58333333333303</v>
      </c>
      <c r="X227" s="21" t="s">
        <v>15</v>
      </c>
      <c r="Y227" s="13">
        <v>686.58333333333303</v>
      </c>
      <c r="Z227" s="21" t="s">
        <v>15</v>
      </c>
    </row>
    <row r="228" spans="1:26" s="64" customFormat="1">
      <c r="A228" s="24">
        <v>2015</v>
      </c>
      <c r="B228" s="24" t="s">
        <v>129</v>
      </c>
      <c r="C228" s="13">
        <v>41432.916666666701</v>
      </c>
      <c r="D228" s="21">
        <v>4.3464555427581202E-2</v>
      </c>
      <c r="E228" s="13">
        <v>288.305833333333</v>
      </c>
      <c r="F228" s="21">
        <v>-0.105487555783084</v>
      </c>
      <c r="G228" s="13">
        <v>57.428333333333299</v>
      </c>
      <c r="H228" s="21">
        <v>-8.2461467612646895E-3</v>
      </c>
      <c r="I228" s="13">
        <v>57.428333333333299</v>
      </c>
      <c r="J228" s="21">
        <v>-8.2461467612646895E-3</v>
      </c>
      <c r="K228" s="13">
        <v>717.08333333333303</v>
      </c>
      <c r="L228" s="21">
        <v>6.20834361885945E-2</v>
      </c>
      <c r="M228" s="13">
        <v>4.9841666666666704</v>
      </c>
      <c r="N228" s="21">
        <v>-8.99269628727936E-2</v>
      </c>
      <c r="O228" s="13">
        <v>0.99416666666666698</v>
      </c>
      <c r="P228" s="21">
        <v>1.10169491525431E-2</v>
      </c>
      <c r="Q228" s="13">
        <v>0.99416666666666698</v>
      </c>
      <c r="R228" s="21">
        <v>1.10169491525431E-2</v>
      </c>
      <c r="S228" s="13">
        <v>57.849961512342603</v>
      </c>
      <c r="T228" s="21">
        <v>-1.7112562042706399E-2</v>
      </c>
      <c r="U228" s="13">
        <v>142.5</v>
      </c>
      <c r="V228" s="21">
        <v>0.168032786885246</v>
      </c>
      <c r="W228" s="13">
        <v>720.5</v>
      </c>
      <c r="X228" s="21">
        <v>4.9399198931909701E-2</v>
      </c>
      <c r="Y228" s="13">
        <v>720.5</v>
      </c>
      <c r="Z228" s="21">
        <v>4.9399198931909701E-2</v>
      </c>
    </row>
    <row r="229" spans="1:26" s="64" customFormat="1">
      <c r="A229" s="24">
        <v>2016</v>
      </c>
      <c r="B229" s="24" t="s">
        <v>129</v>
      </c>
      <c r="C229" s="13">
        <v>58545.75</v>
      </c>
      <c r="D229" s="21">
        <v>0.41302507064632499</v>
      </c>
      <c r="E229" s="13">
        <v>323.85333333333301</v>
      </c>
      <c r="F229" s="21">
        <v>0.12329788679267099</v>
      </c>
      <c r="G229" s="13">
        <v>59.017499999999998</v>
      </c>
      <c r="H229" s="21">
        <v>2.76721711118211E-2</v>
      </c>
      <c r="I229" s="13">
        <v>59.017499999999998</v>
      </c>
      <c r="J229" s="21">
        <v>2.76721711118211E-2</v>
      </c>
      <c r="K229" s="13">
        <v>992.66666666666697</v>
      </c>
      <c r="L229" s="21">
        <v>0.38431144683323698</v>
      </c>
      <c r="M229" s="13">
        <v>5.4716666666666702</v>
      </c>
      <c r="N229" s="21">
        <v>9.7809730814245002E-2</v>
      </c>
      <c r="O229" s="13">
        <v>0.99666666666666703</v>
      </c>
      <c r="P229" s="21">
        <v>2.5146689019279701E-3</v>
      </c>
      <c r="Q229" s="13">
        <v>0.99666666666666703</v>
      </c>
      <c r="R229" s="21">
        <v>2.5146689019279701E-3</v>
      </c>
      <c r="S229" s="13">
        <v>59.207944278541</v>
      </c>
      <c r="T229" s="21">
        <v>2.3474220737530901E-2</v>
      </c>
      <c r="U229" s="13">
        <v>182.166666666667</v>
      </c>
      <c r="V229" s="21">
        <v>0.27836257309941798</v>
      </c>
      <c r="W229" s="13">
        <v>995.66666666666697</v>
      </c>
      <c r="X229" s="21">
        <v>0.38191071015498501</v>
      </c>
      <c r="Y229" s="13">
        <v>995.66666666666697</v>
      </c>
      <c r="Z229" s="21">
        <v>0.38191071015498501</v>
      </c>
    </row>
    <row r="230" spans="1:26" s="66" customFormat="1" ht="15.75" thickBot="1">
      <c r="A230" s="25">
        <v>2017</v>
      </c>
      <c r="B230" s="25" t="s">
        <v>129</v>
      </c>
      <c r="C230" s="14">
        <v>68665</v>
      </c>
      <c r="D230" s="22">
        <v>0.17284346002912299</v>
      </c>
      <c r="E230" s="14">
        <v>296.5575</v>
      </c>
      <c r="F230" s="22">
        <v>-8.4284552678166105E-2</v>
      </c>
      <c r="G230" s="14">
        <v>59.14875</v>
      </c>
      <c r="H230" s="22">
        <v>2.2239166348964499E-3</v>
      </c>
      <c r="I230" s="14">
        <v>59.14875</v>
      </c>
      <c r="J230" s="22">
        <v>2.2239166348964499E-3</v>
      </c>
      <c r="K230" s="14">
        <v>1158.375</v>
      </c>
      <c r="L230" s="22">
        <v>0.16693250503693699</v>
      </c>
      <c r="M230" s="14">
        <v>5.0062499999999996</v>
      </c>
      <c r="N230" s="22">
        <v>-8.5059396893086295E-2</v>
      </c>
      <c r="O230" s="14">
        <v>0.99875000000000003</v>
      </c>
      <c r="P230" s="22">
        <v>2.0903010033441402E-3</v>
      </c>
      <c r="Q230" s="14">
        <v>0.99875000000000003</v>
      </c>
      <c r="R230" s="22">
        <v>2.0903010033441402E-3</v>
      </c>
      <c r="S230" s="14">
        <v>59.232244366147299</v>
      </c>
      <c r="T230" s="22">
        <v>4.1041937703462003E-4</v>
      </c>
      <c r="U230" s="14">
        <v>230.875</v>
      </c>
      <c r="V230" s="22">
        <v>0.26738334858188201</v>
      </c>
      <c r="W230" s="14">
        <v>1159.75</v>
      </c>
      <c r="X230" s="22">
        <v>0.16479745564111101</v>
      </c>
      <c r="Y230" s="14">
        <v>1159.75</v>
      </c>
      <c r="Z230" s="22">
        <v>0.16479745564111101</v>
      </c>
    </row>
    <row r="231" spans="1:26" s="64" customFormat="1">
      <c r="A231" s="24">
        <v>2014</v>
      </c>
      <c r="B231" s="24" t="s">
        <v>130</v>
      </c>
      <c r="C231" s="13">
        <v>1385132.1741666701</v>
      </c>
      <c r="D231" s="21" t="s">
        <v>15</v>
      </c>
      <c r="E231" s="13">
        <v>4021.2591666666699</v>
      </c>
      <c r="F231" s="21" t="s">
        <v>15</v>
      </c>
      <c r="G231" s="13">
        <v>349.34500000000003</v>
      </c>
      <c r="H231" s="21" t="s">
        <v>15</v>
      </c>
      <c r="I231" s="13">
        <v>349.34500000000003</v>
      </c>
      <c r="J231" s="21" t="s">
        <v>15</v>
      </c>
      <c r="K231" s="13">
        <v>4314.4166666666697</v>
      </c>
      <c r="L231" s="21" t="s">
        <v>15</v>
      </c>
      <c r="M231" s="13">
        <v>12.526666666666699</v>
      </c>
      <c r="N231" s="21" t="s">
        <v>15</v>
      </c>
      <c r="O231" s="13">
        <v>1.0891666666666699</v>
      </c>
      <c r="P231" s="21" t="s">
        <v>15</v>
      </c>
      <c r="Q231" s="13">
        <v>1.0891666666666699</v>
      </c>
      <c r="R231" s="21" t="s">
        <v>15</v>
      </c>
      <c r="S231" s="13">
        <v>320.87687358088198</v>
      </c>
      <c r="T231" s="21" t="s">
        <v>15</v>
      </c>
      <c r="U231" s="13">
        <v>343.58333333333297</v>
      </c>
      <c r="V231" s="21" t="s">
        <v>15</v>
      </c>
      <c r="W231" s="13">
        <v>3965.5</v>
      </c>
      <c r="X231" s="21" t="s">
        <v>15</v>
      </c>
      <c r="Y231" s="13">
        <v>3965.5</v>
      </c>
      <c r="Z231" s="21" t="s">
        <v>15</v>
      </c>
    </row>
    <row r="232" spans="1:26" s="64" customFormat="1">
      <c r="A232" s="24">
        <v>2015</v>
      </c>
      <c r="B232" s="24" t="s">
        <v>130</v>
      </c>
      <c r="C232" s="13">
        <v>1547998.56</v>
      </c>
      <c r="D232" s="21">
        <v>0.117581837221646</v>
      </c>
      <c r="E232" s="13">
        <v>4432.8599999999997</v>
      </c>
      <c r="F232" s="21">
        <v>0.102356206420418</v>
      </c>
      <c r="G232" s="13">
        <v>388.64166666666699</v>
      </c>
      <c r="H232" s="21">
        <v>0.11248670130291499</v>
      </c>
      <c r="I232" s="13">
        <v>388.64166666666699</v>
      </c>
      <c r="J232" s="21">
        <v>0.11248670130291499</v>
      </c>
      <c r="K232" s="13">
        <v>4597.25</v>
      </c>
      <c r="L232" s="21">
        <v>6.5555405327100205E-2</v>
      </c>
      <c r="M232" s="13">
        <v>13.1733333333333</v>
      </c>
      <c r="N232" s="21">
        <v>5.1623203831820001E-2</v>
      </c>
      <c r="O232" s="13">
        <v>1.1599999999999999</v>
      </c>
      <c r="P232" s="21">
        <v>6.5034429992345599E-2</v>
      </c>
      <c r="Q232" s="13">
        <v>1.1599999999999999</v>
      </c>
      <c r="R232" s="21">
        <v>6.5034429992345599E-2</v>
      </c>
      <c r="S232" s="13">
        <v>335.94024167634399</v>
      </c>
      <c r="T232" s="21">
        <v>4.6944386883852697E-2</v>
      </c>
      <c r="U232" s="13">
        <v>347.08333333333297</v>
      </c>
      <c r="V232" s="21">
        <v>1.01867572156197E-2</v>
      </c>
      <c r="W232" s="13">
        <v>3985.75</v>
      </c>
      <c r="X232" s="21">
        <v>5.1065439414953997E-3</v>
      </c>
      <c r="Y232" s="13">
        <v>3985.75</v>
      </c>
      <c r="Z232" s="21">
        <v>5.1065439414953997E-3</v>
      </c>
    </row>
    <row r="233" spans="1:26" s="64" customFormat="1">
      <c r="A233" s="24">
        <v>2016</v>
      </c>
      <c r="B233" s="24" t="s">
        <v>130</v>
      </c>
      <c r="C233" s="13">
        <v>1709033.385</v>
      </c>
      <c r="D233" s="21">
        <v>0.104027761498693</v>
      </c>
      <c r="E233" s="13">
        <v>4477.5033333333304</v>
      </c>
      <c r="F233" s="21">
        <v>1.0071000061660101E-2</v>
      </c>
      <c r="G233" s="13">
        <v>406.0675</v>
      </c>
      <c r="H233" s="21">
        <v>4.4837789737761001E-2</v>
      </c>
      <c r="I233" s="13">
        <v>406.0675</v>
      </c>
      <c r="J233" s="21">
        <v>4.4837789737761001E-2</v>
      </c>
      <c r="K233" s="13">
        <v>4912.4166666666697</v>
      </c>
      <c r="L233" s="21">
        <v>6.8555477006181906E-2</v>
      </c>
      <c r="M233" s="13">
        <v>12.8725</v>
      </c>
      <c r="N233" s="21">
        <v>-2.2836538461536E-2</v>
      </c>
      <c r="O233" s="13">
        <v>1.1675</v>
      </c>
      <c r="P233" s="21">
        <v>6.4655172413793597E-3</v>
      </c>
      <c r="Q233" s="13">
        <v>1.1675</v>
      </c>
      <c r="R233" s="21">
        <v>6.4655172413793597E-3</v>
      </c>
      <c r="S233" s="13">
        <v>347.73436577531402</v>
      </c>
      <c r="T233" s="21">
        <v>3.5107803816884997E-2</v>
      </c>
      <c r="U233" s="13">
        <v>380.33333333333297</v>
      </c>
      <c r="V233" s="21">
        <v>9.5798319327731196E-2</v>
      </c>
      <c r="W233" s="13">
        <v>4203.25</v>
      </c>
      <c r="X233" s="21">
        <v>5.4569403499968597E-2</v>
      </c>
      <c r="Y233" s="13">
        <v>4203.25</v>
      </c>
      <c r="Z233" s="21">
        <v>5.4569403499968597E-2</v>
      </c>
    </row>
    <row r="234" spans="1:26" s="66" customFormat="1" ht="15.75" thickBot="1">
      <c r="A234" s="25">
        <v>2017</v>
      </c>
      <c r="B234" s="25" t="s">
        <v>130</v>
      </c>
      <c r="C234" s="14">
        <v>1939758.0687500001</v>
      </c>
      <c r="D234" s="22">
        <v>0.135003029066047</v>
      </c>
      <c r="E234" s="14">
        <v>4640.4962500000001</v>
      </c>
      <c r="F234" s="22">
        <v>3.6402634355009601E-2</v>
      </c>
      <c r="G234" s="14">
        <v>425.17750000000001</v>
      </c>
      <c r="H234" s="22">
        <v>4.7061141312712801E-2</v>
      </c>
      <c r="I234" s="14">
        <v>425.17750000000001</v>
      </c>
      <c r="J234" s="22">
        <v>4.7061141312712801E-2</v>
      </c>
      <c r="K234" s="14">
        <v>5522.125</v>
      </c>
      <c r="L234" s="22">
        <v>0.124115761081612</v>
      </c>
      <c r="M234" s="14">
        <v>13.21</v>
      </c>
      <c r="N234" s="22">
        <v>2.6218683239464E-2</v>
      </c>
      <c r="O234" s="14">
        <v>1.20875</v>
      </c>
      <c r="P234" s="22">
        <v>3.5331905781584599E-2</v>
      </c>
      <c r="Q234" s="14">
        <v>1.20875</v>
      </c>
      <c r="R234" s="22">
        <v>3.5331905781584599E-2</v>
      </c>
      <c r="S234" s="14">
        <v>351.29962849900301</v>
      </c>
      <c r="T234" s="22">
        <v>1.0252833986482199E-2</v>
      </c>
      <c r="U234" s="14">
        <v>417.625</v>
      </c>
      <c r="V234" s="22">
        <v>9.80499561787916E-2</v>
      </c>
      <c r="W234" s="14">
        <v>4587.25</v>
      </c>
      <c r="X234" s="22">
        <v>9.1357877832629497E-2</v>
      </c>
      <c r="Y234" s="14">
        <v>4587.25</v>
      </c>
      <c r="Z234" s="22">
        <v>9.1357877832629497E-2</v>
      </c>
    </row>
    <row r="235" spans="1:26" s="64" customFormat="1">
      <c r="A235" s="24">
        <v>2014</v>
      </c>
      <c r="B235" s="24" t="s">
        <v>131</v>
      </c>
      <c r="C235" s="13">
        <v>36021.370000000003</v>
      </c>
      <c r="D235" s="21" t="s">
        <v>15</v>
      </c>
      <c r="E235" s="13">
        <v>460.48416666666702</v>
      </c>
      <c r="F235" s="21" t="s">
        <v>15</v>
      </c>
      <c r="G235" s="13">
        <v>377.37333333333299</v>
      </c>
      <c r="H235" s="21" t="s">
        <v>15</v>
      </c>
      <c r="I235" s="13">
        <v>377.37333333333299</v>
      </c>
      <c r="J235" s="21" t="s">
        <v>15</v>
      </c>
      <c r="K235" s="13">
        <v>95.0833333333333</v>
      </c>
      <c r="L235" s="21" t="s">
        <v>15</v>
      </c>
      <c r="M235" s="13">
        <v>1.2150000000000001</v>
      </c>
      <c r="N235" s="21" t="s">
        <v>15</v>
      </c>
      <c r="O235" s="13">
        <v>0.99583333333333302</v>
      </c>
      <c r="P235" s="21" t="s">
        <v>15</v>
      </c>
      <c r="Q235" s="13">
        <v>0.99583333333333302</v>
      </c>
      <c r="R235" s="21" t="s">
        <v>15</v>
      </c>
      <c r="S235" s="13">
        <v>378.84</v>
      </c>
      <c r="T235" s="21" t="s">
        <v>15</v>
      </c>
      <c r="U235" s="13">
        <v>78.0833333333333</v>
      </c>
      <c r="V235" s="21" t="s">
        <v>15</v>
      </c>
      <c r="W235" s="13">
        <v>95.5</v>
      </c>
      <c r="X235" s="21" t="s">
        <v>15</v>
      </c>
      <c r="Y235" s="13">
        <v>95.5</v>
      </c>
      <c r="Z235" s="21" t="s">
        <v>15</v>
      </c>
    </row>
    <row r="236" spans="1:26" s="64" customFormat="1">
      <c r="A236" s="24">
        <v>2015</v>
      </c>
      <c r="B236" s="24" t="s">
        <v>131</v>
      </c>
      <c r="C236" s="13">
        <v>49265.165000000001</v>
      </c>
      <c r="D236" s="21">
        <v>0.36766494444825398</v>
      </c>
      <c r="E236" s="13">
        <v>538.75916666666706</v>
      </c>
      <c r="F236" s="21">
        <v>0.16998412902361801</v>
      </c>
      <c r="G236" s="13">
        <v>449.04</v>
      </c>
      <c r="H236" s="21">
        <v>0.189909196904923</v>
      </c>
      <c r="I236" s="13">
        <v>449.04</v>
      </c>
      <c r="J236" s="21">
        <v>0.189909196904923</v>
      </c>
      <c r="K236" s="13">
        <v>109.333333333333</v>
      </c>
      <c r="L236" s="21">
        <v>0.149868536371601</v>
      </c>
      <c r="M236" s="13">
        <v>1.1950000000000001</v>
      </c>
      <c r="N236" s="21">
        <v>-1.6460905349794299E-2</v>
      </c>
      <c r="O236" s="13">
        <v>0.99666666666666703</v>
      </c>
      <c r="P236" s="21">
        <v>8.36820083682697E-4</v>
      </c>
      <c r="Q236" s="13">
        <v>0.99666666666666703</v>
      </c>
      <c r="R236" s="21">
        <v>8.36820083682697E-4</v>
      </c>
      <c r="S236" s="13">
        <v>450.727907819346</v>
      </c>
      <c r="T236" s="21">
        <v>0.18975796594695901</v>
      </c>
      <c r="U236" s="13">
        <v>91.5</v>
      </c>
      <c r="V236" s="21">
        <v>0.17182497331910401</v>
      </c>
      <c r="W236" s="13">
        <v>109.666666666667</v>
      </c>
      <c r="X236" s="21">
        <v>0.14834205933682701</v>
      </c>
      <c r="Y236" s="13">
        <v>109.666666666667</v>
      </c>
      <c r="Z236" s="21">
        <v>0.14834205933682701</v>
      </c>
    </row>
    <row r="237" spans="1:26" s="64" customFormat="1">
      <c r="A237" s="24">
        <v>2016</v>
      </c>
      <c r="B237" s="24" t="s">
        <v>131</v>
      </c>
      <c r="C237" s="13">
        <v>45318.12</v>
      </c>
      <c r="D237" s="21">
        <v>-8.0118375732629699E-2</v>
      </c>
      <c r="E237" s="13">
        <v>524.08333333333303</v>
      </c>
      <c r="F237" s="21">
        <v>-2.72400624274E-2</v>
      </c>
      <c r="G237" s="13">
        <v>449.875</v>
      </c>
      <c r="H237" s="21">
        <v>1.8595225369677101E-3</v>
      </c>
      <c r="I237" s="13">
        <v>449.875</v>
      </c>
      <c r="J237" s="21">
        <v>1.8595225369677101E-3</v>
      </c>
      <c r="K237" s="13">
        <v>100.666666666667</v>
      </c>
      <c r="L237" s="21">
        <v>-7.9268292682921002E-2</v>
      </c>
      <c r="M237" s="13">
        <v>1.1641666666666699</v>
      </c>
      <c r="N237" s="21">
        <v>-2.5801952580192598E-2</v>
      </c>
      <c r="O237" s="13">
        <v>0.99916666666666698</v>
      </c>
      <c r="P237" s="21">
        <v>2.5083612040133199E-3</v>
      </c>
      <c r="Q237" s="13">
        <v>0.99916666666666698</v>
      </c>
      <c r="R237" s="21">
        <v>2.5083612040133199E-3</v>
      </c>
      <c r="S237" s="13">
        <v>450.18</v>
      </c>
      <c r="T237" s="21">
        <v>-1.21560659954874E-3</v>
      </c>
      <c r="U237" s="13">
        <v>86.1666666666667</v>
      </c>
      <c r="V237" s="21">
        <v>-5.8287795992713699E-2</v>
      </c>
      <c r="W237" s="13">
        <v>100.75</v>
      </c>
      <c r="X237" s="21">
        <v>-8.1306990881461705E-2</v>
      </c>
      <c r="Y237" s="13">
        <v>100.75</v>
      </c>
      <c r="Z237" s="21">
        <v>-8.1306990881461705E-2</v>
      </c>
    </row>
    <row r="238" spans="1:26" s="66" customFormat="1" ht="15.75" thickBot="1">
      <c r="A238" s="25">
        <v>2017</v>
      </c>
      <c r="B238" s="25" t="s">
        <v>131</v>
      </c>
      <c r="C238" s="14">
        <v>47923.764999999999</v>
      </c>
      <c r="D238" s="22">
        <v>5.7496758471004501E-2</v>
      </c>
      <c r="E238" s="14">
        <v>511.30874999999997</v>
      </c>
      <c r="F238" s="22">
        <v>-2.4375099379869099E-2</v>
      </c>
      <c r="G238" s="14">
        <v>465.08249999999998</v>
      </c>
      <c r="H238" s="22">
        <v>3.3803834398443998E-2</v>
      </c>
      <c r="I238" s="14">
        <v>465.08249999999998</v>
      </c>
      <c r="J238" s="22">
        <v>3.3803834398443998E-2</v>
      </c>
      <c r="K238" s="14">
        <v>102.5</v>
      </c>
      <c r="L238" s="22">
        <v>1.8211920529798E-2</v>
      </c>
      <c r="M238" s="14">
        <v>1.0962499999999999</v>
      </c>
      <c r="N238" s="22">
        <v>-5.8339298496781503E-2</v>
      </c>
      <c r="O238" s="14">
        <v>0.99875000000000003</v>
      </c>
      <c r="P238" s="22">
        <v>-4.1701417848235601E-4</v>
      </c>
      <c r="Q238" s="14">
        <v>0.99875000000000003</v>
      </c>
      <c r="R238" s="22">
        <v>-4.1701417848235601E-4</v>
      </c>
      <c r="S238" s="14">
        <v>465.55687999999998</v>
      </c>
      <c r="T238" s="22">
        <v>3.4157181571815701E-2</v>
      </c>
      <c r="U238" s="14">
        <v>92.875</v>
      </c>
      <c r="V238" s="22">
        <v>7.7852998065763596E-2</v>
      </c>
      <c r="W238" s="14">
        <v>102.625</v>
      </c>
      <c r="X238" s="22">
        <v>1.86104218362283E-2</v>
      </c>
      <c r="Y238" s="14">
        <v>102.625</v>
      </c>
      <c r="Z238" s="22">
        <v>1.86104218362283E-2</v>
      </c>
    </row>
    <row r="239" spans="1:26" s="64" customFormat="1">
      <c r="A239" s="24">
        <v>2014</v>
      </c>
      <c r="B239" s="24" t="s">
        <v>132</v>
      </c>
      <c r="C239" s="13">
        <v>404238.27166666702</v>
      </c>
      <c r="D239" s="21" t="s">
        <v>15</v>
      </c>
      <c r="E239" s="13">
        <v>221.38916666666699</v>
      </c>
      <c r="F239" s="21" t="s">
        <v>15</v>
      </c>
      <c r="G239" s="13">
        <v>208.131666666667</v>
      </c>
      <c r="H239" s="21" t="s">
        <v>15</v>
      </c>
      <c r="I239" s="13">
        <v>193.22749999999999</v>
      </c>
      <c r="J239" s="21" t="s">
        <v>15</v>
      </c>
      <c r="K239" s="13">
        <v>2122.5</v>
      </c>
      <c r="L239" s="21" t="s">
        <v>15</v>
      </c>
      <c r="M239" s="13">
        <v>1.1608333333333301</v>
      </c>
      <c r="N239" s="21" t="s">
        <v>15</v>
      </c>
      <c r="O239" s="13">
        <v>1.0916666666666699</v>
      </c>
      <c r="P239" s="21" t="s">
        <v>15</v>
      </c>
      <c r="Q239" s="13">
        <v>1.0125</v>
      </c>
      <c r="R239" s="21" t="s">
        <v>15</v>
      </c>
      <c r="S239" s="13">
        <v>190.92202199886</v>
      </c>
      <c r="T239" s="21" t="s">
        <v>15</v>
      </c>
      <c r="U239" s="13">
        <v>1827.1666666666699</v>
      </c>
      <c r="V239" s="21" t="s">
        <v>15</v>
      </c>
      <c r="W239" s="13">
        <v>1943.75</v>
      </c>
      <c r="X239" s="21" t="s">
        <v>15</v>
      </c>
      <c r="Y239" s="13">
        <v>2093.8333333333298</v>
      </c>
      <c r="Z239" s="21" t="s">
        <v>15</v>
      </c>
    </row>
    <row r="240" spans="1:26" s="64" customFormat="1">
      <c r="A240" s="24">
        <v>2015</v>
      </c>
      <c r="B240" s="24" t="s">
        <v>132</v>
      </c>
      <c r="C240" s="13">
        <v>486955.74249999999</v>
      </c>
      <c r="D240" s="21">
        <v>0.204625530611662</v>
      </c>
      <c r="E240" s="13">
        <v>240.3175</v>
      </c>
      <c r="F240" s="21">
        <v>8.5498010667488106E-2</v>
      </c>
      <c r="G240" s="13">
        <v>226.05166666666699</v>
      </c>
      <c r="H240" s="21">
        <v>8.6099344165151706E-2</v>
      </c>
      <c r="I240" s="13">
        <v>209.363333333333</v>
      </c>
      <c r="J240" s="21">
        <v>8.3506919736233295E-2</v>
      </c>
      <c r="K240" s="13">
        <v>2347.9166666666702</v>
      </c>
      <c r="L240" s="21">
        <v>0.106203376521399</v>
      </c>
      <c r="M240" s="13">
        <v>1.1499999999999999</v>
      </c>
      <c r="N240" s="21">
        <v>-9.3323761665443008E-3</v>
      </c>
      <c r="O240" s="13">
        <v>1.0841666666666701</v>
      </c>
      <c r="P240" s="21">
        <v>-6.8702290076334202E-3</v>
      </c>
      <c r="Q240" s="13">
        <v>1.0033333333333301</v>
      </c>
      <c r="R240" s="21">
        <v>-9.05349794239E-3</v>
      </c>
      <c r="S240" s="13">
        <v>209.00584513744201</v>
      </c>
      <c r="T240" s="21">
        <v>9.4718372188044297E-2</v>
      </c>
      <c r="U240" s="13">
        <v>2039.4166666666699</v>
      </c>
      <c r="V240" s="21">
        <v>0.11616345890723299</v>
      </c>
      <c r="W240" s="13">
        <v>2166</v>
      </c>
      <c r="X240" s="21">
        <v>0.114340836012862</v>
      </c>
      <c r="Y240" s="13">
        <v>2338.5833333333298</v>
      </c>
      <c r="Z240" s="21">
        <v>0.11689087001512399</v>
      </c>
    </row>
    <row r="241" spans="1:26" s="64" customFormat="1">
      <c r="A241" s="24">
        <v>2016</v>
      </c>
      <c r="B241" s="24" t="s">
        <v>132</v>
      </c>
      <c r="C241" s="13">
        <v>570470.20833333302</v>
      </c>
      <c r="D241" s="21">
        <v>0.17150319535113201</v>
      </c>
      <c r="E241" s="13">
        <v>225.53083333333299</v>
      </c>
      <c r="F241" s="21">
        <v>-6.1529712429044897E-2</v>
      </c>
      <c r="G241" s="13">
        <v>218.5975</v>
      </c>
      <c r="H241" s="21">
        <v>-3.2975499701397099E-2</v>
      </c>
      <c r="I241" s="13">
        <v>206.37</v>
      </c>
      <c r="J241" s="21">
        <v>-1.4297314079190901E-2</v>
      </c>
      <c r="K241" s="13">
        <v>2780.75</v>
      </c>
      <c r="L241" s="21">
        <v>0.18434782608695499</v>
      </c>
      <c r="M241" s="13">
        <v>1.0933333333333299</v>
      </c>
      <c r="N241" s="21">
        <v>-4.9275362318843503E-2</v>
      </c>
      <c r="O241" s="13">
        <v>1.06</v>
      </c>
      <c r="P241" s="21">
        <v>-2.2290545734053702E-2</v>
      </c>
      <c r="Q241" s="13">
        <v>0.99916666666666698</v>
      </c>
      <c r="R241" s="21">
        <v>-4.1528239202622396E-3</v>
      </c>
      <c r="S241" s="13">
        <v>206.239314558903</v>
      </c>
      <c r="T241" s="21">
        <v>-1.3236618223379E-2</v>
      </c>
      <c r="U241" s="13">
        <v>2542.6666666666702</v>
      </c>
      <c r="V241" s="21">
        <v>0.246761737424917</v>
      </c>
      <c r="W241" s="13">
        <v>2623</v>
      </c>
      <c r="X241" s="21">
        <v>0.21098799630655601</v>
      </c>
      <c r="Y241" s="13">
        <v>2779.5</v>
      </c>
      <c r="Z241" s="21">
        <v>0.18854007055553801</v>
      </c>
    </row>
    <row r="242" spans="1:26" s="66" customFormat="1" ht="15.75" thickBot="1">
      <c r="A242" s="25">
        <v>2017</v>
      </c>
      <c r="B242" s="25" t="s">
        <v>132</v>
      </c>
      <c r="C242" s="14">
        <v>621721.40625</v>
      </c>
      <c r="D242" s="22">
        <v>8.9840270653923901E-2</v>
      </c>
      <c r="E242" s="14">
        <v>225.70625000000001</v>
      </c>
      <c r="F242" s="22">
        <v>7.7779461049458398E-4</v>
      </c>
      <c r="G242" s="14">
        <v>219.34</v>
      </c>
      <c r="H242" s="22">
        <v>3.39665366712797E-3</v>
      </c>
      <c r="I242" s="14">
        <v>207.28125</v>
      </c>
      <c r="J242" s="22">
        <v>4.4156127344090502E-3</v>
      </c>
      <c r="K242" s="14">
        <v>3010.25</v>
      </c>
      <c r="L242" s="22">
        <v>8.2531691090533099E-2</v>
      </c>
      <c r="M242" s="14">
        <v>1.0912500000000001</v>
      </c>
      <c r="N242" s="22">
        <v>-1.9054878048749E-3</v>
      </c>
      <c r="O242" s="14">
        <v>1.06</v>
      </c>
      <c r="P242" s="22">
        <v>0</v>
      </c>
      <c r="Q242" s="14">
        <v>1</v>
      </c>
      <c r="R242" s="22">
        <v>8.34028356963822E-4</v>
      </c>
      <c r="S242" s="14">
        <v>206.87554805231301</v>
      </c>
      <c r="T242" s="22">
        <v>3.0849282774758802E-3</v>
      </c>
      <c r="U242" s="14">
        <v>2761</v>
      </c>
      <c r="V242" s="22">
        <v>8.5867855270056206E-2</v>
      </c>
      <c r="W242" s="14">
        <v>2840.125</v>
      </c>
      <c r="X242" s="22">
        <v>8.27773541746092E-2</v>
      </c>
      <c r="Y242" s="14">
        <v>3004.5</v>
      </c>
      <c r="Z242" s="22">
        <v>8.0949811117107404E-2</v>
      </c>
    </row>
    <row r="243" spans="1:26" s="64" customFormat="1">
      <c r="A243" s="24">
        <v>2014</v>
      </c>
      <c r="B243" s="24" t="s">
        <v>133</v>
      </c>
      <c r="C243" s="13">
        <v>1950.8541666666699</v>
      </c>
      <c r="D243" s="21" t="s">
        <v>15</v>
      </c>
      <c r="E243" s="13">
        <v>160.27666666666701</v>
      </c>
      <c r="F243" s="21" t="s">
        <v>15</v>
      </c>
      <c r="G243" s="13">
        <v>160.27666666666701</v>
      </c>
      <c r="H243" s="21" t="s">
        <v>15</v>
      </c>
      <c r="I243" s="13">
        <v>160.27666666666701</v>
      </c>
      <c r="J243" s="21" t="s">
        <v>15</v>
      </c>
      <c r="K243" s="13">
        <v>12</v>
      </c>
      <c r="L243" s="21" t="s">
        <v>15</v>
      </c>
      <c r="M243" s="13">
        <v>0.98833333333333295</v>
      </c>
      <c r="N243" s="21" t="s">
        <v>15</v>
      </c>
      <c r="O243" s="13">
        <v>0.98833333333333295</v>
      </c>
      <c r="P243" s="21" t="s">
        <v>15</v>
      </c>
      <c r="Q243" s="13">
        <v>0.98833333333333295</v>
      </c>
      <c r="R243" s="21" t="s">
        <v>15</v>
      </c>
      <c r="S243" s="13">
        <v>162.241421568627</v>
      </c>
      <c r="T243" s="21" t="s">
        <v>15</v>
      </c>
      <c r="U243" s="13">
        <v>12.1666666666667</v>
      </c>
      <c r="V243" s="21" t="s">
        <v>15</v>
      </c>
      <c r="W243" s="13">
        <v>12.1666666666667</v>
      </c>
      <c r="X243" s="21" t="s">
        <v>15</v>
      </c>
      <c r="Y243" s="13">
        <v>12.1666666666667</v>
      </c>
      <c r="Z243" s="21" t="s">
        <v>15</v>
      </c>
    </row>
    <row r="244" spans="1:26" s="64" customFormat="1">
      <c r="A244" s="24">
        <v>2015</v>
      </c>
      <c r="B244" s="24" t="s">
        <v>133</v>
      </c>
      <c r="C244" s="13">
        <v>1735.5875000000001</v>
      </c>
      <c r="D244" s="21">
        <v>-0.11034482758620801</v>
      </c>
      <c r="E244" s="13">
        <v>147.41499999999999</v>
      </c>
      <c r="F244" s="21">
        <v>-8.0246656822579698E-2</v>
      </c>
      <c r="G244" s="13">
        <v>147.41499999999999</v>
      </c>
      <c r="H244" s="21">
        <v>-8.0246656822579698E-2</v>
      </c>
      <c r="I244" s="13">
        <v>147.41499999999999</v>
      </c>
      <c r="J244" s="21">
        <v>-8.0246656822579698E-2</v>
      </c>
      <c r="K244" s="13">
        <v>10.75</v>
      </c>
      <c r="L244" s="21">
        <v>-0.104166666666667</v>
      </c>
      <c r="M244" s="13">
        <v>0.913333333333333</v>
      </c>
      <c r="N244" s="21">
        <v>-7.5885328836424903E-2</v>
      </c>
      <c r="O244" s="13">
        <v>0.913333333333333</v>
      </c>
      <c r="P244" s="21">
        <v>-7.5885328836424903E-2</v>
      </c>
      <c r="Q244" s="13">
        <v>0.913333333333333</v>
      </c>
      <c r="R244" s="21">
        <v>-7.5885328836424903E-2</v>
      </c>
      <c r="S244" s="13">
        <v>161.44999999999999</v>
      </c>
      <c r="T244" s="21">
        <v>-4.8780487804851299E-3</v>
      </c>
      <c r="U244" s="13">
        <v>12</v>
      </c>
      <c r="V244" s="21">
        <v>-1.3698630136989E-2</v>
      </c>
      <c r="W244" s="13">
        <v>12</v>
      </c>
      <c r="X244" s="21">
        <v>-1.3698630136989E-2</v>
      </c>
      <c r="Y244" s="13">
        <v>12</v>
      </c>
      <c r="Z244" s="21">
        <v>-1.3698630136989E-2</v>
      </c>
    </row>
    <row r="245" spans="1:26" s="64" customFormat="1">
      <c r="A245" s="24">
        <v>2016</v>
      </c>
      <c r="B245" s="24" t="s">
        <v>133</v>
      </c>
      <c r="C245" s="13">
        <v>2152.6666666666702</v>
      </c>
      <c r="D245" s="21">
        <v>0.24031007751938199</v>
      </c>
      <c r="E245" s="13">
        <v>161.44999999999999</v>
      </c>
      <c r="F245" s="21">
        <v>9.5207407658650697E-2</v>
      </c>
      <c r="G245" s="13">
        <v>161.44999999999999</v>
      </c>
      <c r="H245" s="21">
        <v>9.5207407658650697E-2</v>
      </c>
      <c r="I245" s="13">
        <v>161.44999999999999</v>
      </c>
      <c r="J245" s="21">
        <v>9.5207407658650697E-2</v>
      </c>
      <c r="K245" s="13">
        <v>13.3333333333333</v>
      </c>
      <c r="L245" s="21">
        <v>0.240310077519377</v>
      </c>
      <c r="M245" s="13">
        <v>1</v>
      </c>
      <c r="N245" s="21">
        <v>9.4890510948905493E-2</v>
      </c>
      <c r="O245" s="13">
        <v>1</v>
      </c>
      <c r="P245" s="21">
        <v>9.4890510948905493E-2</v>
      </c>
      <c r="Q245" s="13">
        <v>1</v>
      </c>
      <c r="R245" s="21">
        <v>9.4890510948905493E-2</v>
      </c>
      <c r="S245" s="13">
        <v>161.44999999999999</v>
      </c>
      <c r="T245" s="21">
        <v>0</v>
      </c>
      <c r="U245" s="13">
        <v>13.3333333333333</v>
      </c>
      <c r="V245" s="21">
        <v>0.111111111111108</v>
      </c>
      <c r="W245" s="13">
        <v>13.3333333333333</v>
      </c>
      <c r="X245" s="21">
        <v>0.111111111111108</v>
      </c>
      <c r="Y245" s="13">
        <v>13.3333333333333</v>
      </c>
      <c r="Z245" s="21">
        <v>0.111111111111108</v>
      </c>
    </row>
    <row r="246" spans="1:26" s="66" customFormat="1" ht="15.75" thickBot="1">
      <c r="A246" s="25">
        <v>2017</v>
      </c>
      <c r="B246" s="25" t="s">
        <v>133</v>
      </c>
      <c r="C246" s="14">
        <v>5454.7775000000001</v>
      </c>
      <c r="D246" s="22">
        <v>1.53396291421492</v>
      </c>
      <c r="E246" s="14">
        <v>344.92</v>
      </c>
      <c r="F246" s="22">
        <v>1.1363889749148299</v>
      </c>
      <c r="G246" s="14">
        <v>344.92</v>
      </c>
      <c r="H246" s="22">
        <v>1.1363889749148299</v>
      </c>
      <c r="I246" s="14">
        <v>344.92</v>
      </c>
      <c r="J246" s="22">
        <v>1.1363889749148299</v>
      </c>
      <c r="K246" s="14">
        <v>15.125</v>
      </c>
      <c r="L246" s="22">
        <v>0.13437500000000299</v>
      </c>
      <c r="M246" s="14">
        <v>1</v>
      </c>
      <c r="N246" s="22">
        <v>0</v>
      </c>
      <c r="O246" s="14">
        <v>1</v>
      </c>
      <c r="P246" s="22">
        <v>0</v>
      </c>
      <c r="Q246" s="14">
        <v>1</v>
      </c>
      <c r="R246" s="22">
        <v>0</v>
      </c>
      <c r="S246" s="14">
        <v>344.91983333333297</v>
      </c>
      <c r="T246" s="22">
        <v>1.13638794260349</v>
      </c>
      <c r="U246" s="14">
        <v>15.125</v>
      </c>
      <c r="V246" s="22">
        <v>0.13437500000000299</v>
      </c>
      <c r="W246" s="14">
        <v>15.125</v>
      </c>
      <c r="X246" s="22">
        <v>0.13437500000000299</v>
      </c>
      <c r="Y246" s="14">
        <v>15.125</v>
      </c>
      <c r="Z246" s="22">
        <v>0.13437500000000299</v>
      </c>
    </row>
    <row r="247" spans="1:26" s="64" customFormat="1">
      <c r="A247" s="24">
        <v>2014</v>
      </c>
      <c r="B247" s="24" t="s">
        <v>134</v>
      </c>
      <c r="C247" s="13">
        <v>503967.11583333299</v>
      </c>
      <c r="D247" s="21" t="s">
        <v>15</v>
      </c>
      <c r="E247" s="13">
        <v>93.922499999999999</v>
      </c>
      <c r="F247" s="21" t="s">
        <v>15</v>
      </c>
      <c r="G247" s="13">
        <v>77.991666666666703</v>
      </c>
      <c r="H247" s="21" t="s">
        <v>15</v>
      </c>
      <c r="I247" s="13">
        <v>77.974166666666704</v>
      </c>
      <c r="J247" s="21" t="s">
        <v>15</v>
      </c>
      <c r="K247" s="13">
        <v>6362.75</v>
      </c>
      <c r="L247" s="21" t="s">
        <v>15</v>
      </c>
      <c r="M247" s="13">
        <v>1.1850000000000001</v>
      </c>
      <c r="N247" s="21" t="s">
        <v>15</v>
      </c>
      <c r="O247" s="13">
        <v>0.98250000000000004</v>
      </c>
      <c r="P247" s="21" t="s">
        <v>15</v>
      </c>
      <c r="Q247" s="13">
        <v>0.98250000000000004</v>
      </c>
      <c r="R247" s="21" t="s">
        <v>15</v>
      </c>
      <c r="S247" s="13">
        <v>79.406408782095497</v>
      </c>
      <c r="T247" s="21" t="s">
        <v>15</v>
      </c>
      <c r="U247" s="13">
        <v>5353.25</v>
      </c>
      <c r="V247" s="21" t="s">
        <v>15</v>
      </c>
      <c r="W247" s="13">
        <v>6466.5833333333303</v>
      </c>
      <c r="X247" s="21" t="s">
        <v>15</v>
      </c>
      <c r="Y247" s="13">
        <v>6467.9166666666697</v>
      </c>
      <c r="Z247" s="21" t="s">
        <v>15</v>
      </c>
    </row>
    <row r="248" spans="1:26" s="64" customFormat="1">
      <c r="A248" s="24">
        <v>2015</v>
      </c>
      <c r="B248" s="24" t="s">
        <v>134</v>
      </c>
      <c r="C248" s="13">
        <v>660478.48</v>
      </c>
      <c r="D248" s="21">
        <v>0.31055868379004897</v>
      </c>
      <c r="E248" s="13">
        <v>99.825833333333307</v>
      </c>
      <c r="F248" s="21">
        <v>6.2853238929258801E-2</v>
      </c>
      <c r="G248" s="13">
        <v>79.855833333333294</v>
      </c>
      <c r="H248" s="21">
        <v>2.3902126295543401E-2</v>
      </c>
      <c r="I248" s="13">
        <v>79.853333333333296</v>
      </c>
      <c r="J248" s="21">
        <v>2.4099862133825398E-2</v>
      </c>
      <c r="K248" s="13">
        <v>8528.0833333333303</v>
      </c>
      <c r="L248" s="21">
        <v>0.34031406755464699</v>
      </c>
      <c r="M248" s="13">
        <v>1.2875000000000001</v>
      </c>
      <c r="N248" s="21">
        <v>8.6497890295358704E-2</v>
      </c>
      <c r="O248" s="13">
        <v>1.0166666666666699</v>
      </c>
      <c r="P248" s="21">
        <v>3.4775233248519E-2</v>
      </c>
      <c r="Q248" s="13">
        <v>1.0166666666666699</v>
      </c>
      <c r="R248" s="21">
        <v>3.4775233248519E-2</v>
      </c>
      <c r="S248" s="13">
        <v>79.556626918508499</v>
      </c>
      <c r="T248" s="21">
        <v>1.8917633817847901E-3</v>
      </c>
      <c r="U248" s="13">
        <v>6599.25</v>
      </c>
      <c r="V248" s="21">
        <v>0.23275580254985301</v>
      </c>
      <c r="W248" s="13">
        <v>8355.4166666666697</v>
      </c>
      <c r="X248" s="21">
        <v>0.29209139293032199</v>
      </c>
      <c r="Y248" s="13">
        <v>8356.25</v>
      </c>
      <c r="Z248" s="21">
        <v>0.29195387489531599</v>
      </c>
    </row>
    <row r="249" spans="1:26" s="64" customFormat="1">
      <c r="A249" s="24">
        <v>2016</v>
      </c>
      <c r="B249" s="24" t="s">
        <v>134</v>
      </c>
      <c r="C249" s="13">
        <v>854457.41500000004</v>
      </c>
      <c r="D249" s="21">
        <v>0.293694557618289</v>
      </c>
      <c r="E249" s="13">
        <v>108.210833333333</v>
      </c>
      <c r="F249" s="21">
        <v>8.3996293544587097E-2</v>
      </c>
      <c r="G249" s="13">
        <v>82.134166666666701</v>
      </c>
      <c r="H249" s="21">
        <v>2.85305811514509E-2</v>
      </c>
      <c r="I249" s="13">
        <v>82.134166666666701</v>
      </c>
      <c r="J249" s="21">
        <v>2.8562781766572998E-2</v>
      </c>
      <c r="K249" s="13">
        <v>10413.75</v>
      </c>
      <c r="L249" s="21">
        <v>0.22111259857138699</v>
      </c>
      <c r="M249" s="13">
        <v>1.31666666666667</v>
      </c>
      <c r="N249" s="21">
        <v>2.2653721682850399E-2</v>
      </c>
      <c r="O249" s="13">
        <v>0.99916666666666698</v>
      </c>
      <c r="P249" s="21">
        <v>-1.72131147541012E-2</v>
      </c>
      <c r="Q249" s="13">
        <v>0.99916666666666698</v>
      </c>
      <c r="R249" s="21">
        <v>-1.72131147541012E-2</v>
      </c>
      <c r="S249" s="13">
        <v>82.207419345250699</v>
      </c>
      <c r="T249" s="21">
        <v>3.3319567827548302E-2</v>
      </c>
      <c r="U249" s="13">
        <v>7880.5</v>
      </c>
      <c r="V249" s="21">
        <v>0.19415085047543301</v>
      </c>
      <c r="W249" s="13">
        <v>10422</v>
      </c>
      <c r="X249" s="21">
        <v>0.24733456340697099</v>
      </c>
      <c r="Y249" s="13">
        <v>10422</v>
      </c>
      <c r="Z249" s="21">
        <v>0.247210172026926</v>
      </c>
    </row>
    <row r="250" spans="1:26" s="66" customFormat="1" ht="15.75" thickBot="1">
      <c r="A250" s="25">
        <v>2017</v>
      </c>
      <c r="B250" s="25" t="s">
        <v>134</v>
      </c>
      <c r="C250" s="14">
        <v>818344.44125000003</v>
      </c>
      <c r="D250" s="22">
        <v>-4.22642171699101E-2</v>
      </c>
      <c r="E250" s="14">
        <v>110.85875</v>
      </c>
      <c r="F250" s="22">
        <v>2.44699775900473E-2</v>
      </c>
      <c r="G250" s="14">
        <v>79.518749999999997</v>
      </c>
      <c r="H250" s="22">
        <v>-3.1843223993263503E-2</v>
      </c>
      <c r="I250" s="14">
        <v>79.516249999999999</v>
      </c>
      <c r="J250" s="22">
        <v>-3.1873661996124597E-2</v>
      </c>
      <c r="K250" s="14">
        <v>10294.625</v>
      </c>
      <c r="L250" s="22">
        <v>-1.14392029768335E-2</v>
      </c>
      <c r="M250" s="14">
        <v>1.39625</v>
      </c>
      <c r="N250" s="22">
        <v>6.0443037974680897E-2</v>
      </c>
      <c r="O250" s="14">
        <v>0.99750000000000005</v>
      </c>
      <c r="P250" s="22">
        <v>-1.66805671392853E-3</v>
      </c>
      <c r="Q250" s="14">
        <v>0.99750000000000005</v>
      </c>
      <c r="R250" s="22">
        <v>-1.66805671392853E-3</v>
      </c>
      <c r="S250" s="14">
        <v>79.584544865133196</v>
      </c>
      <c r="T250" s="22">
        <v>-3.1905568876965697E-2</v>
      </c>
      <c r="U250" s="14">
        <v>7379.125</v>
      </c>
      <c r="V250" s="22">
        <v>-6.3622232091872302E-2</v>
      </c>
      <c r="W250" s="14">
        <v>10301</v>
      </c>
      <c r="X250" s="22">
        <v>-1.16100556515064E-2</v>
      </c>
      <c r="Y250" s="14">
        <v>10301.25</v>
      </c>
      <c r="Z250" s="22">
        <v>-1.1586067933218199E-2</v>
      </c>
    </row>
    <row r="251" spans="1:26" s="69" customFormat="1" ht="15.75" thickBot="1">
      <c r="A251" s="70">
        <v>2014</v>
      </c>
      <c r="B251" s="70" t="s">
        <v>135</v>
      </c>
      <c r="C251" s="67">
        <v>30823.192727272701</v>
      </c>
      <c r="D251" s="68" t="s">
        <v>15</v>
      </c>
      <c r="E251" s="67">
        <v>140.522727272727</v>
      </c>
      <c r="F251" s="68" t="s">
        <v>15</v>
      </c>
      <c r="G251" s="67">
        <v>108.45363636363599</v>
      </c>
      <c r="H251" s="68" t="s">
        <v>15</v>
      </c>
      <c r="I251" s="67">
        <v>108.45363636363599</v>
      </c>
      <c r="J251" s="68" t="s">
        <v>15</v>
      </c>
      <c r="K251" s="67">
        <v>194.363636363636</v>
      </c>
      <c r="L251" s="68" t="s">
        <v>15</v>
      </c>
      <c r="M251" s="67">
        <v>1.89363636363636</v>
      </c>
      <c r="N251" s="68" t="s">
        <v>15</v>
      </c>
      <c r="O251" s="67">
        <v>0.93909090909090898</v>
      </c>
      <c r="P251" s="68" t="s">
        <v>15</v>
      </c>
      <c r="Q251" s="67">
        <v>0.93909090909090898</v>
      </c>
      <c r="R251" s="68" t="s">
        <v>15</v>
      </c>
      <c r="S251" s="67">
        <v>116.034568598539</v>
      </c>
      <c r="T251" s="68" t="s">
        <v>15</v>
      </c>
      <c r="U251" s="67">
        <v>194.18181818181799</v>
      </c>
      <c r="V251" s="68" t="s">
        <v>15</v>
      </c>
      <c r="W251" s="67">
        <v>205</v>
      </c>
      <c r="X251" s="68" t="s">
        <v>15</v>
      </c>
      <c r="Y251" s="67">
        <v>205</v>
      </c>
      <c r="Z251" s="68" t="s">
        <v>15</v>
      </c>
    </row>
    <row r="252" spans="1:26" s="64" customFormat="1">
      <c r="A252" s="24">
        <v>2014</v>
      </c>
      <c r="B252" s="24" t="s">
        <v>136</v>
      </c>
      <c r="C252" s="13">
        <v>54366</v>
      </c>
      <c r="D252" s="21" t="s">
        <v>15</v>
      </c>
      <c r="E252" s="13">
        <v>369.61</v>
      </c>
      <c r="F252" s="21" t="s">
        <v>15</v>
      </c>
      <c r="G252" s="13">
        <v>367.73333333333301</v>
      </c>
      <c r="H252" s="21" t="s">
        <v>15</v>
      </c>
      <c r="I252" s="13">
        <v>367.73333333333301</v>
      </c>
      <c r="J252" s="21" t="s">
        <v>15</v>
      </c>
      <c r="K252" s="13">
        <v>139.916666666667</v>
      </c>
      <c r="L252" s="21" t="s">
        <v>15</v>
      </c>
      <c r="M252" s="13">
        <v>0.95166666666666699</v>
      </c>
      <c r="N252" s="21" t="s">
        <v>15</v>
      </c>
      <c r="O252" s="13">
        <v>0.94666666666666699</v>
      </c>
      <c r="P252" s="21" t="s">
        <v>15</v>
      </c>
      <c r="Q252" s="13">
        <v>0.94666666666666699</v>
      </c>
      <c r="R252" s="21" t="s">
        <v>15</v>
      </c>
      <c r="S252" s="13">
        <v>388.25376685133</v>
      </c>
      <c r="T252" s="21" t="s">
        <v>15</v>
      </c>
      <c r="U252" s="13">
        <v>146.083333333333</v>
      </c>
      <c r="V252" s="21" t="s">
        <v>15</v>
      </c>
      <c r="W252" s="13">
        <v>146.666666666667</v>
      </c>
      <c r="X252" s="21" t="s">
        <v>15</v>
      </c>
      <c r="Y252" s="13">
        <v>146.666666666667</v>
      </c>
      <c r="Z252" s="21" t="s">
        <v>15</v>
      </c>
    </row>
    <row r="253" spans="1:26" s="64" customFormat="1">
      <c r="A253" s="24">
        <v>2015</v>
      </c>
      <c r="B253" s="24" t="s">
        <v>136</v>
      </c>
      <c r="C253" s="13">
        <v>79593</v>
      </c>
      <c r="D253" s="21">
        <v>0.464021631166538</v>
      </c>
      <c r="E253" s="13">
        <v>387.1225</v>
      </c>
      <c r="F253" s="21">
        <v>4.7381023240713201E-2</v>
      </c>
      <c r="G253" s="13">
        <v>386.60250000000002</v>
      </c>
      <c r="H253" s="21">
        <v>5.1312092095722503E-2</v>
      </c>
      <c r="I253" s="13">
        <v>386.60250000000002</v>
      </c>
      <c r="J253" s="21">
        <v>5.1312092095722503E-2</v>
      </c>
      <c r="K253" s="13">
        <v>203.833333333333</v>
      </c>
      <c r="L253" s="21">
        <v>0.456819535437755</v>
      </c>
      <c r="M253" s="13">
        <v>0.99250000000000005</v>
      </c>
      <c r="N253" s="21">
        <v>4.29071803852887E-2</v>
      </c>
      <c r="O253" s="13">
        <v>0.99</v>
      </c>
      <c r="P253" s="21">
        <v>4.5774647887323598E-2</v>
      </c>
      <c r="Q253" s="13">
        <v>0.99</v>
      </c>
      <c r="R253" s="21">
        <v>4.5774647887323598E-2</v>
      </c>
      <c r="S253" s="13">
        <v>390.51293547396602</v>
      </c>
      <c r="T253" s="21">
        <v>5.8187938289884101E-3</v>
      </c>
      <c r="U253" s="13">
        <v>205.583333333333</v>
      </c>
      <c r="V253" s="21">
        <v>0.40730176839703502</v>
      </c>
      <c r="W253" s="13">
        <v>205.833333333333</v>
      </c>
      <c r="X253" s="21">
        <v>0.403409090909085</v>
      </c>
      <c r="Y253" s="13">
        <v>205.833333333333</v>
      </c>
      <c r="Z253" s="21">
        <v>0.403409090909085</v>
      </c>
    </row>
    <row r="254" spans="1:26" s="64" customFormat="1">
      <c r="A254" s="24">
        <v>2016</v>
      </c>
      <c r="B254" s="24" t="s">
        <v>136</v>
      </c>
      <c r="C254" s="13">
        <v>85860</v>
      </c>
      <c r="D254" s="21">
        <v>7.8738079981908002E-2</v>
      </c>
      <c r="E254" s="13">
        <v>388.256666666667</v>
      </c>
      <c r="F254" s="21">
        <v>2.9297358501946999E-3</v>
      </c>
      <c r="G254" s="13">
        <v>388.256666666667</v>
      </c>
      <c r="H254" s="21">
        <v>4.2787272887965799E-3</v>
      </c>
      <c r="I254" s="13">
        <v>388.256666666667</v>
      </c>
      <c r="J254" s="21">
        <v>4.2787272887965799E-3</v>
      </c>
      <c r="K254" s="13">
        <v>220.5</v>
      </c>
      <c r="L254" s="21">
        <v>8.1766148814392606E-2</v>
      </c>
      <c r="M254" s="13">
        <v>1</v>
      </c>
      <c r="N254" s="21">
        <v>7.5566750629722399E-3</v>
      </c>
      <c r="O254" s="13">
        <v>1</v>
      </c>
      <c r="P254" s="21">
        <v>1.01010101010101E-2</v>
      </c>
      <c r="Q254" s="13">
        <v>1</v>
      </c>
      <c r="R254" s="21">
        <v>1.01010101010101E-2</v>
      </c>
      <c r="S254" s="13">
        <v>388.62921466840902</v>
      </c>
      <c r="T254" s="21">
        <v>-4.8237091129151198E-3</v>
      </c>
      <c r="U254" s="13">
        <v>220.75</v>
      </c>
      <c r="V254" s="21">
        <v>7.3773814349414005E-2</v>
      </c>
      <c r="W254" s="13">
        <v>220.75</v>
      </c>
      <c r="X254" s="21">
        <v>7.24696356275321E-2</v>
      </c>
      <c r="Y254" s="13">
        <v>220.75</v>
      </c>
      <c r="Z254" s="21">
        <v>7.24696356275321E-2</v>
      </c>
    </row>
    <row r="255" spans="1:26" s="66" customFormat="1" ht="15.75" thickBot="1">
      <c r="A255" s="25">
        <v>2017</v>
      </c>
      <c r="B255" s="25" t="s">
        <v>136</v>
      </c>
      <c r="C255" s="14">
        <v>96160.5</v>
      </c>
      <c r="D255" s="22">
        <v>0.119968553459119</v>
      </c>
      <c r="E255" s="14">
        <v>395.60250000000002</v>
      </c>
      <c r="F255" s="22">
        <v>1.8920044300590699E-2</v>
      </c>
      <c r="G255" s="14">
        <v>395.04874999999998</v>
      </c>
      <c r="H255" s="22">
        <v>1.7493797058645899E-2</v>
      </c>
      <c r="I255" s="14">
        <v>395.04874999999998</v>
      </c>
      <c r="J255" s="22">
        <v>1.7493797058645899E-2</v>
      </c>
      <c r="K255" s="14">
        <v>242.875</v>
      </c>
      <c r="L255" s="22">
        <v>0.101473922902494</v>
      </c>
      <c r="M255" s="14">
        <v>1</v>
      </c>
      <c r="N255" s="22">
        <v>0</v>
      </c>
      <c r="O255" s="14">
        <v>0.99875000000000003</v>
      </c>
      <c r="P255" s="22">
        <v>-1.2499999999999701E-3</v>
      </c>
      <c r="Q255" s="14">
        <v>0.99875000000000003</v>
      </c>
      <c r="R255" s="22">
        <v>-1.2499999999999701E-3</v>
      </c>
      <c r="S255" s="14">
        <v>395.94019933554802</v>
      </c>
      <c r="T255" s="22">
        <v>1.8812236422773701E-2</v>
      </c>
      <c r="U255" s="14">
        <v>243.125</v>
      </c>
      <c r="V255" s="22">
        <v>0.101359003397508</v>
      </c>
      <c r="W255" s="14">
        <v>243.5</v>
      </c>
      <c r="X255" s="22">
        <v>0.103057757644394</v>
      </c>
      <c r="Y255" s="14">
        <v>243.5</v>
      </c>
      <c r="Z255" s="22">
        <v>0.103057757644394</v>
      </c>
    </row>
    <row r="256" spans="1:26" s="64" customFormat="1">
      <c r="A256" s="24">
        <v>2014</v>
      </c>
      <c r="B256" s="24" t="s">
        <v>137</v>
      </c>
      <c r="C256" s="13">
        <v>26946.2483333333</v>
      </c>
      <c r="D256" s="21" t="s">
        <v>15</v>
      </c>
      <c r="E256" s="13">
        <v>497.61416666666702</v>
      </c>
      <c r="F256" s="21" t="s">
        <v>15</v>
      </c>
      <c r="G256" s="13">
        <v>430.54916666666702</v>
      </c>
      <c r="H256" s="21" t="s">
        <v>15</v>
      </c>
      <c r="I256" s="13">
        <v>341.8725</v>
      </c>
      <c r="J256" s="21" t="s">
        <v>15</v>
      </c>
      <c r="K256" s="13">
        <v>77.25</v>
      </c>
      <c r="L256" s="21" t="s">
        <v>15</v>
      </c>
      <c r="M256" s="13">
        <v>1.41916666666667</v>
      </c>
      <c r="N256" s="21" t="s">
        <v>15</v>
      </c>
      <c r="O256" s="13">
        <v>1.2250000000000001</v>
      </c>
      <c r="P256" s="21" t="s">
        <v>15</v>
      </c>
      <c r="Q256" s="13">
        <v>0.97</v>
      </c>
      <c r="R256" s="21" t="s">
        <v>15</v>
      </c>
      <c r="S256" s="13">
        <v>353.52070655819603</v>
      </c>
      <c r="T256" s="21" t="s">
        <v>15</v>
      </c>
      <c r="U256" s="13">
        <v>54.0833333333333</v>
      </c>
      <c r="V256" s="21" t="s">
        <v>15</v>
      </c>
      <c r="W256" s="13">
        <v>62.75</v>
      </c>
      <c r="X256" s="21" t="s">
        <v>15</v>
      </c>
      <c r="Y256" s="13">
        <v>79.4166666666667</v>
      </c>
      <c r="Z256" s="21" t="s">
        <v>15</v>
      </c>
    </row>
    <row r="257" spans="1:26" s="64" customFormat="1">
      <c r="A257" s="24">
        <v>2015</v>
      </c>
      <c r="B257" s="24" t="s">
        <v>137</v>
      </c>
      <c r="C257" s="13">
        <v>23874.440833333301</v>
      </c>
      <c r="D257" s="21">
        <v>-0.113997594841434</v>
      </c>
      <c r="E257" s="13">
        <v>493.995833333333</v>
      </c>
      <c r="F257" s="21">
        <v>-7.2713631880135096E-3</v>
      </c>
      <c r="G257" s="13">
        <v>472.21166666666699</v>
      </c>
      <c r="H257" s="21">
        <v>9.6765952010900602E-2</v>
      </c>
      <c r="I257" s="13">
        <v>323.31166666666701</v>
      </c>
      <c r="J257" s="21">
        <v>-5.4291682815473599E-2</v>
      </c>
      <c r="K257" s="13">
        <v>73.5833333333333</v>
      </c>
      <c r="L257" s="21">
        <v>-4.7464940668824597E-2</v>
      </c>
      <c r="M257" s="13">
        <v>1.5316666666666701</v>
      </c>
      <c r="N257" s="21">
        <v>7.9271873165002796E-2</v>
      </c>
      <c r="O257" s="13">
        <v>1.4666666666666699</v>
      </c>
      <c r="P257" s="21">
        <v>0.19727891156462801</v>
      </c>
      <c r="Q257" s="13">
        <v>0.99833333333333296</v>
      </c>
      <c r="R257" s="21">
        <v>2.9209621993126801E-2</v>
      </c>
      <c r="S257" s="13">
        <v>323.88653729324602</v>
      </c>
      <c r="T257" s="21">
        <v>-8.3825837398499498E-2</v>
      </c>
      <c r="U257" s="13">
        <v>48.25</v>
      </c>
      <c r="V257" s="21">
        <v>-0.107858243451463</v>
      </c>
      <c r="W257" s="13">
        <v>51.1666666666667</v>
      </c>
      <c r="X257" s="21">
        <v>-0.18459495351925601</v>
      </c>
      <c r="Y257" s="13">
        <v>73.6666666666667</v>
      </c>
      <c r="Z257" s="21">
        <v>-7.2402938090241301E-2</v>
      </c>
    </row>
    <row r="258" spans="1:26" s="64" customFormat="1">
      <c r="A258" s="24">
        <v>2016</v>
      </c>
      <c r="B258" s="24" t="s">
        <v>137</v>
      </c>
      <c r="C258" s="13">
        <v>24710.302500000002</v>
      </c>
      <c r="D258" s="21">
        <v>3.5010732712100902E-2</v>
      </c>
      <c r="E258" s="13">
        <v>501.29416666666702</v>
      </c>
      <c r="F258" s="21">
        <v>1.4774078728735599E-2</v>
      </c>
      <c r="G258" s="13">
        <v>469.45</v>
      </c>
      <c r="H258" s="21">
        <v>-5.8483660223000201E-3</v>
      </c>
      <c r="I258" s="13">
        <v>309.011666666667</v>
      </c>
      <c r="J258" s="21">
        <v>-4.4229767974142603E-2</v>
      </c>
      <c r="K258" s="13">
        <v>79.5</v>
      </c>
      <c r="L258" s="21">
        <v>8.0407701019253E-2</v>
      </c>
      <c r="M258" s="13">
        <v>1.6141666666666701</v>
      </c>
      <c r="N258" s="21">
        <v>5.3862894450489598E-2</v>
      </c>
      <c r="O258" s="13">
        <v>1.5125</v>
      </c>
      <c r="P258" s="21">
        <v>3.12499999999977E-2</v>
      </c>
      <c r="Q258" s="13">
        <v>0.995</v>
      </c>
      <c r="R258" s="21">
        <v>-3.3388981636056402E-3</v>
      </c>
      <c r="S258" s="13">
        <v>310.56895127025399</v>
      </c>
      <c r="T258" s="21">
        <v>-4.11180598436987E-2</v>
      </c>
      <c r="U258" s="13">
        <v>49.3333333333333</v>
      </c>
      <c r="V258" s="21">
        <v>2.2452504317788599E-2</v>
      </c>
      <c r="W258" s="13">
        <v>52.75</v>
      </c>
      <c r="X258" s="21">
        <v>3.0944625407165499E-2</v>
      </c>
      <c r="Y258" s="13">
        <v>79.9166666666667</v>
      </c>
      <c r="Z258" s="21">
        <v>8.4841628959275994E-2</v>
      </c>
    </row>
    <row r="259" spans="1:26" s="66" customFormat="1" ht="15.75" thickBot="1">
      <c r="A259" s="25">
        <v>2017</v>
      </c>
      <c r="B259" s="25" t="s">
        <v>137</v>
      </c>
      <c r="C259" s="14">
        <v>21886.158749999999</v>
      </c>
      <c r="D259" s="22">
        <v>-0.114290132627879</v>
      </c>
      <c r="E259" s="14">
        <v>482.72375</v>
      </c>
      <c r="F259" s="22">
        <v>-3.7044948657891201E-2</v>
      </c>
      <c r="G259" s="14">
        <v>446.66750000000002</v>
      </c>
      <c r="H259" s="22">
        <v>-4.8530194908935897E-2</v>
      </c>
      <c r="I259" s="14">
        <v>292.34500000000003</v>
      </c>
      <c r="J259" s="22">
        <v>-5.3935396182453597E-2</v>
      </c>
      <c r="K259" s="14">
        <v>73.125</v>
      </c>
      <c r="L259" s="22">
        <v>-8.0188679245283001E-2</v>
      </c>
      <c r="M259" s="14">
        <v>1.64</v>
      </c>
      <c r="N259" s="22">
        <v>1.6004130098087599E-2</v>
      </c>
      <c r="O259" s="14">
        <v>1.5175000000000001</v>
      </c>
      <c r="P259" s="22">
        <v>3.3057851239670201E-3</v>
      </c>
      <c r="Q259" s="14">
        <v>0.98875000000000002</v>
      </c>
      <c r="R259" s="22">
        <v>-6.2814070351758598E-3</v>
      </c>
      <c r="S259" s="14">
        <v>295.54233423895403</v>
      </c>
      <c r="T259" s="22">
        <v>-4.83841574305474E-2</v>
      </c>
      <c r="U259" s="14">
        <v>44.75</v>
      </c>
      <c r="V259" s="22">
        <v>-9.2905405405404803E-2</v>
      </c>
      <c r="W259" s="14">
        <v>48.375</v>
      </c>
      <c r="X259" s="22">
        <v>-8.2938388625592399E-2</v>
      </c>
      <c r="Y259" s="14">
        <v>73.75</v>
      </c>
      <c r="Z259" s="22">
        <v>-7.71637122002089E-2</v>
      </c>
    </row>
    <row r="260" spans="1:26" s="64" customFormat="1">
      <c r="A260" s="10"/>
      <c r="B260" s="10"/>
      <c r="C260" s="13"/>
      <c r="D260" s="21"/>
      <c r="E260" s="13"/>
      <c r="F260" s="21"/>
      <c r="G260" s="13"/>
      <c r="H260" s="21"/>
      <c r="I260" s="13"/>
      <c r="J260" s="21"/>
      <c r="K260" s="13"/>
      <c r="L260" s="21"/>
      <c r="M260" s="13"/>
      <c r="N260" s="21"/>
      <c r="O260" s="13"/>
      <c r="P260" s="21"/>
      <c r="Q260" s="13"/>
      <c r="R260" s="21"/>
      <c r="S260" s="13"/>
      <c r="T260" s="21"/>
      <c r="U260" s="13"/>
      <c r="V260" s="21"/>
      <c r="W260" s="13"/>
      <c r="X260" s="21"/>
      <c r="Y260" s="13"/>
      <c r="Z260" s="21"/>
    </row>
    <row r="261" spans="1:26" s="64" customFormat="1">
      <c r="A261" s="10"/>
      <c r="B261" s="10"/>
      <c r="C261" s="13"/>
      <c r="D261" s="21"/>
      <c r="E261" s="13"/>
      <c r="F261" s="21"/>
      <c r="G261" s="13"/>
      <c r="H261" s="21"/>
      <c r="I261" s="13"/>
      <c r="J261" s="21"/>
      <c r="K261" s="13"/>
      <c r="L261" s="21"/>
      <c r="M261" s="13"/>
      <c r="N261" s="21"/>
      <c r="O261" s="13"/>
      <c r="P261" s="21"/>
      <c r="Q261" s="13"/>
      <c r="R261" s="21"/>
      <c r="S261" s="13"/>
      <c r="T261" s="21"/>
      <c r="U261" s="13"/>
      <c r="V261" s="21"/>
      <c r="W261" s="13"/>
      <c r="X261" s="21"/>
      <c r="Y261" s="13"/>
      <c r="Z261" s="21"/>
    </row>
    <row r="262" spans="1:26" s="64" customFormat="1">
      <c r="A262" s="10"/>
      <c r="B262" s="10"/>
      <c r="C262" s="13"/>
      <c r="D262" s="21"/>
      <c r="E262" s="13"/>
      <c r="F262" s="21"/>
      <c r="G262" s="13"/>
      <c r="H262" s="21"/>
      <c r="I262" s="13"/>
      <c r="J262" s="21"/>
      <c r="K262" s="13"/>
      <c r="L262" s="21"/>
      <c r="M262" s="13"/>
      <c r="N262" s="21"/>
      <c r="O262" s="13"/>
      <c r="P262" s="21"/>
      <c r="Q262" s="13"/>
      <c r="R262" s="21"/>
      <c r="S262" s="13"/>
      <c r="T262" s="21"/>
      <c r="U262" s="13"/>
      <c r="V262" s="21"/>
      <c r="W262" s="13"/>
      <c r="X262" s="21"/>
      <c r="Y262" s="13"/>
      <c r="Z262" s="21"/>
    </row>
    <row r="263" spans="1:26" s="64" customFormat="1">
      <c r="A263" s="10"/>
      <c r="B263" s="10"/>
      <c r="C263" s="13"/>
      <c r="D263" s="21"/>
      <c r="E263" s="13"/>
      <c r="F263" s="21"/>
      <c r="G263" s="13"/>
      <c r="H263" s="21"/>
      <c r="I263" s="13"/>
      <c r="J263" s="21"/>
      <c r="K263" s="13"/>
      <c r="L263" s="21"/>
      <c r="M263" s="13"/>
      <c r="N263" s="21"/>
      <c r="O263" s="13"/>
      <c r="P263" s="21"/>
      <c r="Q263" s="13"/>
      <c r="R263" s="21"/>
      <c r="S263" s="13"/>
      <c r="T263" s="21"/>
      <c r="U263" s="13"/>
      <c r="V263" s="21"/>
      <c r="W263" s="13"/>
      <c r="X263" s="21"/>
      <c r="Y263" s="13"/>
      <c r="Z263" s="21"/>
    </row>
    <row r="264" spans="1:26" s="64" customFormat="1">
      <c r="A264" s="10"/>
      <c r="B264" s="10"/>
      <c r="C264" s="13"/>
      <c r="D264" s="21"/>
      <c r="E264" s="13"/>
      <c r="F264" s="21"/>
      <c r="G264" s="13"/>
      <c r="H264" s="21"/>
      <c r="I264" s="13"/>
      <c r="J264" s="21"/>
      <c r="K264" s="13"/>
      <c r="L264" s="21"/>
      <c r="M264" s="13"/>
      <c r="N264" s="21"/>
      <c r="O264" s="13"/>
      <c r="P264" s="21"/>
      <c r="Q264" s="13"/>
      <c r="R264" s="21"/>
      <c r="S264" s="13"/>
      <c r="T264" s="21"/>
      <c r="U264" s="13"/>
      <c r="V264" s="21"/>
      <c r="W264" s="13"/>
      <c r="X264" s="21"/>
      <c r="Y264" s="13"/>
      <c r="Z264" s="21"/>
    </row>
    <row r="265" spans="1:26" s="64" customFormat="1">
      <c r="A265" s="10"/>
      <c r="B265" s="10"/>
      <c r="C265" s="13"/>
      <c r="D265" s="21"/>
      <c r="E265" s="13"/>
      <c r="F265" s="21"/>
      <c r="G265" s="13"/>
      <c r="H265" s="21"/>
      <c r="I265" s="13"/>
      <c r="J265" s="21"/>
      <c r="K265" s="13"/>
      <c r="L265" s="21"/>
      <c r="M265" s="13"/>
      <c r="N265" s="21"/>
      <c r="O265" s="13"/>
      <c r="P265" s="21"/>
      <c r="Q265" s="13"/>
      <c r="R265" s="21"/>
      <c r="S265" s="13"/>
      <c r="T265" s="21"/>
      <c r="U265" s="13"/>
      <c r="V265" s="21"/>
      <c r="W265" s="13"/>
      <c r="X265" s="21"/>
      <c r="Y265" s="13"/>
      <c r="Z265" s="21"/>
    </row>
    <row r="266" spans="1:26" s="64" customFormat="1">
      <c r="A266" s="10"/>
      <c r="B266" s="10"/>
      <c r="C266" s="13"/>
      <c r="D266" s="21"/>
      <c r="E266" s="13"/>
      <c r="F266" s="21"/>
      <c r="G266" s="13"/>
      <c r="H266" s="21"/>
      <c r="I266" s="13"/>
      <c r="J266" s="21"/>
      <c r="K266" s="13"/>
      <c r="L266" s="21"/>
      <c r="M266" s="13"/>
      <c r="N266" s="21"/>
      <c r="O266" s="13"/>
      <c r="P266" s="21"/>
      <c r="Q266" s="13"/>
      <c r="R266" s="21"/>
      <c r="S266" s="13"/>
      <c r="T266" s="21"/>
      <c r="U266" s="13"/>
      <c r="V266" s="21"/>
      <c r="W266" s="13"/>
      <c r="X266" s="21"/>
      <c r="Y266" s="13"/>
      <c r="Z266" s="21"/>
    </row>
    <row r="267" spans="1:26" s="64" customFormat="1">
      <c r="A267" s="10"/>
      <c r="B267" s="10"/>
      <c r="C267" s="13"/>
      <c r="D267" s="21"/>
      <c r="E267" s="13"/>
      <c r="F267" s="21"/>
      <c r="G267" s="13"/>
      <c r="H267" s="21"/>
      <c r="I267" s="13"/>
      <c r="J267" s="21"/>
      <c r="K267" s="13"/>
      <c r="L267" s="21"/>
      <c r="M267" s="13"/>
      <c r="N267" s="21"/>
      <c r="O267" s="13"/>
      <c r="P267" s="21"/>
      <c r="Q267" s="13"/>
      <c r="R267" s="21"/>
      <c r="S267" s="13"/>
      <c r="T267" s="21"/>
      <c r="U267" s="13"/>
      <c r="V267" s="21"/>
      <c r="W267" s="13"/>
      <c r="X267" s="21"/>
      <c r="Y267" s="13"/>
      <c r="Z267" s="21"/>
    </row>
    <row r="268" spans="1:26" s="64" customFormat="1">
      <c r="A268" s="10"/>
      <c r="B268" s="10"/>
      <c r="C268" s="13"/>
      <c r="D268" s="21"/>
      <c r="E268" s="13"/>
      <c r="F268" s="21"/>
      <c r="G268" s="13"/>
      <c r="H268" s="21"/>
      <c r="I268" s="13"/>
      <c r="J268" s="21"/>
      <c r="K268" s="13"/>
      <c r="L268" s="21"/>
      <c r="M268" s="13"/>
      <c r="N268" s="21"/>
      <c r="O268" s="13"/>
      <c r="P268" s="21"/>
      <c r="Q268" s="13"/>
      <c r="R268" s="21"/>
      <c r="S268" s="13"/>
      <c r="T268" s="21"/>
      <c r="U268" s="13"/>
      <c r="V268" s="21"/>
      <c r="W268" s="13"/>
      <c r="X268" s="21"/>
      <c r="Y268" s="13"/>
      <c r="Z268" s="21"/>
    </row>
    <row r="269" spans="1:26" s="64" customFormat="1">
      <c r="A269" s="10"/>
      <c r="B269" s="10"/>
      <c r="C269" s="13"/>
      <c r="D269" s="21"/>
      <c r="E269" s="13"/>
      <c r="F269" s="21"/>
      <c r="G269" s="13"/>
      <c r="H269" s="21"/>
      <c r="I269" s="13"/>
      <c r="J269" s="21"/>
      <c r="K269" s="13"/>
      <c r="L269" s="21"/>
      <c r="M269" s="13"/>
      <c r="N269" s="21"/>
      <c r="O269" s="13"/>
      <c r="P269" s="21"/>
      <c r="Q269" s="13"/>
      <c r="R269" s="21"/>
      <c r="S269" s="13"/>
      <c r="T269" s="21"/>
      <c r="U269" s="13"/>
      <c r="V269" s="21"/>
      <c r="W269" s="13"/>
      <c r="X269" s="21"/>
      <c r="Y269" s="13"/>
      <c r="Z269" s="21"/>
    </row>
    <row r="270" spans="1:26" s="64" customFormat="1">
      <c r="A270" s="10"/>
      <c r="B270" s="10"/>
      <c r="C270" s="13"/>
      <c r="D270" s="21"/>
      <c r="E270" s="13"/>
      <c r="F270" s="21"/>
      <c r="G270" s="13"/>
      <c r="H270" s="21"/>
      <c r="I270" s="13"/>
      <c r="J270" s="21"/>
      <c r="K270" s="13"/>
      <c r="L270" s="21"/>
      <c r="M270" s="13"/>
      <c r="N270" s="21"/>
      <c r="O270" s="13"/>
      <c r="P270" s="21"/>
      <c r="Q270" s="13"/>
      <c r="R270" s="21"/>
      <c r="S270" s="13"/>
      <c r="T270" s="21"/>
      <c r="U270" s="13"/>
      <c r="V270" s="21"/>
      <c r="W270" s="13"/>
      <c r="X270" s="21"/>
      <c r="Y270" s="13"/>
      <c r="Z270" s="21"/>
    </row>
    <row r="271" spans="1:26" s="64" customFormat="1">
      <c r="A271" s="10"/>
      <c r="B271" s="10"/>
      <c r="C271" s="13"/>
      <c r="D271" s="21"/>
      <c r="E271" s="13"/>
      <c r="F271" s="21"/>
      <c r="G271" s="13"/>
      <c r="H271" s="21"/>
      <c r="I271" s="13"/>
      <c r="J271" s="21"/>
      <c r="K271" s="13"/>
      <c r="L271" s="21"/>
      <c r="M271" s="13"/>
      <c r="N271" s="21"/>
      <c r="O271" s="13"/>
      <c r="P271" s="21"/>
      <c r="Q271" s="13"/>
      <c r="R271" s="21"/>
      <c r="S271" s="13"/>
      <c r="T271" s="21"/>
      <c r="U271" s="13"/>
      <c r="V271" s="21"/>
      <c r="W271" s="13"/>
      <c r="X271" s="21"/>
      <c r="Y271" s="13"/>
      <c r="Z271" s="21"/>
    </row>
    <row r="272" spans="1:26" s="64" customFormat="1">
      <c r="A272" s="10"/>
      <c r="B272" s="10"/>
      <c r="C272" s="13"/>
      <c r="D272" s="21"/>
      <c r="E272" s="13"/>
      <c r="F272" s="21"/>
      <c r="G272" s="13"/>
      <c r="H272" s="21"/>
      <c r="I272" s="13"/>
      <c r="J272" s="21"/>
      <c r="K272" s="13"/>
      <c r="L272" s="21"/>
      <c r="M272" s="13"/>
      <c r="N272" s="21"/>
      <c r="O272" s="13"/>
      <c r="P272" s="21"/>
      <c r="Q272" s="13"/>
      <c r="R272" s="21"/>
      <c r="S272" s="13"/>
      <c r="T272" s="21"/>
      <c r="U272" s="13"/>
      <c r="V272" s="21"/>
      <c r="W272" s="13"/>
      <c r="X272" s="21"/>
      <c r="Y272" s="13"/>
      <c r="Z272" s="21"/>
    </row>
    <row r="273" spans="1:26" s="64" customFormat="1">
      <c r="A273" s="10"/>
      <c r="B273" s="10"/>
      <c r="C273" s="13"/>
      <c r="D273" s="21"/>
      <c r="E273" s="13"/>
      <c r="F273" s="21"/>
      <c r="G273" s="13"/>
      <c r="H273" s="21"/>
      <c r="I273" s="13"/>
      <c r="J273" s="21"/>
      <c r="K273" s="13"/>
      <c r="L273" s="21"/>
      <c r="M273" s="13"/>
      <c r="N273" s="21"/>
      <c r="O273" s="13"/>
      <c r="P273" s="21"/>
      <c r="Q273" s="13"/>
      <c r="R273" s="21"/>
      <c r="S273" s="13"/>
      <c r="T273" s="21"/>
      <c r="U273" s="13"/>
      <c r="V273" s="21"/>
      <c r="W273" s="13"/>
      <c r="X273" s="21"/>
      <c r="Y273" s="13"/>
      <c r="Z273" s="21"/>
    </row>
    <row r="274" spans="1:26" s="64" customFormat="1">
      <c r="A274" s="10"/>
      <c r="B274" s="10"/>
      <c r="C274" s="13"/>
      <c r="D274" s="21"/>
      <c r="E274" s="13"/>
      <c r="F274" s="21"/>
      <c r="G274" s="13"/>
      <c r="H274" s="21"/>
      <c r="I274" s="13"/>
      <c r="J274" s="21"/>
      <c r="K274" s="13"/>
      <c r="L274" s="21"/>
      <c r="M274" s="13"/>
      <c r="N274" s="21"/>
      <c r="O274" s="13"/>
      <c r="P274" s="21"/>
      <c r="Q274" s="13"/>
      <c r="R274" s="21"/>
      <c r="S274" s="13"/>
      <c r="T274" s="21"/>
      <c r="U274" s="13"/>
      <c r="V274" s="21"/>
      <c r="W274" s="13"/>
      <c r="X274" s="21"/>
      <c r="Y274" s="13"/>
      <c r="Z274" s="21"/>
    </row>
    <row r="275" spans="1:26" s="64" customFormat="1">
      <c r="A275" s="10"/>
      <c r="B275" s="10"/>
      <c r="C275" s="13"/>
      <c r="D275" s="21"/>
      <c r="E275" s="13"/>
      <c r="F275" s="21"/>
      <c r="G275" s="13"/>
      <c r="H275" s="21"/>
      <c r="I275" s="13"/>
      <c r="J275" s="21"/>
      <c r="K275" s="13"/>
      <c r="L275" s="21"/>
      <c r="M275" s="13"/>
      <c r="N275" s="21"/>
      <c r="O275" s="13"/>
      <c r="P275" s="21"/>
      <c r="Q275" s="13"/>
      <c r="R275" s="21"/>
      <c r="S275" s="13"/>
      <c r="T275" s="21"/>
      <c r="U275" s="13"/>
      <c r="V275" s="21"/>
      <c r="W275" s="13"/>
      <c r="X275" s="21"/>
      <c r="Y275" s="13"/>
      <c r="Z275" s="21"/>
    </row>
    <row r="276" spans="1:26" s="64" customFormat="1">
      <c r="A276" s="10"/>
      <c r="B276" s="10"/>
      <c r="C276" s="13"/>
      <c r="D276" s="21"/>
      <c r="E276" s="13"/>
      <c r="F276" s="21"/>
      <c r="G276" s="13"/>
      <c r="H276" s="21"/>
      <c r="I276" s="13"/>
      <c r="J276" s="21"/>
      <c r="K276" s="13"/>
      <c r="L276" s="21"/>
      <c r="M276" s="13"/>
      <c r="N276" s="21"/>
      <c r="O276" s="13"/>
      <c r="P276" s="21"/>
      <c r="Q276" s="13"/>
      <c r="R276" s="21"/>
      <c r="S276" s="13"/>
      <c r="T276" s="21"/>
      <c r="U276" s="13"/>
      <c r="V276" s="21"/>
      <c r="W276" s="13"/>
      <c r="X276" s="21"/>
      <c r="Y276" s="13"/>
      <c r="Z276" s="21"/>
    </row>
    <row r="277" spans="1:26" s="64" customFormat="1">
      <c r="A277" s="10"/>
      <c r="B277" s="10"/>
      <c r="C277" s="13"/>
      <c r="D277" s="21"/>
      <c r="E277" s="13"/>
      <c r="F277" s="21"/>
      <c r="G277" s="13"/>
      <c r="H277" s="21"/>
      <c r="I277" s="13"/>
      <c r="J277" s="21"/>
      <c r="K277" s="13"/>
      <c r="L277" s="21"/>
      <c r="M277" s="13"/>
      <c r="N277" s="21"/>
      <c r="O277" s="13"/>
      <c r="P277" s="21"/>
      <c r="Q277" s="13"/>
      <c r="R277" s="21"/>
      <c r="S277" s="13"/>
      <c r="T277" s="21"/>
      <c r="U277" s="13"/>
      <c r="V277" s="21"/>
      <c r="W277" s="13"/>
      <c r="X277" s="21"/>
      <c r="Y277" s="13"/>
      <c r="Z277" s="21"/>
    </row>
    <row r="278" spans="1:26" s="64" customFormat="1">
      <c r="A278" s="10"/>
      <c r="B278" s="10"/>
      <c r="C278" s="13"/>
      <c r="D278" s="21"/>
      <c r="E278" s="13"/>
      <c r="F278" s="21"/>
      <c r="G278" s="13"/>
      <c r="H278" s="21"/>
      <c r="I278" s="13"/>
      <c r="J278" s="21"/>
      <c r="K278" s="13"/>
      <c r="L278" s="21"/>
      <c r="M278" s="13"/>
      <c r="N278" s="21"/>
      <c r="O278" s="13"/>
      <c r="P278" s="21"/>
      <c r="Q278" s="13"/>
      <c r="R278" s="21"/>
      <c r="S278" s="13"/>
      <c r="T278" s="21"/>
      <c r="U278" s="13"/>
      <c r="V278" s="21"/>
      <c r="W278" s="13"/>
      <c r="X278" s="21"/>
      <c r="Y278" s="13"/>
      <c r="Z278" s="21"/>
    </row>
    <row r="279" spans="1:26" s="64" customFormat="1">
      <c r="A279" s="10"/>
      <c r="B279" s="10"/>
      <c r="C279" s="13"/>
      <c r="D279" s="21"/>
      <c r="E279" s="13"/>
      <c r="F279" s="21"/>
      <c r="G279" s="13"/>
      <c r="H279" s="21"/>
      <c r="I279" s="13"/>
      <c r="J279" s="21"/>
      <c r="K279" s="13"/>
      <c r="L279" s="21"/>
      <c r="M279" s="13"/>
      <c r="N279" s="21"/>
      <c r="O279" s="13"/>
      <c r="P279" s="21"/>
      <c r="Q279" s="13"/>
      <c r="R279" s="21"/>
      <c r="S279" s="13"/>
      <c r="T279" s="21"/>
      <c r="U279" s="13"/>
      <c r="V279" s="21"/>
      <c r="W279" s="13"/>
      <c r="X279" s="21"/>
      <c r="Y279" s="13"/>
      <c r="Z279" s="21"/>
    </row>
    <row r="280" spans="1:26" s="64" customFormat="1">
      <c r="A280" s="10"/>
      <c r="B280" s="10"/>
      <c r="C280" s="13"/>
      <c r="D280" s="21"/>
      <c r="E280" s="13"/>
      <c r="F280" s="21"/>
      <c r="G280" s="13"/>
      <c r="H280" s="21"/>
      <c r="I280" s="13"/>
      <c r="J280" s="21"/>
      <c r="K280" s="13"/>
      <c r="L280" s="21"/>
      <c r="M280" s="13"/>
      <c r="N280" s="21"/>
      <c r="O280" s="13"/>
      <c r="P280" s="21"/>
      <c r="Q280" s="13"/>
      <c r="R280" s="21"/>
      <c r="S280" s="13"/>
      <c r="T280" s="21"/>
      <c r="U280" s="13"/>
      <c r="V280" s="21"/>
      <c r="W280" s="13"/>
      <c r="X280" s="21"/>
      <c r="Y280" s="13"/>
      <c r="Z280" s="21"/>
    </row>
    <row r="281" spans="1:26" s="64" customFormat="1">
      <c r="A281" s="10"/>
      <c r="B281" s="10"/>
      <c r="C281" s="13"/>
      <c r="D281" s="21"/>
      <c r="E281" s="13"/>
      <c r="F281" s="21"/>
      <c r="G281" s="13"/>
      <c r="H281" s="21"/>
      <c r="I281" s="13"/>
      <c r="J281" s="21"/>
      <c r="K281" s="13"/>
      <c r="L281" s="21"/>
      <c r="M281" s="13"/>
      <c r="N281" s="21"/>
      <c r="O281" s="13"/>
      <c r="P281" s="21"/>
      <c r="Q281" s="13"/>
      <c r="R281" s="21"/>
      <c r="S281" s="13"/>
      <c r="T281" s="21"/>
      <c r="U281" s="13"/>
      <c r="V281" s="21"/>
      <c r="W281" s="13"/>
      <c r="X281" s="21"/>
      <c r="Y281" s="13"/>
      <c r="Z281" s="21"/>
    </row>
    <row r="282" spans="1:26" s="64" customFormat="1">
      <c r="A282" s="10"/>
      <c r="B282" s="10"/>
      <c r="C282" s="13"/>
      <c r="D282" s="21"/>
      <c r="E282" s="13"/>
      <c r="F282" s="21"/>
      <c r="G282" s="13"/>
      <c r="H282" s="21"/>
      <c r="I282" s="13"/>
      <c r="J282" s="21"/>
      <c r="K282" s="13"/>
      <c r="L282" s="21"/>
      <c r="M282" s="13"/>
      <c r="N282" s="21"/>
      <c r="O282" s="13"/>
      <c r="P282" s="21"/>
      <c r="Q282" s="13"/>
      <c r="R282" s="21"/>
      <c r="S282" s="13"/>
      <c r="T282" s="21"/>
      <c r="U282" s="13"/>
      <c r="V282" s="21"/>
      <c r="W282" s="13"/>
      <c r="X282" s="21"/>
      <c r="Y282" s="13"/>
      <c r="Z282" s="21"/>
    </row>
    <row r="283" spans="1:26" s="64" customFormat="1">
      <c r="A283" s="10"/>
      <c r="B283" s="10"/>
      <c r="C283" s="13"/>
      <c r="D283" s="21"/>
      <c r="E283" s="13"/>
      <c r="F283" s="21"/>
      <c r="G283" s="13"/>
      <c r="H283" s="21"/>
      <c r="I283" s="13"/>
      <c r="J283" s="21"/>
      <c r="K283" s="13"/>
      <c r="L283" s="21"/>
      <c r="M283" s="13"/>
      <c r="N283" s="21"/>
      <c r="O283" s="13"/>
      <c r="P283" s="21"/>
      <c r="Q283" s="13"/>
      <c r="R283" s="21"/>
      <c r="S283" s="13"/>
      <c r="T283" s="21"/>
      <c r="U283" s="13"/>
      <c r="V283" s="21"/>
      <c r="W283" s="13"/>
      <c r="X283" s="21"/>
      <c r="Y283" s="13"/>
      <c r="Z283" s="21"/>
    </row>
    <row r="284" spans="1:26" s="64" customFormat="1">
      <c r="A284" s="10"/>
      <c r="B284" s="10"/>
      <c r="C284" s="13"/>
      <c r="D284" s="21"/>
      <c r="E284" s="13"/>
      <c r="F284" s="21"/>
      <c r="G284" s="13"/>
      <c r="H284" s="21"/>
      <c r="I284" s="13"/>
      <c r="J284" s="21"/>
      <c r="K284" s="13"/>
      <c r="L284" s="21"/>
      <c r="M284" s="13"/>
      <c r="N284" s="21"/>
      <c r="O284" s="13"/>
      <c r="P284" s="21"/>
      <c r="Q284" s="13"/>
      <c r="R284" s="21"/>
      <c r="S284" s="13"/>
      <c r="T284" s="21"/>
      <c r="U284" s="13"/>
      <c r="V284" s="21"/>
      <c r="W284" s="13"/>
      <c r="X284" s="21"/>
      <c r="Y284" s="13"/>
      <c r="Z284" s="21"/>
    </row>
    <row r="285" spans="1:26" s="64" customFormat="1">
      <c r="A285" s="10"/>
      <c r="B285" s="10"/>
      <c r="C285" s="13"/>
      <c r="D285" s="21"/>
      <c r="E285" s="13"/>
      <c r="F285" s="21"/>
      <c r="G285" s="13"/>
      <c r="H285" s="21"/>
      <c r="I285" s="13"/>
      <c r="J285" s="21"/>
      <c r="K285" s="13"/>
      <c r="L285" s="21"/>
      <c r="M285" s="13"/>
      <c r="N285" s="21"/>
      <c r="O285" s="13"/>
      <c r="P285" s="21"/>
      <c r="Q285" s="13"/>
      <c r="R285" s="21"/>
      <c r="S285" s="13"/>
      <c r="T285" s="21"/>
      <c r="U285" s="13"/>
      <c r="V285" s="21"/>
      <c r="W285" s="13"/>
      <c r="X285" s="21"/>
      <c r="Y285" s="13"/>
      <c r="Z285" s="21"/>
    </row>
    <row r="286" spans="1:26" s="64" customFormat="1">
      <c r="A286" s="10"/>
      <c r="B286" s="10"/>
      <c r="C286" s="13"/>
      <c r="D286" s="21"/>
      <c r="E286" s="13"/>
      <c r="F286" s="21"/>
      <c r="G286" s="13"/>
      <c r="H286" s="21"/>
      <c r="I286" s="13"/>
      <c r="J286" s="21"/>
      <c r="K286" s="13"/>
      <c r="L286" s="21"/>
      <c r="M286" s="13"/>
      <c r="N286" s="21"/>
      <c r="O286" s="13"/>
      <c r="P286" s="21"/>
      <c r="Q286" s="13"/>
      <c r="R286" s="21"/>
      <c r="S286" s="13"/>
      <c r="T286" s="21"/>
      <c r="U286" s="13"/>
      <c r="V286" s="21"/>
      <c r="W286" s="13"/>
      <c r="X286" s="21"/>
      <c r="Y286" s="13"/>
      <c r="Z286" s="21"/>
    </row>
    <row r="287" spans="1:26" s="64" customFormat="1">
      <c r="A287" s="10"/>
      <c r="B287" s="10"/>
      <c r="C287" s="13"/>
      <c r="D287" s="21"/>
      <c r="E287" s="13"/>
      <c r="F287" s="21"/>
      <c r="G287" s="13"/>
      <c r="H287" s="21"/>
      <c r="I287" s="13"/>
      <c r="J287" s="21"/>
      <c r="K287" s="13"/>
      <c r="L287" s="21"/>
      <c r="M287" s="13"/>
      <c r="N287" s="21"/>
      <c r="O287" s="13"/>
      <c r="P287" s="21"/>
      <c r="Q287" s="13"/>
      <c r="R287" s="21"/>
      <c r="S287" s="13"/>
      <c r="T287" s="21"/>
      <c r="U287" s="13"/>
      <c r="V287" s="21"/>
      <c r="W287" s="13"/>
      <c r="X287" s="21"/>
      <c r="Y287" s="13"/>
      <c r="Z287" s="21"/>
    </row>
    <row r="288" spans="1:26" s="64" customFormat="1">
      <c r="A288" s="10"/>
      <c r="B288" s="10"/>
      <c r="C288" s="13"/>
      <c r="D288" s="21"/>
      <c r="E288" s="13"/>
      <c r="F288" s="21"/>
      <c r="G288" s="13"/>
      <c r="H288" s="21"/>
      <c r="I288" s="13"/>
      <c r="J288" s="21"/>
      <c r="K288" s="13"/>
      <c r="L288" s="21"/>
      <c r="M288" s="13"/>
      <c r="N288" s="21"/>
      <c r="O288" s="13"/>
      <c r="P288" s="21"/>
      <c r="Q288" s="13"/>
      <c r="R288" s="21"/>
      <c r="S288" s="13"/>
      <c r="T288" s="21"/>
      <c r="U288" s="13"/>
      <c r="V288" s="21"/>
      <c r="W288" s="13"/>
      <c r="X288" s="21"/>
      <c r="Y288" s="13"/>
      <c r="Z288" s="21"/>
    </row>
    <row r="289" spans="1:26" s="64" customFormat="1">
      <c r="A289" s="10"/>
      <c r="B289" s="10"/>
      <c r="C289" s="13"/>
      <c r="D289" s="21"/>
      <c r="E289" s="13"/>
      <c r="F289" s="21"/>
      <c r="G289" s="13"/>
      <c r="H289" s="21"/>
      <c r="I289" s="13"/>
      <c r="J289" s="21"/>
      <c r="K289" s="13"/>
      <c r="L289" s="21"/>
      <c r="M289" s="13"/>
      <c r="N289" s="21"/>
      <c r="O289" s="13"/>
      <c r="P289" s="21"/>
      <c r="Q289" s="13"/>
      <c r="R289" s="21"/>
      <c r="S289" s="13"/>
      <c r="T289" s="21"/>
      <c r="U289" s="13"/>
      <c r="V289" s="21"/>
      <c r="W289" s="13"/>
      <c r="X289" s="21"/>
      <c r="Y289" s="13"/>
      <c r="Z289" s="21"/>
    </row>
    <row r="290" spans="1:26" s="64" customFormat="1">
      <c r="A290" s="10"/>
      <c r="B290" s="10"/>
      <c r="C290" s="13"/>
      <c r="D290" s="21"/>
      <c r="E290" s="13"/>
      <c r="F290" s="21"/>
      <c r="G290" s="13"/>
      <c r="H290" s="21"/>
      <c r="I290" s="13"/>
      <c r="J290" s="21"/>
      <c r="K290" s="13"/>
      <c r="L290" s="21"/>
      <c r="M290" s="13"/>
      <c r="N290" s="21"/>
      <c r="O290" s="13"/>
      <c r="P290" s="21"/>
      <c r="Q290" s="13"/>
      <c r="R290" s="21"/>
      <c r="S290" s="13"/>
      <c r="T290" s="21"/>
      <c r="U290" s="13"/>
      <c r="V290" s="21"/>
      <c r="W290" s="13"/>
      <c r="X290" s="21"/>
      <c r="Y290" s="13"/>
      <c r="Z290" s="21"/>
    </row>
    <row r="291" spans="1:26" s="64" customFormat="1">
      <c r="A291" s="10"/>
      <c r="B291" s="10"/>
      <c r="C291" s="13"/>
      <c r="D291" s="21"/>
      <c r="E291" s="13"/>
      <c r="F291" s="21"/>
      <c r="G291" s="13"/>
      <c r="H291" s="21"/>
      <c r="I291" s="13"/>
      <c r="J291" s="21"/>
      <c r="K291" s="13"/>
      <c r="L291" s="21"/>
      <c r="M291" s="13"/>
      <c r="N291" s="21"/>
      <c r="O291" s="13"/>
      <c r="P291" s="21"/>
      <c r="Q291" s="13"/>
      <c r="R291" s="21"/>
      <c r="S291" s="13"/>
      <c r="T291" s="21"/>
      <c r="U291" s="13"/>
      <c r="V291" s="21"/>
      <c r="W291" s="13"/>
      <c r="X291" s="21"/>
      <c r="Y291" s="13"/>
      <c r="Z291" s="21"/>
    </row>
    <row r="292" spans="1:26" s="64" customFormat="1">
      <c r="A292" s="10"/>
      <c r="B292" s="10"/>
      <c r="C292" s="13"/>
      <c r="D292" s="21"/>
      <c r="E292" s="13"/>
      <c r="F292" s="21"/>
      <c r="G292" s="13"/>
      <c r="H292" s="21"/>
      <c r="I292" s="13"/>
      <c r="J292" s="21"/>
      <c r="K292" s="13"/>
      <c r="L292" s="21"/>
      <c r="M292" s="13"/>
      <c r="N292" s="21"/>
      <c r="O292" s="13"/>
      <c r="P292" s="21"/>
      <c r="Q292" s="13"/>
      <c r="R292" s="21"/>
      <c r="S292" s="13"/>
      <c r="T292" s="21"/>
      <c r="U292" s="13"/>
      <c r="V292" s="21"/>
      <c r="W292" s="13"/>
      <c r="X292" s="21"/>
      <c r="Y292" s="13"/>
      <c r="Z292" s="21"/>
    </row>
    <row r="293" spans="1:26" s="64" customFormat="1">
      <c r="A293" s="10"/>
      <c r="B293" s="10"/>
      <c r="C293" s="13"/>
      <c r="D293" s="21"/>
      <c r="E293" s="13"/>
      <c r="F293" s="21"/>
      <c r="G293" s="13"/>
      <c r="H293" s="21"/>
      <c r="I293" s="13"/>
      <c r="J293" s="21"/>
      <c r="K293" s="13"/>
      <c r="L293" s="21"/>
      <c r="M293" s="13"/>
      <c r="N293" s="21"/>
      <c r="O293" s="13"/>
      <c r="P293" s="21"/>
      <c r="Q293" s="13"/>
      <c r="R293" s="21"/>
      <c r="S293" s="13"/>
      <c r="T293" s="21"/>
      <c r="U293" s="13"/>
      <c r="V293" s="21"/>
      <c r="W293" s="13"/>
      <c r="X293" s="21"/>
      <c r="Y293" s="13"/>
      <c r="Z293" s="21"/>
    </row>
    <row r="294" spans="1:26" s="64" customFormat="1">
      <c r="A294" s="10"/>
      <c r="B294" s="10"/>
      <c r="C294" s="13"/>
      <c r="D294" s="21"/>
      <c r="E294" s="13"/>
      <c r="F294" s="21"/>
      <c r="G294" s="13"/>
      <c r="H294" s="21"/>
      <c r="I294" s="13"/>
      <c r="J294" s="21"/>
      <c r="K294" s="13"/>
      <c r="L294" s="21"/>
      <c r="M294" s="13"/>
      <c r="N294" s="21"/>
      <c r="O294" s="13"/>
      <c r="P294" s="21"/>
      <c r="Q294" s="13"/>
      <c r="R294" s="21"/>
      <c r="S294" s="13"/>
      <c r="T294" s="21"/>
      <c r="U294" s="13"/>
      <c r="V294" s="21"/>
      <c r="W294" s="13"/>
      <c r="X294" s="21"/>
      <c r="Y294" s="13"/>
      <c r="Z294" s="21"/>
    </row>
    <row r="295" spans="1:26" s="64" customFormat="1">
      <c r="A295" s="10"/>
      <c r="B295" s="10"/>
      <c r="C295" s="13"/>
      <c r="D295" s="21"/>
      <c r="E295" s="13"/>
      <c r="F295" s="21"/>
      <c r="G295" s="13"/>
      <c r="H295" s="21"/>
      <c r="I295" s="13"/>
      <c r="J295" s="21"/>
      <c r="K295" s="13"/>
      <c r="L295" s="21"/>
      <c r="M295" s="13"/>
      <c r="N295" s="21"/>
      <c r="O295" s="13"/>
      <c r="P295" s="21"/>
      <c r="Q295" s="13"/>
      <c r="R295" s="21"/>
      <c r="S295" s="13"/>
      <c r="T295" s="21"/>
      <c r="U295" s="13"/>
      <c r="V295" s="21"/>
      <c r="W295" s="13"/>
      <c r="X295" s="21"/>
      <c r="Y295" s="13"/>
      <c r="Z295" s="21"/>
    </row>
    <row r="296" spans="1:26" s="64" customFormat="1">
      <c r="A296" s="10"/>
      <c r="B296" s="10"/>
      <c r="C296" s="13"/>
      <c r="D296" s="21"/>
      <c r="E296" s="13"/>
      <c r="F296" s="21"/>
      <c r="G296" s="13"/>
      <c r="H296" s="21"/>
      <c r="I296" s="13"/>
      <c r="J296" s="21"/>
      <c r="K296" s="13"/>
      <c r="L296" s="21"/>
      <c r="M296" s="13"/>
      <c r="N296" s="21"/>
      <c r="O296" s="13"/>
      <c r="P296" s="21"/>
      <c r="Q296" s="13"/>
      <c r="R296" s="21"/>
      <c r="S296" s="13"/>
      <c r="T296" s="21"/>
      <c r="U296" s="13"/>
      <c r="V296" s="21"/>
      <c r="W296" s="13"/>
      <c r="X296" s="21"/>
      <c r="Y296" s="13"/>
      <c r="Z296" s="21"/>
    </row>
    <row r="297" spans="1:26" s="64" customFormat="1">
      <c r="A297" s="10"/>
      <c r="B297" s="10"/>
      <c r="C297" s="13"/>
      <c r="D297" s="21"/>
      <c r="E297" s="13"/>
      <c r="F297" s="21"/>
      <c r="G297" s="13"/>
      <c r="H297" s="21"/>
      <c r="I297" s="13"/>
      <c r="J297" s="21"/>
      <c r="K297" s="13"/>
      <c r="L297" s="21"/>
      <c r="M297" s="13"/>
      <c r="N297" s="21"/>
      <c r="O297" s="13"/>
      <c r="P297" s="21"/>
      <c r="Q297" s="13"/>
      <c r="R297" s="21"/>
      <c r="S297" s="13"/>
      <c r="T297" s="21"/>
      <c r="U297" s="13"/>
      <c r="V297" s="21"/>
      <c r="W297" s="13"/>
      <c r="X297" s="21"/>
      <c r="Y297" s="13"/>
      <c r="Z297" s="21"/>
    </row>
    <row r="298" spans="1:26" s="64" customFormat="1">
      <c r="A298" s="10"/>
      <c r="B298" s="10"/>
      <c r="C298" s="13"/>
      <c r="D298" s="21"/>
      <c r="E298" s="13"/>
      <c r="F298" s="21"/>
      <c r="G298" s="13"/>
      <c r="H298" s="21"/>
      <c r="I298" s="13"/>
      <c r="J298" s="21"/>
      <c r="K298" s="13"/>
      <c r="L298" s="21"/>
      <c r="M298" s="13"/>
      <c r="N298" s="21"/>
      <c r="O298" s="13"/>
      <c r="P298" s="21"/>
      <c r="Q298" s="13"/>
      <c r="R298" s="21"/>
      <c r="S298" s="13"/>
      <c r="T298" s="21"/>
      <c r="U298" s="13"/>
      <c r="V298" s="21"/>
      <c r="W298" s="13"/>
      <c r="X298" s="21"/>
      <c r="Y298" s="13"/>
      <c r="Z298" s="21"/>
    </row>
    <row r="299" spans="1:26" s="64" customFormat="1">
      <c r="A299" s="10"/>
      <c r="B299" s="10"/>
      <c r="C299" s="13"/>
      <c r="D299" s="21"/>
      <c r="E299" s="13"/>
      <c r="F299" s="21"/>
      <c r="G299" s="13"/>
      <c r="H299" s="21"/>
      <c r="I299" s="13"/>
      <c r="J299" s="21"/>
      <c r="K299" s="13"/>
      <c r="L299" s="21"/>
      <c r="M299" s="13"/>
      <c r="N299" s="21"/>
      <c r="O299" s="13"/>
      <c r="P299" s="21"/>
      <c r="Q299" s="13"/>
      <c r="R299" s="21"/>
      <c r="S299" s="13"/>
      <c r="T299" s="21"/>
      <c r="U299" s="13"/>
      <c r="V299" s="21"/>
      <c r="W299" s="13"/>
      <c r="X299" s="21"/>
      <c r="Y299" s="13"/>
      <c r="Z299" s="21"/>
    </row>
    <row r="300" spans="1:26" s="64" customFormat="1">
      <c r="A300" s="10"/>
      <c r="B300" s="10"/>
      <c r="C300" s="13"/>
      <c r="D300" s="21"/>
      <c r="E300" s="13"/>
      <c r="F300" s="21"/>
      <c r="G300" s="13"/>
      <c r="H300" s="21"/>
      <c r="I300" s="13"/>
      <c r="J300" s="21"/>
      <c r="K300" s="13"/>
      <c r="L300" s="21"/>
      <c r="M300" s="13"/>
      <c r="N300" s="21"/>
      <c r="O300" s="13"/>
      <c r="P300" s="21"/>
      <c r="Q300" s="13"/>
      <c r="R300" s="21"/>
      <c r="S300" s="13"/>
      <c r="T300" s="21"/>
      <c r="U300" s="13"/>
      <c r="V300" s="21"/>
      <c r="W300" s="13"/>
      <c r="X300" s="21"/>
      <c r="Y300" s="13"/>
      <c r="Z300" s="21"/>
    </row>
    <row r="301" spans="1:26" s="64" customFormat="1">
      <c r="A301" s="10"/>
      <c r="B301" s="10"/>
      <c r="C301" s="13"/>
      <c r="D301" s="21"/>
      <c r="E301" s="13"/>
      <c r="F301" s="21"/>
      <c r="G301" s="13"/>
      <c r="H301" s="21"/>
      <c r="I301" s="13"/>
      <c r="J301" s="21"/>
      <c r="K301" s="13"/>
      <c r="L301" s="21"/>
      <c r="M301" s="13"/>
      <c r="N301" s="21"/>
      <c r="O301" s="13"/>
      <c r="P301" s="21"/>
      <c r="Q301" s="13"/>
      <c r="R301" s="21"/>
      <c r="S301" s="13"/>
      <c r="T301" s="21"/>
      <c r="U301" s="13"/>
      <c r="V301" s="21"/>
      <c r="W301" s="13"/>
      <c r="X301" s="21"/>
      <c r="Y301" s="13"/>
      <c r="Z301" s="21"/>
    </row>
    <row r="302" spans="1:26" s="64" customFormat="1">
      <c r="A302" s="10"/>
      <c r="B302" s="10"/>
      <c r="C302" s="13"/>
      <c r="D302" s="21"/>
      <c r="E302" s="13"/>
      <c r="F302" s="21"/>
      <c r="G302" s="13"/>
      <c r="H302" s="21"/>
      <c r="I302" s="13"/>
      <c r="J302" s="21"/>
      <c r="K302" s="13"/>
      <c r="L302" s="21"/>
      <c r="M302" s="13"/>
      <c r="N302" s="21"/>
      <c r="O302" s="13"/>
      <c r="P302" s="21"/>
      <c r="Q302" s="13"/>
      <c r="R302" s="21"/>
      <c r="S302" s="13"/>
      <c r="T302" s="21"/>
      <c r="U302" s="13"/>
      <c r="V302" s="21"/>
      <c r="W302" s="13"/>
      <c r="X302" s="21"/>
      <c r="Y302" s="13"/>
      <c r="Z302" s="21"/>
    </row>
    <row r="303" spans="1:26" s="64" customFormat="1">
      <c r="A303" s="10"/>
      <c r="B303" s="10"/>
      <c r="C303" s="13"/>
      <c r="D303" s="21"/>
      <c r="E303" s="13"/>
      <c r="F303" s="21"/>
      <c r="G303" s="13"/>
      <c r="H303" s="21"/>
      <c r="I303" s="13"/>
      <c r="J303" s="21"/>
      <c r="K303" s="13"/>
      <c r="L303" s="21"/>
      <c r="M303" s="13"/>
      <c r="N303" s="21"/>
      <c r="O303" s="13"/>
      <c r="P303" s="21"/>
      <c r="Q303" s="13"/>
      <c r="R303" s="21"/>
      <c r="S303" s="13"/>
      <c r="T303" s="21"/>
      <c r="U303" s="13"/>
      <c r="V303" s="21"/>
      <c r="W303" s="13"/>
      <c r="X303" s="21"/>
      <c r="Y303" s="13"/>
      <c r="Z303" s="21"/>
    </row>
    <row r="304" spans="1:26" s="64" customFormat="1">
      <c r="A304" s="10"/>
      <c r="B304" s="10"/>
      <c r="C304" s="13"/>
      <c r="D304" s="21"/>
      <c r="E304" s="13"/>
      <c r="F304" s="21"/>
      <c r="G304" s="13"/>
      <c r="H304" s="21"/>
      <c r="I304" s="13"/>
      <c r="J304" s="21"/>
      <c r="K304" s="13"/>
      <c r="L304" s="21"/>
      <c r="M304" s="13"/>
      <c r="N304" s="21"/>
      <c r="O304" s="13"/>
      <c r="P304" s="21"/>
      <c r="Q304" s="13"/>
      <c r="R304" s="21"/>
      <c r="S304" s="13"/>
      <c r="T304" s="21"/>
      <c r="U304" s="13"/>
      <c r="V304" s="21"/>
      <c r="W304" s="13"/>
      <c r="X304" s="21"/>
      <c r="Y304" s="13"/>
      <c r="Z304" s="21"/>
    </row>
    <row r="305" spans="1:26" s="64" customFormat="1">
      <c r="A305" s="10"/>
      <c r="B305" s="10"/>
      <c r="C305" s="13"/>
      <c r="D305" s="21"/>
      <c r="E305" s="13"/>
      <c r="F305" s="21"/>
      <c r="G305" s="13"/>
      <c r="H305" s="21"/>
      <c r="I305" s="13"/>
      <c r="J305" s="21"/>
      <c r="K305" s="13"/>
      <c r="L305" s="21"/>
      <c r="M305" s="13"/>
      <c r="N305" s="21"/>
      <c r="O305" s="13"/>
      <c r="P305" s="21"/>
      <c r="Q305" s="13"/>
      <c r="R305" s="21"/>
      <c r="S305" s="13"/>
      <c r="T305" s="21"/>
      <c r="U305" s="13"/>
      <c r="V305" s="21"/>
      <c r="W305" s="13"/>
      <c r="X305" s="21"/>
      <c r="Y305" s="13"/>
      <c r="Z305" s="21"/>
    </row>
    <row r="306" spans="1:26" s="64" customFormat="1">
      <c r="A306" s="10"/>
      <c r="B306" s="10"/>
      <c r="C306" s="13"/>
      <c r="D306" s="21"/>
      <c r="E306" s="13"/>
      <c r="F306" s="21"/>
      <c r="G306" s="13"/>
      <c r="H306" s="21"/>
      <c r="I306" s="13"/>
      <c r="J306" s="21"/>
      <c r="K306" s="13"/>
      <c r="L306" s="21"/>
      <c r="M306" s="13"/>
      <c r="N306" s="21"/>
      <c r="O306" s="13"/>
      <c r="P306" s="21"/>
      <c r="Q306" s="13"/>
      <c r="R306" s="21"/>
      <c r="S306" s="13"/>
      <c r="T306" s="21"/>
      <c r="U306" s="13"/>
      <c r="V306" s="21"/>
      <c r="W306" s="13"/>
      <c r="X306" s="21"/>
      <c r="Y306" s="13"/>
      <c r="Z306" s="21"/>
    </row>
    <row r="307" spans="1:26" s="64" customFormat="1">
      <c r="A307" s="10"/>
      <c r="B307" s="10"/>
      <c r="C307" s="13"/>
      <c r="D307" s="21"/>
      <c r="E307" s="13"/>
      <c r="F307" s="21"/>
      <c r="G307" s="13"/>
      <c r="H307" s="21"/>
      <c r="I307" s="13"/>
      <c r="J307" s="21"/>
      <c r="K307" s="13"/>
      <c r="L307" s="21"/>
      <c r="M307" s="13"/>
      <c r="N307" s="21"/>
      <c r="O307" s="13"/>
      <c r="P307" s="21"/>
      <c r="Q307" s="13"/>
      <c r="R307" s="21"/>
      <c r="S307" s="13"/>
      <c r="T307" s="21"/>
      <c r="U307" s="13"/>
      <c r="V307" s="21"/>
      <c r="W307" s="13"/>
      <c r="X307" s="21"/>
      <c r="Y307" s="13"/>
      <c r="Z307" s="21"/>
    </row>
    <row r="308" spans="1:26" s="64" customFormat="1">
      <c r="A308" s="10"/>
      <c r="B308" s="10"/>
      <c r="C308" s="13"/>
      <c r="D308" s="21"/>
      <c r="E308" s="13"/>
      <c r="F308" s="21"/>
      <c r="G308" s="13"/>
      <c r="H308" s="21"/>
      <c r="I308" s="13"/>
      <c r="J308" s="21"/>
      <c r="K308" s="13"/>
      <c r="L308" s="21"/>
      <c r="M308" s="13"/>
      <c r="N308" s="21"/>
      <c r="O308" s="13"/>
      <c r="P308" s="21"/>
      <c r="Q308" s="13"/>
      <c r="R308" s="21"/>
      <c r="S308" s="13"/>
      <c r="T308" s="21"/>
      <c r="U308" s="13"/>
      <c r="V308" s="21"/>
      <c r="W308" s="13"/>
      <c r="X308" s="21"/>
      <c r="Y308" s="13"/>
      <c r="Z308" s="21"/>
    </row>
    <row r="309" spans="1:26" s="64" customFormat="1">
      <c r="A309" s="10"/>
      <c r="B309" s="10"/>
      <c r="C309" s="13"/>
      <c r="D309" s="21"/>
      <c r="E309" s="13"/>
      <c r="F309" s="21"/>
      <c r="G309" s="13"/>
      <c r="H309" s="21"/>
      <c r="I309" s="13"/>
      <c r="J309" s="21"/>
      <c r="K309" s="13"/>
      <c r="L309" s="21"/>
      <c r="M309" s="13"/>
      <c r="N309" s="21"/>
      <c r="O309" s="13"/>
      <c r="P309" s="21"/>
      <c r="Q309" s="13"/>
      <c r="R309" s="21"/>
      <c r="S309" s="13"/>
      <c r="T309" s="21"/>
      <c r="U309" s="13"/>
      <c r="V309" s="21"/>
      <c r="W309" s="13"/>
      <c r="X309" s="21"/>
      <c r="Y309" s="13"/>
      <c r="Z309" s="21"/>
    </row>
    <row r="310" spans="1:26" s="64" customFormat="1">
      <c r="A310" s="10"/>
      <c r="B310" s="10"/>
      <c r="C310" s="13"/>
      <c r="D310" s="21"/>
      <c r="E310" s="13"/>
      <c r="F310" s="21"/>
      <c r="G310" s="13"/>
      <c r="H310" s="21"/>
      <c r="I310" s="13"/>
      <c r="J310" s="21"/>
      <c r="K310" s="13"/>
      <c r="L310" s="21"/>
      <c r="M310" s="13"/>
      <c r="N310" s="21"/>
      <c r="O310" s="13"/>
      <c r="P310" s="21"/>
      <c r="Q310" s="13"/>
      <c r="R310" s="21"/>
      <c r="S310" s="13"/>
      <c r="T310" s="21"/>
      <c r="U310" s="13"/>
      <c r="V310" s="21"/>
      <c r="W310" s="13"/>
      <c r="X310" s="21"/>
      <c r="Y310" s="13"/>
      <c r="Z310" s="21"/>
    </row>
    <row r="311" spans="1:26" s="64" customFormat="1">
      <c r="A311" s="10"/>
      <c r="B311" s="10"/>
      <c r="C311" s="13"/>
      <c r="D311" s="21"/>
      <c r="E311" s="13"/>
      <c r="F311" s="21"/>
      <c r="G311" s="13"/>
      <c r="H311" s="21"/>
      <c r="I311" s="13"/>
      <c r="J311" s="21"/>
      <c r="K311" s="13"/>
      <c r="L311" s="21"/>
      <c r="M311" s="13"/>
      <c r="N311" s="21"/>
      <c r="O311" s="13"/>
      <c r="P311" s="21"/>
      <c r="Q311" s="13"/>
      <c r="R311" s="21"/>
      <c r="S311" s="13"/>
      <c r="T311" s="21"/>
      <c r="U311" s="13"/>
      <c r="V311" s="21"/>
      <c r="W311" s="13"/>
      <c r="X311" s="21"/>
      <c r="Y311" s="13"/>
      <c r="Z311" s="21"/>
    </row>
    <row r="312" spans="1:26" s="64" customFormat="1">
      <c r="A312" s="10"/>
      <c r="B312" s="10"/>
      <c r="C312" s="13"/>
      <c r="D312" s="21"/>
      <c r="E312" s="13"/>
      <c r="F312" s="21"/>
      <c r="G312" s="13"/>
      <c r="H312" s="21"/>
      <c r="I312" s="13"/>
      <c r="J312" s="21"/>
      <c r="K312" s="13"/>
      <c r="L312" s="21"/>
      <c r="M312" s="13"/>
      <c r="N312" s="21"/>
      <c r="O312" s="13"/>
      <c r="P312" s="21"/>
      <c r="Q312" s="13"/>
      <c r="R312" s="21"/>
      <c r="S312" s="13"/>
      <c r="T312" s="21"/>
      <c r="U312" s="13"/>
      <c r="V312" s="21"/>
      <c r="W312" s="13"/>
      <c r="X312" s="21"/>
      <c r="Y312" s="13"/>
      <c r="Z312" s="21"/>
    </row>
    <row r="313" spans="1:26" s="64" customFormat="1">
      <c r="A313" s="10"/>
      <c r="B313" s="10"/>
      <c r="C313" s="13"/>
      <c r="D313" s="21"/>
      <c r="E313" s="13"/>
      <c r="F313" s="21"/>
      <c r="G313" s="13"/>
      <c r="H313" s="21"/>
      <c r="I313" s="13"/>
      <c r="J313" s="21"/>
      <c r="K313" s="13"/>
      <c r="L313" s="21"/>
      <c r="M313" s="13"/>
      <c r="N313" s="21"/>
      <c r="O313" s="13"/>
      <c r="P313" s="21"/>
      <c r="Q313" s="13"/>
      <c r="R313" s="21"/>
      <c r="S313" s="13"/>
      <c r="T313" s="21"/>
      <c r="U313" s="13"/>
      <c r="V313" s="21"/>
      <c r="W313" s="13"/>
      <c r="X313" s="21"/>
      <c r="Y313" s="13"/>
      <c r="Z313" s="21"/>
    </row>
    <row r="314" spans="1:26" s="64" customFormat="1">
      <c r="A314" s="10"/>
      <c r="B314" s="10"/>
      <c r="C314" s="13"/>
      <c r="D314" s="21"/>
      <c r="E314" s="13"/>
      <c r="F314" s="21"/>
      <c r="G314" s="13"/>
      <c r="H314" s="21"/>
      <c r="I314" s="13"/>
      <c r="J314" s="21"/>
      <c r="K314" s="13"/>
      <c r="L314" s="21"/>
      <c r="M314" s="13"/>
      <c r="N314" s="21"/>
      <c r="O314" s="13"/>
      <c r="P314" s="21"/>
      <c r="Q314" s="13"/>
      <c r="R314" s="21"/>
      <c r="S314" s="13"/>
      <c r="T314" s="21"/>
      <c r="U314" s="13"/>
      <c r="V314" s="21"/>
      <c r="W314" s="13"/>
      <c r="X314" s="21"/>
      <c r="Y314" s="13"/>
      <c r="Z314" s="21"/>
    </row>
    <row r="315" spans="1:26" s="64" customFormat="1">
      <c r="A315" s="10"/>
      <c r="B315" s="10"/>
      <c r="C315" s="13"/>
      <c r="D315" s="21"/>
      <c r="E315" s="13"/>
      <c r="F315" s="21"/>
      <c r="G315" s="13"/>
      <c r="H315" s="21"/>
      <c r="I315" s="13"/>
      <c r="J315" s="21"/>
      <c r="K315" s="13"/>
      <c r="L315" s="21"/>
      <c r="M315" s="13"/>
      <c r="N315" s="21"/>
      <c r="O315" s="13"/>
      <c r="P315" s="21"/>
      <c r="Q315" s="13"/>
      <c r="R315" s="21"/>
      <c r="S315" s="13"/>
      <c r="T315" s="21"/>
      <c r="U315" s="13"/>
      <c r="V315" s="21"/>
      <c r="W315" s="13"/>
      <c r="X315" s="21"/>
      <c r="Y315" s="13"/>
      <c r="Z315" s="21"/>
    </row>
    <row r="316" spans="1:26" s="64" customFormat="1">
      <c r="A316" s="10"/>
      <c r="B316" s="10"/>
      <c r="C316" s="13"/>
      <c r="D316" s="21"/>
      <c r="E316" s="13"/>
      <c r="F316" s="21"/>
      <c r="G316" s="13"/>
      <c r="H316" s="21"/>
      <c r="I316" s="13"/>
      <c r="J316" s="21"/>
      <c r="K316" s="13"/>
      <c r="L316" s="21"/>
      <c r="M316" s="13"/>
      <c r="N316" s="21"/>
      <c r="O316" s="13"/>
      <c r="P316" s="21"/>
      <c r="Q316" s="13"/>
      <c r="R316" s="21"/>
      <c r="S316" s="13"/>
      <c r="T316" s="21"/>
      <c r="U316" s="13"/>
      <c r="V316" s="21"/>
      <c r="W316" s="13"/>
      <c r="X316" s="21"/>
      <c r="Y316" s="13"/>
      <c r="Z316" s="21"/>
    </row>
    <row r="317" spans="1:26" s="64" customFormat="1">
      <c r="A317" s="10"/>
      <c r="B317" s="10"/>
      <c r="C317" s="13"/>
      <c r="D317" s="21"/>
      <c r="E317" s="13"/>
      <c r="F317" s="21"/>
      <c r="G317" s="13"/>
      <c r="H317" s="21"/>
      <c r="I317" s="13"/>
      <c r="J317" s="21"/>
      <c r="K317" s="13"/>
      <c r="L317" s="21"/>
      <c r="M317" s="13"/>
      <c r="N317" s="21"/>
      <c r="O317" s="13"/>
      <c r="P317" s="21"/>
      <c r="Q317" s="13"/>
      <c r="R317" s="21"/>
      <c r="S317" s="13"/>
      <c r="T317" s="21"/>
      <c r="U317" s="13"/>
      <c r="V317" s="21"/>
      <c r="W317" s="13"/>
      <c r="X317" s="21"/>
      <c r="Y317" s="13"/>
      <c r="Z317" s="21"/>
    </row>
    <row r="318" spans="1:26" s="64" customFormat="1">
      <c r="A318" s="10"/>
      <c r="B318" s="10"/>
      <c r="C318" s="13"/>
      <c r="D318" s="21"/>
      <c r="E318" s="13"/>
      <c r="F318" s="21"/>
      <c r="G318" s="13"/>
      <c r="H318" s="21"/>
      <c r="I318" s="13"/>
      <c r="J318" s="21"/>
      <c r="K318" s="13"/>
      <c r="L318" s="21"/>
      <c r="M318" s="13"/>
      <c r="N318" s="21"/>
      <c r="O318" s="13"/>
      <c r="P318" s="21"/>
      <c r="Q318" s="13"/>
      <c r="R318" s="21"/>
      <c r="S318" s="13"/>
      <c r="T318" s="21"/>
      <c r="U318" s="13"/>
      <c r="V318" s="21"/>
      <c r="W318" s="13"/>
      <c r="X318" s="21"/>
      <c r="Y318" s="13"/>
      <c r="Z318" s="21"/>
    </row>
    <row r="319" spans="1:26" s="64" customFormat="1">
      <c r="A319" s="10"/>
      <c r="B319" s="10"/>
      <c r="C319" s="13"/>
      <c r="D319" s="21"/>
      <c r="E319" s="13"/>
      <c r="F319" s="21"/>
      <c r="G319" s="13"/>
      <c r="H319" s="21"/>
      <c r="I319" s="13"/>
      <c r="J319" s="21"/>
      <c r="K319" s="13"/>
      <c r="L319" s="21"/>
      <c r="M319" s="13"/>
      <c r="N319" s="21"/>
      <c r="O319" s="13"/>
      <c r="P319" s="21"/>
      <c r="Q319" s="13"/>
      <c r="R319" s="21"/>
      <c r="S319" s="13"/>
      <c r="T319" s="21"/>
      <c r="U319" s="13"/>
      <c r="V319" s="21"/>
      <c r="W319" s="13"/>
      <c r="X319" s="21"/>
      <c r="Y319" s="13"/>
      <c r="Z319" s="21"/>
    </row>
    <row r="320" spans="1:26" s="64" customFormat="1">
      <c r="A320" s="10"/>
      <c r="B320" s="10"/>
      <c r="C320" s="13"/>
      <c r="D320" s="21"/>
      <c r="E320" s="13"/>
      <c r="F320" s="21"/>
      <c r="G320" s="13"/>
      <c r="H320" s="21"/>
      <c r="I320" s="13"/>
      <c r="J320" s="21"/>
      <c r="K320" s="13"/>
      <c r="L320" s="21"/>
      <c r="M320" s="13"/>
      <c r="N320" s="21"/>
      <c r="O320" s="13"/>
      <c r="P320" s="21"/>
      <c r="Q320" s="13"/>
      <c r="R320" s="21"/>
      <c r="S320" s="13"/>
      <c r="T320" s="21"/>
      <c r="U320" s="13"/>
      <c r="V320" s="21"/>
      <c r="W320" s="13"/>
      <c r="X320" s="21"/>
      <c r="Y320" s="13"/>
      <c r="Z320" s="21"/>
    </row>
    <row r="321" spans="1:26" s="64" customFormat="1">
      <c r="A321" s="10"/>
      <c r="B321" s="10"/>
      <c r="C321" s="13"/>
      <c r="D321" s="21"/>
      <c r="E321" s="13"/>
      <c r="F321" s="21"/>
      <c r="G321" s="13"/>
      <c r="H321" s="21"/>
      <c r="I321" s="13"/>
      <c r="J321" s="21"/>
      <c r="K321" s="13"/>
      <c r="L321" s="21"/>
      <c r="M321" s="13"/>
      <c r="N321" s="21"/>
      <c r="O321" s="13"/>
      <c r="P321" s="21"/>
      <c r="Q321" s="13"/>
      <c r="R321" s="21"/>
      <c r="S321" s="13"/>
      <c r="T321" s="21"/>
      <c r="U321" s="13"/>
      <c r="V321" s="21"/>
      <c r="W321" s="13"/>
      <c r="X321" s="21"/>
      <c r="Y321" s="13"/>
      <c r="Z321" s="21"/>
    </row>
    <row r="322" spans="1:26" s="64" customFormat="1">
      <c r="A322" s="10"/>
      <c r="B322" s="10"/>
      <c r="C322" s="13"/>
      <c r="D322" s="21"/>
      <c r="E322" s="13"/>
      <c r="F322" s="21"/>
      <c r="G322" s="13"/>
      <c r="H322" s="21"/>
      <c r="I322" s="13"/>
      <c r="J322" s="21"/>
      <c r="K322" s="13"/>
      <c r="L322" s="21"/>
      <c r="M322" s="13"/>
      <c r="N322" s="21"/>
      <c r="O322" s="13"/>
      <c r="P322" s="21"/>
      <c r="Q322" s="13"/>
      <c r="R322" s="21"/>
      <c r="S322" s="13"/>
      <c r="T322" s="21"/>
      <c r="U322" s="13"/>
      <c r="V322" s="21"/>
      <c r="W322" s="13"/>
      <c r="X322" s="21"/>
      <c r="Y322" s="13"/>
      <c r="Z322" s="21"/>
    </row>
    <row r="323" spans="1:26" s="64" customFormat="1">
      <c r="A323" s="10"/>
      <c r="B323" s="10"/>
      <c r="C323" s="13"/>
      <c r="D323" s="21"/>
      <c r="E323" s="13"/>
      <c r="F323" s="21"/>
      <c r="G323" s="13"/>
      <c r="H323" s="21"/>
      <c r="I323" s="13"/>
      <c r="J323" s="21"/>
      <c r="K323" s="13"/>
      <c r="L323" s="21"/>
      <c r="M323" s="13"/>
      <c r="N323" s="21"/>
      <c r="O323" s="13"/>
      <c r="P323" s="21"/>
      <c r="Q323" s="13"/>
      <c r="R323" s="21"/>
      <c r="S323" s="13"/>
      <c r="T323" s="21"/>
      <c r="U323" s="13"/>
      <c r="V323" s="21"/>
      <c r="W323" s="13"/>
      <c r="X323" s="21"/>
      <c r="Y323" s="13"/>
      <c r="Z323" s="21"/>
    </row>
    <row r="324" spans="1:26" s="64" customFormat="1">
      <c r="A324" s="10"/>
      <c r="B324" s="10"/>
      <c r="C324" s="13"/>
      <c r="D324" s="21"/>
      <c r="E324" s="13"/>
      <c r="F324" s="21"/>
      <c r="G324" s="13"/>
      <c r="H324" s="21"/>
      <c r="I324" s="13"/>
      <c r="J324" s="21"/>
      <c r="K324" s="13"/>
      <c r="L324" s="21"/>
      <c r="M324" s="13"/>
      <c r="N324" s="21"/>
      <c r="O324" s="13"/>
      <c r="P324" s="21"/>
      <c r="Q324" s="13"/>
      <c r="R324" s="21"/>
      <c r="S324" s="13"/>
      <c r="T324" s="21"/>
      <c r="U324" s="13"/>
      <c r="V324" s="21"/>
      <c r="W324" s="13"/>
      <c r="X324" s="21"/>
      <c r="Y324" s="13"/>
      <c r="Z324" s="21"/>
    </row>
    <row r="325" spans="1:26" s="64" customFormat="1">
      <c r="A325" s="10"/>
      <c r="B325" s="10"/>
      <c r="C325" s="13"/>
      <c r="D325" s="21"/>
      <c r="E325" s="13"/>
      <c r="F325" s="21"/>
      <c r="G325" s="13"/>
      <c r="H325" s="21"/>
      <c r="I325" s="13"/>
      <c r="J325" s="21"/>
      <c r="K325" s="13"/>
      <c r="L325" s="21"/>
      <c r="M325" s="13"/>
      <c r="N325" s="21"/>
      <c r="O325" s="13"/>
      <c r="P325" s="21"/>
      <c r="Q325" s="13"/>
      <c r="R325" s="21"/>
      <c r="S325" s="13"/>
      <c r="T325" s="21"/>
      <c r="U325" s="13"/>
      <c r="V325" s="21"/>
      <c r="W325" s="13"/>
      <c r="X325" s="21"/>
      <c r="Y325" s="13"/>
      <c r="Z325" s="21"/>
    </row>
    <row r="326" spans="1:26" s="64" customFormat="1">
      <c r="A326" s="10"/>
      <c r="B326" s="10"/>
      <c r="C326" s="13"/>
      <c r="D326" s="21"/>
      <c r="E326" s="13"/>
      <c r="F326" s="21"/>
      <c r="G326" s="13"/>
      <c r="H326" s="21"/>
      <c r="I326" s="13"/>
      <c r="J326" s="21"/>
      <c r="K326" s="13"/>
      <c r="L326" s="21"/>
      <c r="M326" s="13"/>
      <c r="N326" s="21"/>
      <c r="O326" s="13"/>
      <c r="P326" s="21"/>
      <c r="Q326" s="13"/>
      <c r="R326" s="21"/>
      <c r="S326" s="13"/>
      <c r="T326" s="21"/>
      <c r="U326" s="13"/>
      <c r="V326" s="21"/>
      <c r="W326" s="13"/>
      <c r="X326" s="21"/>
      <c r="Y326" s="13"/>
      <c r="Z326" s="21"/>
    </row>
    <row r="327" spans="1:26" s="64" customFormat="1">
      <c r="A327" s="10"/>
      <c r="B327" s="10"/>
      <c r="C327" s="13"/>
      <c r="D327" s="21"/>
      <c r="E327" s="13"/>
      <c r="F327" s="21"/>
      <c r="G327" s="13"/>
      <c r="H327" s="21"/>
      <c r="I327" s="13"/>
      <c r="J327" s="21"/>
      <c r="K327" s="13"/>
      <c r="L327" s="21"/>
      <c r="M327" s="13"/>
      <c r="N327" s="21"/>
      <c r="O327" s="13"/>
      <c r="P327" s="21"/>
      <c r="Q327" s="13"/>
      <c r="R327" s="21"/>
      <c r="S327" s="13"/>
      <c r="T327" s="21"/>
      <c r="U327" s="13"/>
      <c r="V327" s="21"/>
      <c r="W327" s="13"/>
      <c r="X327" s="21"/>
      <c r="Y327" s="13"/>
      <c r="Z327" s="21"/>
    </row>
    <row r="328" spans="1:26" s="64" customFormat="1">
      <c r="A328" s="10"/>
      <c r="B328" s="10"/>
      <c r="C328" s="13"/>
      <c r="D328" s="21"/>
      <c r="E328" s="13"/>
      <c r="F328" s="21"/>
      <c r="G328" s="13"/>
      <c r="H328" s="21"/>
      <c r="I328" s="13"/>
      <c r="J328" s="21"/>
      <c r="K328" s="13"/>
      <c r="L328" s="21"/>
      <c r="M328" s="13"/>
      <c r="N328" s="21"/>
      <c r="O328" s="13"/>
      <c r="P328" s="21"/>
      <c r="Q328" s="13"/>
      <c r="R328" s="21"/>
      <c r="S328" s="13"/>
      <c r="T328" s="21"/>
      <c r="U328" s="13"/>
      <c r="V328" s="21"/>
      <c r="W328" s="13"/>
      <c r="X328" s="21"/>
      <c r="Y328" s="13"/>
      <c r="Z328" s="21"/>
    </row>
    <row r="329" spans="1:26" s="64" customFormat="1">
      <c r="A329" s="10"/>
      <c r="B329" s="10"/>
      <c r="C329" s="13"/>
      <c r="D329" s="21"/>
      <c r="E329" s="13"/>
      <c r="F329" s="21"/>
      <c r="G329" s="13"/>
      <c r="H329" s="21"/>
      <c r="I329" s="13"/>
      <c r="J329" s="21"/>
      <c r="K329" s="13"/>
      <c r="L329" s="21"/>
      <c r="M329" s="13"/>
      <c r="N329" s="21"/>
      <c r="O329" s="13"/>
      <c r="P329" s="21"/>
      <c r="Q329" s="13"/>
      <c r="R329" s="21"/>
      <c r="S329" s="13"/>
      <c r="T329" s="21"/>
      <c r="U329" s="13"/>
      <c r="V329" s="21"/>
      <c r="W329" s="13"/>
      <c r="X329" s="21"/>
      <c r="Y329" s="13"/>
      <c r="Z329" s="21"/>
    </row>
    <row r="330" spans="1:26" s="64" customFormat="1">
      <c r="A330" s="10"/>
      <c r="B330" s="10"/>
      <c r="C330" s="13"/>
      <c r="D330" s="21"/>
      <c r="E330" s="13"/>
      <c r="F330" s="21"/>
      <c r="G330" s="13"/>
      <c r="H330" s="21"/>
      <c r="I330" s="13"/>
      <c r="J330" s="21"/>
      <c r="K330" s="13"/>
      <c r="L330" s="21"/>
      <c r="M330" s="13"/>
      <c r="N330" s="21"/>
      <c r="O330" s="13"/>
      <c r="P330" s="21"/>
      <c r="Q330" s="13"/>
      <c r="R330" s="21"/>
      <c r="S330" s="13"/>
      <c r="T330" s="21"/>
      <c r="U330" s="13"/>
      <c r="V330" s="21"/>
      <c r="W330" s="13"/>
      <c r="X330" s="21"/>
      <c r="Y330" s="13"/>
      <c r="Z330" s="21"/>
    </row>
    <row r="331" spans="1:26" s="64" customFormat="1">
      <c r="A331" s="10"/>
      <c r="B331" s="10"/>
      <c r="C331" s="13"/>
      <c r="D331" s="21"/>
      <c r="E331" s="13"/>
      <c r="F331" s="21"/>
      <c r="G331" s="13"/>
      <c r="H331" s="21"/>
      <c r="I331" s="13"/>
      <c r="J331" s="21"/>
      <c r="K331" s="13"/>
      <c r="L331" s="21"/>
      <c r="M331" s="13"/>
      <c r="N331" s="21"/>
      <c r="O331" s="13"/>
      <c r="P331" s="21"/>
      <c r="Q331" s="13"/>
      <c r="R331" s="21"/>
      <c r="S331" s="13"/>
      <c r="T331" s="21"/>
      <c r="U331" s="13"/>
      <c r="V331" s="21"/>
      <c r="W331" s="13"/>
      <c r="X331" s="21"/>
      <c r="Y331" s="13"/>
      <c r="Z331" s="21"/>
    </row>
    <row r="332" spans="1:26" s="64" customFormat="1">
      <c r="A332" s="10"/>
      <c r="B332" s="10"/>
      <c r="C332" s="13"/>
      <c r="D332" s="21"/>
      <c r="E332" s="13"/>
      <c r="F332" s="21"/>
      <c r="G332" s="13"/>
      <c r="H332" s="21"/>
      <c r="I332" s="13"/>
      <c r="J332" s="21"/>
      <c r="K332" s="13"/>
      <c r="L332" s="21"/>
      <c r="M332" s="13"/>
      <c r="N332" s="21"/>
      <c r="O332" s="13"/>
      <c r="P332" s="21"/>
      <c r="Q332" s="13"/>
      <c r="R332" s="21"/>
      <c r="S332" s="13"/>
      <c r="T332" s="21"/>
      <c r="U332" s="13"/>
      <c r="V332" s="21"/>
      <c r="W332" s="13"/>
      <c r="X332" s="21"/>
      <c r="Y332" s="13"/>
      <c r="Z332" s="21"/>
    </row>
    <row r="333" spans="1:26" s="64" customFormat="1">
      <c r="A333" s="10"/>
      <c r="B333" s="10"/>
      <c r="C333" s="13"/>
      <c r="D333" s="21"/>
      <c r="E333" s="13"/>
      <c r="F333" s="21"/>
      <c r="G333" s="13"/>
      <c r="H333" s="21"/>
      <c r="I333" s="13"/>
      <c r="J333" s="21"/>
      <c r="K333" s="13"/>
      <c r="L333" s="21"/>
      <c r="M333" s="13"/>
      <c r="N333" s="21"/>
      <c r="O333" s="13"/>
      <c r="P333" s="21"/>
      <c r="Q333" s="13"/>
      <c r="R333" s="21"/>
      <c r="S333" s="13"/>
      <c r="T333" s="21"/>
      <c r="U333" s="13"/>
      <c r="V333" s="21"/>
      <c r="W333" s="13"/>
      <c r="X333" s="21"/>
      <c r="Y333" s="13"/>
      <c r="Z333" s="21"/>
    </row>
    <row r="334" spans="1:26" s="64" customFormat="1">
      <c r="A334" s="10"/>
      <c r="B334" s="10"/>
      <c r="C334" s="13"/>
      <c r="D334" s="21"/>
      <c r="E334" s="13"/>
      <c r="F334" s="21"/>
      <c r="G334" s="13"/>
      <c r="H334" s="21"/>
      <c r="I334" s="13"/>
      <c r="J334" s="21"/>
      <c r="K334" s="13"/>
      <c r="L334" s="21"/>
      <c r="M334" s="13"/>
      <c r="N334" s="21"/>
      <c r="O334" s="13"/>
      <c r="P334" s="21"/>
      <c r="Q334" s="13"/>
      <c r="R334" s="21"/>
      <c r="S334" s="13"/>
      <c r="T334" s="21"/>
      <c r="U334" s="13"/>
      <c r="V334" s="21"/>
      <c r="W334" s="13"/>
      <c r="X334" s="21"/>
      <c r="Y334" s="13"/>
      <c r="Z334" s="21"/>
    </row>
    <row r="335" spans="1:26" s="64" customFormat="1">
      <c r="A335" s="10"/>
      <c r="B335" s="10"/>
      <c r="C335" s="13"/>
      <c r="D335" s="21"/>
      <c r="E335" s="13"/>
      <c r="F335" s="21"/>
      <c r="G335" s="13"/>
      <c r="H335" s="21"/>
      <c r="I335" s="13"/>
      <c r="J335" s="21"/>
      <c r="K335" s="13"/>
      <c r="L335" s="21"/>
      <c r="M335" s="13"/>
      <c r="N335" s="21"/>
      <c r="O335" s="13"/>
      <c r="P335" s="21"/>
      <c r="Q335" s="13"/>
      <c r="R335" s="21"/>
      <c r="S335" s="13"/>
      <c r="T335" s="21"/>
      <c r="U335" s="13"/>
      <c r="V335" s="21"/>
      <c r="W335" s="13"/>
      <c r="X335" s="21"/>
      <c r="Y335" s="13"/>
      <c r="Z335" s="21"/>
    </row>
    <row r="336" spans="1:26" s="64" customFormat="1">
      <c r="A336" s="10"/>
      <c r="B336" s="10"/>
      <c r="C336" s="13"/>
      <c r="D336" s="21"/>
      <c r="E336" s="13"/>
      <c r="F336" s="21"/>
      <c r="G336" s="13"/>
      <c r="H336" s="21"/>
      <c r="I336" s="13"/>
      <c r="J336" s="21"/>
      <c r="K336" s="13"/>
      <c r="L336" s="21"/>
      <c r="M336" s="13"/>
      <c r="N336" s="21"/>
      <c r="O336" s="13"/>
      <c r="P336" s="21"/>
      <c r="Q336" s="13"/>
      <c r="R336" s="21"/>
      <c r="S336" s="13"/>
      <c r="T336" s="21"/>
      <c r="U336" s="13"/>
      <c r="V336" s="21"/>
      <c r="W336" s="13"/>
      <c r="X336" s="21"/>
      <c r="Y336" s="13"/>
      <c r="Z336" s="21"/>
    </row>
    <row r="337" spans="1:26" s="64" customFormat="1">
      <c r="A337" s="10"/>
      <c r="B337" s="10"/>
      <c r="C337" s="13"/>
      <c r="D337" s="21"/>
      <c r="E337" s="13"/>
      <c r="F337" s="21"/>
      <c r="G337" s="13"/>
      <c r="H337" s="21"/>
      <c r="I337" s="13"/>
      <c r="J337" s="21"/>
      <c r="K337" s="13"/>
      <c r="L337" s="21"/>
      <c r="M337" s="13"/>
      <c r="N337" s="21"/>
      <c r="O337" s="13"/>
      <c r="P337" s="21"/>
      <c r="Q337" s="13"/>
      <c r="R337" s="21"/>
      <c r="S337" s="13"/>
      <c r="T337" s="21"/>
      <c r="U337" s="13"/>
      <c r="V337" s="21"/>
      <c r="W337" s="13"/>
      <c r="X337" s="21"/>
      <c r="Y337" s="13"/>
      <c r="Z337" s="21"/>
    </row>
    <row r="338" spans="1:26" s="64" customFormat="1">
      <c r="A338" s="10"/>
      <c r="B338" s="10"/>
      <c r="C338" s="13"/>
      <c r="D338" s="21"/>
      <c r="E338" s="13"/>
      <c r="F338" s="21"/>
      <c r="G338" s="13"/>
      <c r="H338" s="21"/>
      <c r="I338" s="13"/>
      <c r="J338" s="21"/>
      <c r="K338" s="13"/>
      <c r="L338" s="21"/>
      <c r="M338" s="13"/>
      <c r="N338" s="21"/>
      <c r="O338" s="13"/>
      <c r="P338" s="21"/>
      <c r="Q338" s="13"/>
      <c r="R338" s="21"/>
      <c r="S338" s="13"/>
      <c r="T338" s="21"/>
      <c r="U338" s="13"/>
      <c r="V338" s="21"/>
      <c r="W338" s="13"/>
      <c r="X338" s="21"/>
      <c r="Y338" s="13"/>
      <c r="Z338" s="21"/>
    </row>
    <row r="339" spans="1:26" s="64" customFormat="1">
      <c r="A339" s="10"/>
      <c r="B339" s="10"/>
      <c r="C339" s="13"/>
      <c r="D339" s="21"/>
      <c r="E339" s="13"/>
      <c r="F339" s="21"/>
      <c r="G339" s="13"/>
      <c r="H339" s="21"/>
      <c r="I339" s="13"/>
      <c r="J339" s="21"/>
      <c r="K339" s="13"/>
      <c r="L339" s="21"/>
      <c r="M339" s="13"/>
      <c r="N339" s="21"/>
      <c r="O339" s="13"/>
      <c r="P339" s="21"/>
      <c r="Q339" s="13"/>
      <c r="R339" s="21"/>
      <c r="S339" s="13"/>
      <c r="T339" s="21"/>
      <c r="U339" s="13"/>
      <c r="V339" s="21"/>
      <c r="W339" s="13"/>
      <c r="X339" s="21"/>
      <c r="Y339" s="13"/>
      <c r="Z339" s="21"/>
    </row>
    <row r="340" spans="1:26" s="64" customFormat="1">
      <c r="A340" s="10"/>
      <c r="B340" s="10"/>
      <c r="C340" s="13"/>
      <c r="D340" s="21"/>
      <c r="E340" s="13"/>
      <c r="F340" s="21"/>
      <c r="G340" s="13"/>
      <c r="H340" s="21"/>
      <c r="I340" s="13"/>
      <c r="J340" s="21"/>
      <c r="K340" s="13"/>
      <c r="L340" s="21"/>
      <c r="M340" s="13"/>
      <c r="N340" s="21"/>
      <c r="O340" s="13"/>
      <c r="P340" s="21"/>
      <c r="Q340" s="13"/>
      <c r="R340" s="21"/>
      <c r="S340" s="13"/>
      <c r="T340" s="21"/>
      <c r="U340" s="13"/>
      <c r="V340" s="21"/>
      <c r="W340" s="13"/>
      <c r="X340" s="21"/>
      <c r="Y340" s="13"/>
      <c r="Z340" s="21"/>
    </row>
    <row r="341" spans="1:26" s="64" customFormat="1">
      <c r="A341" s="10"/>
      <c r="B341" s="10"/>
      <c r="C341" s="13"/>
      <c r="D341" s="21"/>
      <c r="E341" s="13"/>
      <c r="F341" s="21"/>
      <c r="G341" s="13"/>
      <c r="H341" s="21"/>
      <c r="I341" s="13"/>
      <c r="J341" s="21"/>
      <c r="K341" s="13"/>
      <c r="L341" s="21"/>
      <c r="M341" s="13"/>
      <c r="N341" s="21"/>
      <c r="O341" s="13"/>
      <c r="P341" s="21"/>
      <c r="Q341" s="13"/>
      <c r="R341" s="21"/>
      <c r="S341" s="13"/>
      <c r="T341" s="21"/>
      <c r="U341" s="13"/>
      <c r="V341" s="21"/>
      <c r="W341" s="13"/>
      <c r="X341" s="21"/>
      <c r="Y341" s="13"/>
      <c r="Z341" s="21"/>
    </row>
    <row r="342" spans="1:26" s="64" customFormat="1">
      <c r="A342" s="10"/>
      <c r="B342" s="10"/>
      <c r="C342" s="13"/>
      <c r="D342" s="21"/>
      <c r="E342" s="13"/>
      <c r="F342" s="21"/>
      <c r="G342" s="13"/>
      <c r="H342" s="21"/>
      <c r="I342" s="13"/>
      <c r="J342" s="21"/>
      <c r="K342" s="13"/>
      <c r="L342" s="21"/>
      <c r="M342" s="13"/>
      <c r="N342" s="21"/>
      <c r="O342" s="13"/>
      <c r="P342" s="21"/>
      <c r="Q342" s="13"/>
      <c r="R342" s="21"/>
      <c r="S342" s="13"/>
      <c r="T342" s="21"/>
      <c r="U342" s="13"/>
      <c r="V342" s="21"/>
      <c r="W342" s="13"/>
      <c r="X342" s="21"/>
      <c r="Y342" s="13"/>
      <c r="Z342" s="21"/>
    </row>
    <row r="343" spans="1:26" s="64" customFormat="1">
      <c r="A343" s="10"/>
      <c r="B343" s="10"/>
      <c r="C343" s="13"/>
      <c r="D343" s="21"/>
      <c r="E343" s="13"/>
      <c r="F343" s="21"/>
      <c r="G343" s="13"/>
      <c r="H343" s="21"/>
      <c r="I343" s="13"/>
      <c r="J343" s="21"/>
      <c r="K343" s="13"/>
      <c r="L343" s="21"/>
      <c r="M343" s="13"/>
      <c r="N343" s="21"/>
      <c r="O343" s="13"/>
      <c r="P343" s="21"/>
      <c r="Q343" s="13"/>
      <c r="R343" s="21"/>
      <c r="S343" s="13"/>
      <c r="T343" s="21"/>
      <c r="U343" s="13"/>
      <c r="V343" s="21"/>
      <c r="W343" s="13"/>
      <c r="X343" s="21"/>
      <c r="Y343" s="13"/>
      <c r="Z343" s="21"/>
    </row>
    <row r="344" spans="1:26" s="64" customFormat="1">
      <c r="A344" s="10"/>
      <c r="B344" s="10"/>
      <c r="C344" s="13"/>
      <c r="D344" s="21"/>
      <c r="E344" s="13"/>
      <c r="F344" s="21"/>
      <c r="G344" s="13"/>
      <c r="H344" s="21"/>
      <c r="I344" s="13"/>
      <c r="J344" s="21"/>
      <c r="K344" s="13"/>
      <c r="L344" s="21"/>
      <c r="M344" s="13"/>
      <c r="N344" s="21"/>
      <c r="O344" s="13"/>
      <c r="P344" s="21"/>
      <c r="Q344" s="13"/>
      <c r="R344" s="21"/>
      <c r="S344" s="13"/>
      <c r="T344" s="21"/>
      <c r="U344" s="13"/>
      <c r="V344" s="21"/>
      <c r="W344" s="13"/>
      <c r="X344" s="21"/>
      <c r="Y344" s="13"/>
      <c r="Z344" s="21"/>
    </row>
    <row r="345" spans="1:26" s="64" customFormat="1">
      <c r="A345" s="10"/>
      <c r="B345" s="10"/>
      <c r="C345" s="13"/>
      <c r="D345" s="21"/>
      <c r="E345" s="13"/>
      <c r="F345" s="21"/>
      <c r="G345" s="13"/>
      <c r="H345" s="21"/>
      <c r="I345" s="13"/>
      <c r="J345" s="21"/>
      <c r="K345" s="13"/>
      <c r="L345" s="21"/>
      <c r="M345" s="13"/>
      <c r="N345" s="21"/>
      <c r="O345" s="13"/>
      <c r="P345" s="21"/>
      <c r="Q345" s="13"/>
      <c r="R345" s="21"/>
      <c r="S345" s="13"/>
      <c r="T345" s="21"/>
      <c r="U345" s="13"/>
      <c r="V345" s="21"/>
      <c r="W345" s="13"/>
      <c r="X345" s="21"/>
      <c r="Y345" s="13"/>
      <c r="Z345" s="21"/>
    </row>
    <row r="346" spans="1:26" s="64" customFormat="1">
      <c r="A346" s="10"/>
      <c r="B346" s="10"/>
      <c r="C346" s="13"/>
      <c r="D346" s="21"/>
      <c r="E346" s="13"/>
      <c r="F346" s="21"/>
      <c r="G346" s="13"/>
      <c r="H346" s="21"/>
      <c r="I346" s="13"/>
      <c r="J346" s="21"/>
      <c r="K346" s="13"/>
      <c r="L346" s="21"/>
      <c r="M346" s="13"/>
      <c r="N346" s="21"/>
      <c r="O346" s="13"/>
      <c r="P346" s="21"/>
      <c r="Q346" s="13"/>
      <c r="R346" s="21"/>
      <c r="S346" s="13"/>
      <c r="T346" s="21"/>
      <c r="U346" s="13"/>
      <c r="V346" s="21"/>
      <c r="W346" s="13"/>
      <c r="X346" s="21"/>
      <c r="Y346" s="13"/>
      <c r="Z346" s="21"/>
    </row>
    <row r="347" spans="1:26" s="64" customFormat="1">
      <c r="A347" s="10"/>
      <c r="B347" s="10"/>
      <c r="C347" s="13"/>
      <c r="D347" s="21"/>
      <c r="E347" s="13"/>
      <c r="F347" s="21"/>
      <c r="G347" s="13"/>
      <c r="H347" s="21"/>
      <c r="I347" s="13"/>
      <c r="J347" s="21"/>
      <c r="K347" s="13"/>
      <c r="L347" s="21"/>
      <c r="M347" s="13"/>
      <c r="N347" s="21"/>
      <c r="O347" s="13"/>
      <c r="P347" s="21"/>
      <c r="Q347" s="13"/>
      <c r="R347" s="21"/>
      <c r="S347" s="13"/>
      <c r="T347" s="21"/>
      <c r="U347" s="13"/>
      <c r="V347" s="21"/>
      <c r="W347" s="13"/>
      <c r="X347" s="21"/>
      <c r="Y347" s="13"/>
      <c r="Z347" s="21"/>
    </row>
    <row r="348" spans="1:26" s="64" customFormat="1">
      <c r="A348" s="10"/>
      <c r="B348" s="10"/>
      <c r="C348" s="13"/>
      <c r="D348" s="21"/>
      <c r="E348" s="13"/>
      <c r="F348" s="21"/>
      <c r="G348" s="13"/>
      <c r="H348" s="21"/>
      <c r="I348" s="13"/>
      <c r="J348" s="21"/>
      <c r="K348" s="13"/>
      <c r="L348" s="21"/>
      <c r="M348" s="13"/>
      <c r="N348" s="21"/>
      <c r="O348" s="13"/>
      <c r="P348" s="21"/>
      <c r="Q348" s="13"/>
      <c r="R348" s="21"/>
      <c r="S348" s="13"/>
      <c r="T348" s="21"/>
      <c r="U348" s="13"/>
      <c r="V348" s="21"/>
      <c r="W348" s="13"/>
      <c r="X348" s="21"/>
      <c r="Y348" s="13"/>
      <c r="Z348" s="21"/>
    </row>
    <row r="349" spans="1:26" s="64" customFormat="1">
      <c r="A349" s="10"/>
      <c r="B349" s="10"/>
      <c r="C349" s="13"/>
      <c r="D349" s="21"/>
      <c r="E349" s="13"/>
      <c r="F349" s="21"/>
      <c r="G349" s="13"/>
      <c r="H349" s="21"/>
      <c r="I349" s="13"/>
      <c r="J349" s="21"/>
      <c r="K349" s="13"/>
      <c r="L349" s="21"/>
      <c r="M349" s="13"/>
      <c r="N349" s="21"/>
      <c r="O349" s="13"/>
      <c r="P349" s="21"/>
      <c r="Q349" s="13"/>
      <c r="R349" s="21"/>
      <c r="S349" s="13"/>
      <c r="T349" s="21"/>
      <c r="U349" s="13"/>
      <c r="V349" s="21"/>
      <c r="W349" s="13"/>
      <c r="X349" s="21"/>
      <c r="Y349" s="13"/>
      <c r="Z349" s="21"/>
    </row>
    <row r="350" spans="1:26" s="64" customFormat="1">
      <c r="A350" s="10"/>
      <c r="B350" s="10"/>
      <c r="C350" s="13"/>
      <c r="D350" s="21"/>
      <c r="E350" s="13"/>
      <c r="F350" s="21"/>
      <c r="G350" s="13"/>
      <c r="H350" s="21"/>
      <c r="I350" s="13"/>
      <c r="J350" s="21"/>
      <c r="K350" s="13"/>
      <c r="L350" s="21"/>
      <c r="M350" s="13"/>
      <c r="N350" s="21"/>
      <c r="O350" s="13"/>
      <c r="P350" s="21"/>
      <c r="Q350" s="13"/>
      <c r="R350" s="21"/>
      <c r="S350" s="13"/>
      <c r="T350" s="21"/>
      <c r="U350" s="13"/>
      <c r="V350" s="21"/>
      <c r="W350" s="13"/>
      <c r="X350" s="21"/>
      <c r="Y350" s="13"/>
      <c r="Z350" s="21"/>
    </row>
    <row r="351" spans="1:26" s="64" customFormat="1">
      <c r="A351" s="10"/>
      <c r="B351" s="10"/>
      <c r="C351" s="13"/>
      <c r="D351" s="21"/>
      <c r="E351" s="13"/>
      <c r="F351" s="21"/>
      <c r="G351" s="13"/>
      <c r="H351" s="21"/>
      <c r="I351" s="13"/>
      <c r="J351" s="21"/>
      <c r="K351" s="13"/>
      <c r="L351" s="21"/>
      <c r="M351" s="13"/>
      <c r="N351" s="21"/>
      <c r="O351" s="13"/>
      <c r="P351" s="21"/>
      <c r="Q351" s="13"/>
      <c r="R351" s="21"/>
      <c r="S351" s="13"/>
      <c r="T351" s="21"/>
      <c r="U351" s="13"/>
      <c r="V351" s="21"/>
      <c r="W351" s="13"/>
      <c r="X351" s="21"/>
      <c r="Y351" s="13"/>
      <c r="Z351" s="21"/>
    </row>
    <row r="352" spans="1:26" s="64" customFormat="1">
      <c r="A352" s="10"/>
      <c r="B352" s="10"/>
      <c r="C352" s="13"/>
      <c r="D352" s="21"/>
      <c r="E352" s="13"/>
      <c r="F352" s="21"/>
      <c r="G352" s="13"/>
      <c r="H352" s="21"/>
      <c r="I352" s="13"/>
      <c r="J352" s="21"/>
      <c r="K352" s="13"/>
      <c r="L352" s="21"/>
      <c r="M352" s="13"/>
      <c r="N352" s="21"/>
      <c r="O352" s="13"/>
      <c r="P352" s="21"/>
      <c r="Q352" s="13"/>
      <c r="R352" s="21"/>
      <c r="S352" s="13"/>
      <c r="T352" s="21"/>
      <c r="U352" s="13"/>
      <c r="V352" s="21"/>
      <c r="W352" s="13"/>
      <c r="X352" s="21"/>
      <c r="Y352" s="13"/>
      <c r="Z352" s="21"/>
    </row>
    <row r="353" spans="1:26" s="64" customFormat="1">
      <c r="A353" s="10"/>
      <c r="B353" s="10"/>
      <c r="C353" s="13"/>
      <c r="D353" s="21"/>
      <c r="E353" s="13"/>
      <c r="F353" s="21"/>
      <c r="G353" s="13"/>
      <c r="H353" s="21"/>
      <c r="I353" s="13"/>
      <c r="J353" s="21"/>
      <c r="K353" s="13"/>
      <c r="L353" s="21"/>
      <c r="M353" s="13"/>
      <c r="N353" s="21"/>
      <c r="O353" s="13"/>
      <c r="P353" s="21"/>
      <c r="Q353" s="13"/>
      <c r="R353" s="21"/>
      <c r="S353" s="13"/>
      <c r="T353" s="21"/>
      <c r="U353" s="13"/>
      <c r="V353" s="21"/>
      <c r="W353" s="13"/>
      <c r="X353" s="21"/>
      <c r="Y353" s="13"/>
      <c r="Z353" s="21"/>
    </row>
    <row r="354" spans="1:26" s="64" customFormat="1">
      <c r="A354" s="10"/>
      <c r="B354" s="10"/>
      <c r="C354" s="13"/>
      <c r="D354" s="21"/>
      <c r="E354" s="13"/>
      <c r="F354" s="21"/>
      <c r="G354" s="13"/>
      <c r="H354" s="21"/>
      <c r="I354" s="13"/>
      <c r="J354" s="21"/>
      <c r="K354" s="13"/>
      <c r="L354" s="21"/>
      <c r="M354" s="13"/>
      <c r="N354" s="21"/>
      <c r="O354" s="13"/>
      <c r="P354" s="21"/>
      <c r="Q354" s="13"/>
      <c r="R354" s="21"/>
      <c r="S354" s="13"/>
      <c r="T354" s="21"/>
      <c r="U354" s="13"/>
      <c r="V354" s="21"/>
      <c r="W354" s="13"/>
      <c r="X354" s="21"/>
      <c r="Y354" s="13"/>
      <c r="Z354" s="21"/>
    </row>
    <row r="355" spans="1:26" s="64" customFormat="1">
      <c r="A355" s="10"/>
      <c r="B355" s="10"/>
      <c r="C355" s="13"/>
      <c r="D355" s="21"/>
      <c r="E355" s="13"/>
      <c r="F355" s="21"/>
      <c r="G355" s="13"/>
      <c r="H355" s="21"/>
      <c r="I355" s="13"/>
      <c r="J355" s="21"/>
      <c r="K355" s="13"/>
      <c r="L355" s="21"/>
      <c r="M355" s="13"/>
      <c r="N355" s="21"/>
      <c r="O355" s="13"/>
      <c r="P355" s="21"/>
      <c r="Q355" s="13"/>
      <c r="R355" s="21"/>
      <c r="S355" s="13"/>
      <c r="T355" s="21"/>
      <c r="U355" s="13"/>
      <c r="V355" s="21"/>
      <c r="W355" s="13"/>
      <c r="X355" s="21"/>
      <c r="Y355" s="13"/>
      <c r="Z355" s="21"/>
    </row>
    <row r="356" spans="1:26" s="64" customFormat="1">
      <c r="A356" s="10"/>
      <c r="B356" s="10"/>
      <c r="C356" s="13"/>
      <c r="D356" s="21"/>
      <c r="E356" s="13"/>
      <c r="F356" s="21"/>
      <c r="G356" s="13"/>
      <c r="H356" s="21"/>
      <c r="I356" s="13"/>
      <c r="J356" s="21"/>
      <c r="K356" s="13"/>
      <c r="L356" s="21"/>
      <c r="M356" s="13"/>
      <c r="N356" s="21"/>
      <c r="O356" s="13"/>
      <c r="P356" s="21"/>
      <c r="Q356" s="13"/>
      <c r="R356" s="21"/>
      <c r="S356" s="13"/>
      <c r="T356" s="21"/>
      <c r="U356" s="13"/>
      <c r="V356" s="21"/>
      <c r="W356" s="13"/>
      <c r="X356" s="21"/>
      <c r="Y356" s="13"/>
      <c r="Z356" s="21"/>
    </row>
    <row r="357" spans="1:26" s="64" customFormat="1">
      <c r="A357" s="10"/>
      <c r="B357" s="10"/>
      <c r="C357" s="13"/>
      <c r="D357" s="21"/>
      <c r="E357" s="13"/>
      <c r="F357" s="21"/>
      <c r="G357" s="13"/>
      <c r="H357" s="21"/>
      <c r="I357" s="13"/>
      <c r="J357" s="21"/>
      <c r="K357" s="13"/>
      <c r="L357" s="21"/>
      <c r="M357" s="13"/>
      <c r="N357" s="21"/>
      <c r="O357" s="13"/>
      <c r="P357" s="21"/>
      <c r="Q357" s="13"/>
      <c r="R357" s="21"/>
      <c r="S357" s="13"/>
      <c r="T357" s="21"/>
      <c r="U357" s="13"/>
      <c r="V357" s="21"/>
      <c r="W357" s="13"/>
      <c r="X357" s="21"/>
      <c r="Y357" s="13"/>
      <c r="Z357" s="21"/>
    </row>
    <row r="358" spans="1:26" s="64" customFormat="1">
      <c r="A358" s="10"/>
      <c r="B358" s="10"/>
      <c r="C358" s="13"/>
      <c r="D358" s="21"/>
      <c r="E358" s="13"/>
      <c r="F358" s="21"/>
      <c r="G358" s="13"/>
      <c r="H358" s="21"/>
      <c r="I358" s="13"/>
      <c r="J358" s="21"/>
      <c r="K358" s="13"/>
      <c r="L358" s="21"/>
      <c r="M358" s="13"/>
      <c r="N358" s="21"/>
      <c r="O358" s="13"/>
      <c r="P358" s="21"/>
      <c r="Q358" s="13"/>
      <c r="R358" s="21"/>
      <c r="S358" s="13"/>
      <c r="T358" s="21"/>
      <c r="U358" s="13"/>
      <c r="V358" s="21"/>
      <c r="W358" s="13"/>
      <c r="X358" s="21"/>
      <c r="Y358" s="13"/>
      <c r="Z358" s="21"/>
    </row>
    <row r="359" spans="1:26" s="64" customFormat="1">
      <c r="A359" s="10"/>
      <c r="B359" s="10"/>
      <c r="C359" s="13"/>
      <c r="D359" s="21"/>
      <c r="E359" s="13"/>
      <c r="F359" s="21"/>
      <c r="G359" s="13"/>
      <c r="H359" s="21"/>
      <c r="I359" s="13"/>
      <c r="J359" s="21"/>
      <c r="K359" s="13"/>
      <c r="L359" s="21"/>
      <c r="M359" s="13"/>
      <c r="N359" s="21"/>
      <c r="O359" s="13"/>
      <c r="P359" s="21"/>
      <c r="Q359" s="13"/>
      <c r="R359" s="21"/>
      <c r="S359" s="13"/>
      <c r="T359" s="21"/>
      <c r="U359" s="13"/>
      <c r="V359" s="21"/>
      <c r="W359" s="13"/>
      <c r="X359" s="21"/>
      <c r="Y359" s="13"/>
      <c r="Z359" s="21"/>
    </row>
    <row r="360" spans="1:26" s="64" customFormat="1">
      <c r="A360" s="10"/>
      <c r="B360" s="10"/>
      <c r="C360" s="13"/>
      <c r="D360" s="21"/>
      <c r="E360" s="13"/>
      <c r="F360" s="21"/>
      <c r="G360" s="13"/>
      <c r="H360" s="21"/>
      <c r="I360" s="13"/>
      <c r="J360" s="21"/>
      <c r="K360" s="13"/>
      <c r="L360" s="21"/>
      <c r="M360" s="13"/>
      <c r="N360" s="21"/>
      <c r="O360" s="13"/>
      <c r="P360" s="21"/>
      <c r="Q360" s="13"/>
      <c r="R360" s="21"/>
      <c r="S360" s="13"/>
      <c r="T360" s="21"/>
      <c r="U360" s="13"/>
      <c r="V360" s="21"/>
      <c r="W360" s="13"/>
      <c r="X360" s="21"/>
      <c r="Y360" s="13"/>
      <c r="Z360" s="21"/>
    </row>
    <row r="361" spans="1:26" s="64" customFormat="1">
      <c r="A361" s="10"/>
      <c r="B361" s="10"/>
      <c r="C361" s="13"/>
      <c r="D361" s="21"/>
      <c r="E361" s="13"/>
      <c r="F361" s="21"/>
      <c r="G361" s="13"/>
      <c r="H361" s="21"/>
      <c r="I361" s="13"/>
      <c r="J361" s="21"/>
      <c r="K361" s="13"/>
      <c r="L361" s="21"/>
      <c r="M361" s="13"/>
      <c r="N361" s="21"/>
      <c r="O361" s="13"/>
      <c r="P361" s="21"/>
      <c r="Q361" s="13"/>
      <c r="R361" s="21"/>
      <c r="S361" s="13"/>
      <c r="T361" s="21"/>
      <c r="U361" s="13"/>
      <c r="V361" s="21"/>
      <c r="W361" s="13"/>
      <c r="X361" s="21"/>
      <c r="Y361" s="13"/>
      <c r="Z361" s="21"/>
    </row>
    <row r="362" spans="1:26" s="64" customFormat="1">
      <c r="A362" s="10"/>
      <c r="B362" s="10"/>
      <c r="C362" s="13"/>
      <c r="D362" s="21"/>
      <c r="E362" s="13"/>
      <c r="F362" s="21"/>
      <c r="G362" s="13"/>
      <c r="H362" s="21"/>
      <c r="I362" s="13"/>
      <c r="J362" s="21"/>
      <c r="K362" s="13"/>
      <c r="L362" s="21"/>
      <c r="M362" s="13"/>
      <c r="N362" s="21"/>
      <c r="O362" s="13"/>
      <c r="P362" s="21"/>
      <c r="Q362" s="13"/>
      <c r="R362" s="21"/>
      <c r="S362" s="13"/>
      <c r="T362" s="21"/>
      <c r="U362" s="13"/>
      <c r="V362" s="21"/>
      <c r="W362" s="13"/>
      <c r="X362" s="21"/>
      <c r="Y362" s="13"/>
      <c r="Z362" s="21"/>
    </row>
    <row r="363" spans="1:26" s="64" customFormat="1">
      <c r="A363" s="10"/>
      <c r="B363" s="10"/>
      <c r="C363" s="13"/>
      <c r="D363" s="21"/>
      <c r="E363" s="13"/>
      <c r="F363" s="21"/>
      <c r="G363" s="13"/>
      <c r="H363" s="21"/>
      <c r="I363" s="13"/>
      <c r="J363" s="21"/>
      <c r="K363" s="13"/>
      <c r="L363" s="21"/>
      <c r="M363" s="13"/>
      <c r="N363" s="21"/>
      <c r="O363" s="13"/>
      <c r="P363" s="21"/>
      <c r="Q363" s="13"/>
      <c r="R363" s="21"/>
      <c r="S363" s="13"/>
      <c r="T363" s="21"/>
      <c r="U363" s="13"/>
      <c r="V363" s="21"/>
      <c r="W363" s="13"/>
      <c r="X363" s="21"/>
      <c r="Y363" s="13"/>
      <c r="Z363" s="21"/>
    </row>
    <row r="364" spans="1:26" s="64" customFormat="1">
      <c r="A364" s="10"/>
      <c r="B364" s="10"/>
      <c r="C364" s="13"/>
      <c r="D364" s="21"/>
      <c r="E364" s="13"/>
      <c r="F364" s="21"/>
      <c r="G364" s="13"/>
      <c r="H364" s="21"/>
      <c r="I364" s="13"/>
      <c r="J364" s="21"/>
      <c r="K364" s="13"/>
      <c r="L364" s="21"/>
      <c r="M364" s="13"/>
      <c r="N364" s="21"/>
      <c r="O364" s="13"/>
      <c r="P364" s="21"/>
      <c r="Q364" s="13"/>
      <c r="R364" s="21"/>
      <c r="S364" s="13"/>
      <c r="T364" s="21"/>
      <c r="U364" s="13"/>
      <c r="V364" s="21"/>
      <c r="W364" s="13"/>
      <c r="X364" s="21"/>
      <c r="Y364" s="13"/>
      <c r="Z364" s="21"/>
    </row>
    <row r="365" spans="1:26" s="64" customFormat="1">
      <c r="A365" s="10"/>
      <c r="B365" s="10"/>
      <c r="C365" s="13"/>
      <c r="D365" s="21"/>
      <c r="E365" s="13"/>
      <c r="F365" s="21"/>
      <c r="G365" s="13"/>
      <c r="H365" s="21"/>
      <c r="I365" s="13"/>
      <c r="J365" s="21"/>
      <c r="K365" s="13"/>
      <c r="L365" s="21"/>
      <c r="M365" s="13"/>
      <c r="N365" s="21"/>
      <c r="O365" s="13"/>
      <c r="P365" s="21"/>
      <c r="Q365" s="13"/>
      <c r="R365" s="21"/>
      <c r="S365" s="13"/>
      <c r="T365" s="21"/>
      <c r="U365" s="13"/>
      <c r="V365" s="21"/>
      <c r="W365" s="13"/>
      <c r="X365" s="21"/>
      <c r="Y365" s="13"/>
      <c r="Z365" s="21"/>
    </row>
    <row r="366" spans="1:26" s="64" customFormat="1">
      <c r="A366" s="10"/>
      <c r="B366" s="10"/>
      <c r="C366" s="13"/>
      <c r="D366" s="21"/>
      <c r="E366" s="13"/>
      <c r="F366" s="21"/>
      <c r="G366" s="13"/>
      <c r="H366" s="21"/>
      <c r="I366" s="13"/>
      <c r="J366" s="21"/>
      <c r="K366" s="13"/>
      <c r="L366" s="21"/>
      <c r="M366" s="13"/>
      <c r="N366" s="21"/>
      <c r="O366" s="13"/>
      <c r="P366" s="21"/>
      <c r="Q366" s="13"/>
      <c r="R366" s="21"/>
      <c r="S366" s="13"/>
      <c r="T366" s="21"/>
      <c r="U366" s="13"/>
      <c r="V366" s="21"/>
      <c r="W366" s="13"/>
      <c r="X366" s="21"/>
      <c r="Y366" s="13"/>
      <c r="Z366" s="21"/>
    </row>
    <row r="367" spans="1:26" s="64" customFormat="1">
      <c r="A367" s="10"/>
      <c r="B367" s="10"/>
      <c r="C367" s="13"/>
      <c r="D367" s="21"/>
      <c r="E367" s="13"/>
      <c r="F367" s="21"/>
      <c r="G367" s="13"/>
      <c r="H367" s="21"/>
      <c r="I367" s="13"/>
      <c r="J367" s="21"/>
      <c r="K367" s="13"/>
      <c r="L367" s="21"/>
      <c r="M367" s="13"/>
      <c r="N367" s="21"/>
      <c r="O367" s="13"/>
      <c r="P367" s="21"/>
      <c r="Q367" s="13"/>
      <c r="R367" s="21"/>
      <c r="S367" s="13"/>
      <c r="T367" s="21"/>
      <c r="U367" s="13"/>
      <c r="V367" s="21"/>
      <c r="W367" s="13"/>
      <c r="X367" s="21"/>
      <c r="Y367" s="13"/>
      <c r="Z367" s="21"/>
    </row>
    <row r="368" spans="1:26" s="64" customFormat="1">
      <c r="A368" s="10"/>
      <c r="B368" s="10"/>
      <c r="C368" s="13"/>
      <c r="D368" s="21"/>
      <c r="E368" s="13"/>
      <c r="F368" s="21"/>
      <c r="G368" s="13"/>
      <c r="H368" s="21"/>
      <c r="I368" s="13"/>
      <c r="J368" s="21"/>
      <c r="K368" s="13"/>
      <c r="L368" s="21"/>
      <c r="M368" s="13"/>
      <c r="N368" s="21"/>
      <c r="O368" s="13"/>
      <c r="P368" s="21"/>
      <c r="Q368" s="13"/>
      <c r="R368" s="21"/>
      <c r="S368" s="13"/>
      <c r="T368" s="21"/>
      <c r="U368" s="13"/>
      <c r="V368" s="21"/>
      <c r="W368" s="13"/>
      <c r="X368" s="21"/>
      <c r="Y368" s="13"/>
      <c r="Z368" s="21"/>
    </row>
    <row r="369" spans="1:26" s="64" customFormat="1">
      <c r="A369" s="10"/>
      <c r="B369" s="10"/>
      <c r="C369" s="13"/>
      <c r="D369" s="21"/>
      <c r="E369" s="13"/>
      <c r="F369" s="21"/>
      <c r="G369" s="13"/>
      <c r="H369" s="21"/>
      <c r="I369" s="13"/>
      <c r="J369" s="21"/>
      <c r="K369" s="13"/>
      <c r="L369" s="21"/>
      <c r="M369" s="13"/>
      <c r="N369" s="21"/>
      <c r="O369" s="13"/>
      <c r="P369" s="21"/>
      <c r="Q369" s="13"/>
      <c r="R369" s="21"/>
      <c r="S369" s="13"/>
      <c r="T369" s="21"/>
      <c r="U369" s="13"/>
      <c r="V369" s="21"/>
      <c r="W369" s="13"/>
      <c r="X369" s="21"/>
      <c r="Y369" s="13"/>
      <c r="Z369" s="21"/>
    </row>
    <row r="370" spans="1:26" s="64" customFormat="1">
      <c r="A370" s="10"/>
      <c r="B370" s="10"/>
      <c r="C370" s="13"/>
      <c r="D370" s="21"/>
      <c r="E370" s="13"/>
      <c r="F370" s="21"/>
      <c r="G370" s="13"/>
      <c r="H370" s="21"/>
      <c r="I370" s="13"/>
      <c r="J370" s="21"/>
      <c r="K370" s="13"/>
      <c r="L370" s="21"/>
      <c r="M370" s="13"/>
      <c r="N370" s="21"/>
      <c r="O370" s="13"/>
      <c r="P370" s="21"/>
      <c r="Q370" s="13"/>
      <c r="R370" s="21"/>
      <c r="S370" s="13"/>
      <c r="T370" s="21"/>
      <c r="U370" s="13"/>
      <c r="V370" s="21"/>
      <c r="W370" s="13"/>
      <c r="X370" s="21"/>
      <c r="Y370" s="13"/>
      <c r="Z370" s="21"/>
    </row>
    <row r="371" spans="1:26" s="64" customFormat="1">
      <c r="A371" s="10"/>
      <c r="B371" s="10"/>
      <c r="C371" s="13"/>
      <c r="D371" s="21"/>
      <c r="E371" s="13"/>
      <c r="F371" s="21"/>
      <c r="G371" s="13"/>
      <c r="H371" s="21"/>
      <c r="I371" s="13"/>
      <c r="J371" s="21"/>
      <c r="K371" s="13"/>
      <c r="L371" s="21"/>
      <c r="M371" s="13"/>
      <c r="N371" s="21"/>
      <c r="O371" s="13"/>
      <c r="P371" s="21"/>
      <c r="Q371" s="13"/>
      <c r="R371" s="21"/>
      <c r="S371" s="13"/>
      <c r="T371" s="21"/>
      <c r="U371" s="13"/>
      <c r="V371" s="21"/>
      <c r="W371" s="13"/>
      <c r="X371" s="21"/>
      <c r="Y371" s="13"/>
      <c r="Z371" s="21"/>
    </row>
    <row r="372" spans="1:26" s="64" customFormat="1">
      <c r="A372" s="10"/>
      <c r="B372" s="10"/>
      <c r="C372" s="13"/>
      <c r="D372" s="21"/>
      <c r="E372" s="13"/>
      <c r="F372" s="21"/>
      <c r="G372" s="13"/>
      <c r="H372" s="21"/>
      <c r="I372" s="13"/>
      <c r="J372" s="21"/>
      <c r="K372" s="13"/>
      <c r="L372" s="21"/>
      <c r="M372" s="13"/>
      <c r="N372" s="21"/>
      <c r="O372" s="13"/>
      <c r="P372" s="21"/>
      <c r="Q372" s="13"/>
      <c r="R372" s="21"/>
      <c r="S372" s="13"/>
      <c r="T372" s="21"/>
      <c r="U372" s="13"/>
      <c r="V372" s="21"/>
      <c r="W372" s="13"/>
      <c r="X372" s="21"/>
      <c r="Y372" s="13"/>
      <c r="Z372" s="21"/>
    </row>
    <row r="373" spans="1:26" s="64" customFormat="1">
      <c r="A373" s="10"/>
      <c r="B373" s="10"/>
      <c r="C373" s="13"/>
      <c r="D373" s="21"/>
      <c r="E373" s="13"/>
      <c r="F373" s="21"/>
      <c r="G373" s="13"/>
      <c r="H373" s="21"/>
      <c r="I373" s="13"/>
      <c r="J373" s="21"/>
      <c r="K373" s="13"/>
      <c r="L373" s="21"/>
      <c r="M373" s="13"/>
      <c r="N373" s="21"/>
      <c r="O373" s="13"/>
      <c r="P373" s="21"/>
      <c r="Q373" s="13"/>
      <c r="R373" s="21"/>
      <c r="S373" s="13"/>
      <c r="T373" s="21"/>
      <c r="U373" s="13"/>
      <c r="V373" s="21"/>
      <c r="W373" s="13"/>
      <c r="X373" s="21"/>
      <c r="Y373" s="13"/>
      <c r="Z373" s="21"/>
    </row>
    <row r="374" spans="1:26" s="64" customFormat="1">
      <c r="A374" s="10"/>
      <c r="B374" s="10"/>
      <c r="C374" s="13"/>
      <c r="D374" s="21"/>
      <c r="E374" s="13"/>
      <c r="F374" s="21"/>
      <c r="G374" s="13"/>
      <c r="H374" s="21"/>
      <c r="I374" s="13"/>
      <c r="J374" s="21"/>
      <c r="K374" s="13"/>
      <c r="L374" s="21"/>
      <c r="M374" s="13"/>
      <c r="N374" s="21"/>
      <c r="O374" s="13"/>
      <c r="P374" s="21"/>
      <c r="Q374" s="13"/>
      <c r="R374" s="21"/>
      <c r="S374" s="13"/>
      <c r="T374" s="21"/>
      <c r="U374" s="13"/>
      <c r="V374" s="21"/>
      <c r="W374" s="13"/>
      <c r="X374" s="21"/>
      <c r="Y374" s="13"/>
      <c r="Z374" s="21"/>
    </row>
    <row r="375" spans="1:26" s="64" customFormat="1">
      <c r="A375" s="10"/>
      <c r="B375" s="10"/>
      <c r="C375" s="13"/>
      <c r="D375" s="21"/>
      <c r="E375" s="13"/>
      <c r="F375" s="21"/>
      <c r="G375" s="13"/>
      <c r="H375" s="21"/>
      <c r="I375" s="13"/>
      <c r="J375" s="21"/>
      <c r="K375" s="13"/>
      <c r="L375" s="21"/>
      <c r="M375" s="13"/>
      <c r="N375" s="21"/>
      <c r="O375" s="13"/>
      <c r="P375" s="21"/>
      <c r="Q375" s="13"/>
      <c r="R375" s="21"/>
      <c r="S375" s="13"/>
      <c r="T375" s="21"/>
      <c r="U375" s="13"/>
      <c r="V375" s="21"/>
      <c r="W375" s="13"/>
      <c r="X375" s="21"/>
      <c r="Y375" s="13"/>
      <c r="Z375" s="21"/>
    </row>
    <row r="376" spans="1:26" s="64" customFormat="1">
      <c r="A376" s="10"/>
      <c r="B376" s="10"/>
      <c r="C376" s="13"/>
      <c r="D376" s="21"/>
      <c r="E376" s="13"/>
      <c r="F376" s="21"/>
      <c r="G376" s="13"/>
      <c r="H376" s="21"/>
      <c r="I376" s="13"/>
      <c r="J376" s="21"/>
      <c r="K376" s="13"/>
      <c r="L376" s="21"/>
      <c r="M376" s="13"/>
      <c r="N376" s="21"/>
      <c r="O376" s="13"/>
      <c r="P376" s="21"/>
      <c r="Q376" s="13"/>
      <c r="R376" s="21"/>
      <c r="S376" s="13"/>
      <c r="T376" s="21"/>
      <c r="U376" s="13"/>
      <c r="V376" s="21"/>
      <c r="W376" s="13"/>
      <c r="X376" s="21"/>
      <c r="Y376" s="13"/>
      <c r="Z376" s="21"/>
    </row>
    <row r="377" spans="1:26" s="64" customFormat="1">
      <c r="A377" s="10"/>
      <c r="B377" s="10"/>
      <c r="C377" s="13"/>
      <c r="D377" s="21"/>
      <c r="E377" s="13"/>
      <c r="F377" s="21"/>
      <c r="G377" s="13"/>
      <c r="H377" s="21"/>
      <c r="I377" s="13"/>
      <c r="J377" s="21"/>
      <c r="K377" s="13"/>
      <c r="L377" s="21"/>
      <c r="M377" s="13"/>
      <c r="N377" s="21"/>
      <c r="O377" s="13"/>
      <c r="P377" s="21"/>
      <c r="Q377" s="13"/>
      <c r="R377" s="21"/>
      <c r="S377" s="13"/>
      <c r="T377" s="21"/>
      <c r="U377" s="13"/>
      <c r="V377" s="21"/>
      <c r="W377" s="13"/>
      <c r="X377" s="21"/>
      <c r="Y377" s="13"/>
      <c r="Z377" s="21"/>
    </row>
    <row r="378" spans="1:26" s="64" customFormat="1">
      <c r="A378" s="10"/>
      <c r="B378" s="10"/>
      <c r="C378" s="13"/>
      <c r="D378" s="21"/>
      <c r="E378" s="13"/>
      <c r="F378" s="21"/>
      <c r="G378" s="13"/>
      <c r="H378" s="21"/>
      <c r="I378" s="13"/>
      <c r="J378" s="21"/>
      <c r="K378" s="13"/>
      <c r="L378" s="21"/>
      <c r="M378" s="13"/>
      <c r="N378" s="21"/>
      <c r="O378" s="13"/>
      <c r="P378" s="21"/>
      <c r="Q378" s="13"/>
      <c r="R378" s="21"/>
      <c r="S378" s="13"/>
      <c r="T378" s="21"/>
      <c r="U378" s="13"/>
      <c r="V378" s="21"/>
      <c r="W378" s="13"/>
      <c r="X378" s="21"/>
      <c r="Y378" s="13"/>
      <c r="Z378" s="21"/>
    </row>
    <row r="379" spans="1:26" s="64" customFormat="1">
      <c r="A379" s="10"/>
      <c r="B379" s="10"/>
      <c r="C379" s="13"/>
      <c r="D379" s="21"/>
      <c r="E379" s="13"/>
      <c r="F379" s="21"/>
      <c r="G379" s="13"/>
      <c r="H379" s="21"/>
      <c r="I379" s="13"/>
      <c r="J379" s="21"/>
      <c r="K379" s="13"/>
      <c r="L379" s="21"/>
      <c r="M379" s="13"/>
      <c r="N379" s="21"/>
      <c r="O379" s="13"/>
      <c r="P379" s="21"/>
      <c r="Q379" s="13"/>
      <c r="R379" s="21"/>
      <c r="S379" s="13"/>
      <c r="T379" s="21"/>
      <c r="U379" s="13"/>
      <c r="V379" s="21"/>
      <c r="W379" s="13"/>
      <c r="X379" s="21"/>
      <c r="Y379" s="13"/>
      <c r="Z379" s="21"/>
    </row>
    <row r="380" spans="1:26" s="64" customFormat="1">
      <c r="A380" s="10"/>
      <c r="B380" s="10"/>
      <c r="C380" s="13"/>
      <c r="D380" s="21"/>
      <c r="E380" s="13"/>
      <c r="F380" s="21"/>
      <c r="G380" s="13"/>
      <c r="H380" s="21"/>
      <c r="I380" s="13"/>
      <c r="J380" s="21"/>
      <c r="K380" s="13"/>
      <c r="L380" s="21"/>
      <c r="M380" s="13"/>
      <c r="N380" s="21"/>
      <c r="O380" s="13"/>
      <c r="P380" s="21"/>
      <c r="Q380" s="13"/>
      <c r="R380" s="21"/>
      <c r="S380" s="13"/>
      <c r="T380" s="21"/>
      <c r="U380" s="13"/>
      <c r="V380" s="21"/>
      <c r="W380" s="13"/>
      <c r="X380" s="21"/>
      <c r="Y380" s="13"/>
      <c r="Z380" s="21"/>
    </row>
    <row r="381" spans="1:26" s="64" customFormat="1">
      <c r="A381" s="10"/>
      <c r="B381" s="10"/>
      <c r="C381" s="13"/>
      <c r="D381" s="21"/>
      <c r="E381" s="13"/>
      <c r="F381" s="21"/>
      <c r="G381" s="13"/>
      <c r="H381" s="21"/>
      <c r="I381" s="13"/>
      <c r="J381" s="21"/>
      <c r="K381" s="13"/>
      <c r="L381" s="21"/>
      <c r="M381" s="13"/>
      <c r="N381" s="21"/>
      <c r="O381" s="13"/>
      <c r="P381" s="21"/>
      <c r="Q381" s="13"/>
      <c r="R381" s="21"/>
      <c r="S381" s="13"/>
      <c r="T381" s="21"/>
      <c r="U381" s="13"/>
      <c r="V381" s="21"/>
      <c r="W381" s="13"/>
      <c r="X381" s="21"/>
      <c r="Y381" s="13"/>
      <c r="Z381" s="21"/>
    </row>
    <row r="382" spans="1:26" s="64" customFormat="1">
      <c r="A382" s="10"/>
      <c r="B382" s="10"/>
      <c r="C382" s="13"/>
      <c r="D382" s="21"/>
      <c r="E382" s="13"/>
      <c r="F382" s="21"/>
      <c r="G382" s="13"/>
      <c r="H382" s="21"/>
      <c r="I382" s="13"/>
      <c r="J382" s="21"/>
      <c r="K382" s="13"/>
      <c r="L382" s="21"/>
      <c r="M382" s="13"/>
      <c r="N382" s="21"/>
      <c r="O382" s="13"/>
      <c r="P382" s="21"/>
      <c r="Q382" s="13"/>
      <c r="R382" s="21"/>
      <c r="S382" s="13"/>
      <c r="T382" s="21"/>
      <c r="U382" s="13"/>
      <c r="V382" s="21"/>
      <c r="W382" s="13"/>
      <c r="X382" s="21"/>
      <c r="Y382" s="13"/>
      <c r="Z382" s="21"/>
    </row>
    <row r="383" spans="1:26" s="64" customFormat="1">
      <c r="A383" s="10"/>
      <c r="B383" s="10"/>
      <c r="C383" s="13"/>
      <c r="D383" s="21"/>
      <c r="E383" s="13"/>
      <c r="F383" s="21"/>
      <c r="G383" s="13"/>
      <c r="H383" s="21"/>
      <c r="I383" s="13"/>
      <c r="J383" s="21"/>
      <c r="K383" s="13"/>
      <c r="L383" s="21"/>
      <c r="M383" s="13"/>
      <c r="N383" s="21"/>
      <c r="O383" s="13"/>
      <c r="P383" s="21"/>
      <c r="Q383" s="13"/>
      <c r="R383" s="21"/>
      <c r="S383" s="13"/>
      <c r="T383" s="21"/>
      <c r="U383" s="13"/>
      <c r="V383" s="21"/>
      <c r="W383" s="13"/>
      <c r="X383" s="21"/>
      <c r="Y383" s="13"/>
      <c r="Z383" s="21"/>
    </row>
    <row r="384" spans="1:26" s="64" customFormat="1">
      <c r="A384" s="10"/>
      <c r="B384" s="10"/>
      <c r="C384" s="13"/>
      <c r="D384" s="21"/>
      <c r="E384" s="13"/>
      <c r="F384" s="21"/>
      <c r="G384" s="13"/>
      <c r="H384" s="21"/>
      <c r="I384" s="13"/>
      <c r="J384" s="21"/>
      <c r="K384" s="13"/>
      <c r="L384" s="21"/>
      <c r="M384" s="13"/>
      <c r="N384" s="21"/>
      <c r="O384" s="13"/>
      <c r="P384" s="21"/>
      <c r="Q384" s="13"/>
      <c r="R384" s="21"/>
      <c r="S384" s="13"/>
      <c r="T384" s="21"/>
      <c r="U384" s="13"/>
      <c r="V384" s="21"/>
      <c r="W384" s="13"/>
      <c r="X384" s="21"/>
      <c r="Y384" s="13"/>
      <c r="Z384" s="21"/>
    </row>
    <row r="385" spans="1:26" s="64" customFormat="1">
      <c r="A385" s="10"/>
      <c r="B385" s="10"/>
      <c r="C385" s="13"/>
      <c r="D385" s="21"/>
      <c r="E385" s="13"/>
      <c r="F385" s="21"/>
      <c r="G385" s="13"/>
      <c r="H385" s="21"/>
      <c r="I385" s="13"/>
      <c r="J385" s="21"/>
      <c r="K385" s="13"/>
      <c r="L385" s="21"/>
      <c r="M385" s="13"/>
      <c r="N385" s="21"/>
      <c r="O385" s="13"/>
      <c r="P385" s="21"/>
      <c r="Q385" s="13"/>
      <c r="R385" s="21"/>
      <c r="S385" s="13"/>
      <c r="T385" s="21"/>
      <c r="U385" s="13"/>
      <c r="V385" s="21"/>
      <c r="W385" s="13"/>
      <c r="X385" s="21"/>
      <c r="Y385" s="13"/>
      <c r="Z385" s="21"/>
    </row>
    <row r="386" spans="1:26" s="64" customFormat="1">
      <c r="A386" s="10"/>
      <c r="B386" s="10"/>
      <c r="C386" s="13"/>
      <c r="D386" s="21"/>
      <c r="E386" s="13"/>
      <c r="F386" s="21"/>
      <c r="G386" s="13"/>
      <c r="H386" s="21"/>
      <c r="I386" s="13"/>
      <c r="J386" s="21"/>
      <c r="K386" s="13"/>
      <c r="L386" s="21"/>
      <c r="M386" s="13"/>
      <c r="N386" s="21"/>
      <c r="O386" s="13"/>
      <c r="P386" s="21"/>
      <c r="Q386" s="13"/>
      <c r="R386" s="21"/>
      <c r="S386" s="13"/>
      <c r="T386" s="21"/>
      <c r="U386" s="13"/>
      <c r="V386" s="21"/>
      <c r="W386" s="13"/>
      <c r="X386" s="21"/>
      <c r="Y386" s="13"/>
      <c r="Z386" s="21"/>
    </row>
    <row r="387" spans="1:26" s="64" customFormat="1">
      <c r="A387" s="10"/>
      <c r="B387" s="10"/>
      <c r="C387" s="13"/>
      <c r="D387" s="21"/>
      <c r="E387" s="13"/>
      <c r="F387" s="21"/>
      <c r="G387" s="13"/>
      <c r="H387" s="21"/>
      <c r="I387" s="13"/>
      <c r="J387" s="21"/>
      <c r="K387" s="13"/>
      <c r="L387" s="21"/>
      <c r="M387" s="13"/>
      <c r="N387" s="21"/>
      <c r="O387" s="13"/>
      <c r="P387" s="21"/>
      <c r="Q387" s="13"/>
      <c r="R387" s="21"/>
      <c r="S387" s="13"/>
      <c r="T387" s="21"/>
      <c r="U387" s="13"/>
      <c r="V387" s="21"/>
      <c r="W387" s="13"/>
      <c r="X387" s="21"/>
      <c r="Y387" s="13"/>
      <c r="Z387" s="21"/>
    </row>
    <row r="388" spans="1:26" s="64" customFormat="1">
      <c r="A388" s="10"/>
      <c r="B388" s="10"/>
      <c r="C388" s="13"/>
      <c r="D388" s="21"/>
      <c r="E388" s="13"/>
      <c r="F388" s="21"/>
      <c r="G388" s="13"/>
      <c r="H388" s="21"/>
      <c r="I388" s="13"/>
      <c r="J388" s="21"/>
      <c r="K388" s="13"/>
      <c r="L388" s="21"/>
      <c r="M388" s="13"/>
      <c r="N388" s="21"/>
      <c r="O388" s="13"/>
      <c r="P388" s="21"/>
      <c r="Q388" s="13"/>
      <c r="R388" s="21"/>
      <c r="S388" s="13"/>
      <c r="T388" s="21"/>
      <c r="U388" s="13"/>
      <c r="V388" s="21"/>
      <c r="W388" s="13"/>
      <c r="X388" s="21"/>
      <c r="Y388" s="13"/>
      <c r="Z388" s="21"/>
    </row>
    <row r="389" spans="1:26" s="64" customFormat="1">
      <c r="A389" s="10"/>
      <c r="B389" s="10"/>
      <c r="C389" s="13"/>
      <c r="D389" s="21"/>
      <c r="E389" s="13"/>
      <c r="F389" s="21"/>
      <c r="G389" s="13"/>
      <c r="H389" s="21"/>
      <c r="I389" s="13"/>
      <c r="J389" s="21"/>
      <c r="K389" s="13"/>
      <c r="L389" s="21"/>
      <c r="M389" s="13"/>
      <c r="N389" s="21"/>
      <c r="O389" s="13"/>
      <c r="P389" s="21"/>
      <c r="Q389" s="13"/>
      <c r="R389" s="21"/>
      <c r="S389" s="13"/>
      <c r="T389" s="21"/>
      <c r="U389" s="13"/>
      <c r="V389" s="21"/>
      <c r="W389" s="13"/>
      <c r="X389" s="21"/>
      <c r="Y389" s="13"/>
      <c r="Z389" s="21"/>
    </row>
    <row r="390" spans="1:26" s="64" customFormat="1">
      <c r="A390" s="10"/>
      <c r="B390" s="10"/>
      <c r="C390" s="13"/>
      <c r="D390" s="21"/>
      <c r="E390" s="13"/>
      <c r="F390" s="21"/>
      <c r="G390" s="13"/>
      <c r="H390" s="21"/>
      <c r="I390" s="13"/>
      <c r="J390" s="21"/>
      <c r="K390" s="13"/>
      <c r="L390" s="21"/>
      <c r="M390" s="13"/>
      <c r="N390" s="21"/>
      <c r="O390" s="13"/>
      <c r="P390" s="21"/>
      <c r="Q390" s="13"/>
      <c r="R390" s="21"/>
      <c r="S390" s="13"/>
      <c r="T390" s="21"/>
      <c r="U390" s="13"/>
      <c r="V390" s="21"/>
      <c r="W390" s="13"/>
      <c r="X390" s="21"/>
      <c r="Y390" s="13"/>
      <c r="Z390" s="21"/>
    </row>
    <row r="391" spans="1:26" s="64" customFormat="1">
      <c r="A391" s="10"/>
      <c r="B391" s="10"/>
      <c r="C391" s="13"/>
      <c r="D391" s="21"/>
      <c r="E391" s="13"/>
      <c r="F391" s="21"/>
      <c r="G391" s="13"/>
      <c r="H391" s="21"/>
      <c r="I391" s="13"/>
      <c r="J391" s="21"/>
      <c r="K391" s="13"/>
      <c r="L391" s="21"/>
      <c r="M391" s="13"/>
      <c r="N391" s="21"/>
      <c r="O391" s="13"/>
      <c r="P391" s="21"/>
      <c r="Q391" s="13"/>
      <c r="R391" s="21"/>
      <c r="S391" s="13"/>
      <c r="T391" s="21"/>
      <c r="U391" s="13"/>
      <c r="V391" s="21"/>
      <c r="W391" s="13"/>
      <c r="X391" s="21"/>
      <c r="Y391" s="13"/>
      <c r="Z391" s="21"/>
    </row>
    <row r="392" spans="1:26" s="64" customFormat="1">
      <c r="A392" s="10"/>
      <c r="B392" s="10"/>
      <c r="C392" s="13"/>
      <c r="D392" s="21"/>
      <c r="E392" s="13"/>
      <c r="F392" s="21"/>
      <c r="G392" s="13"/>
      <c r="H392" s="21"/>
      <c r="I392" s="13"/>
      <c r="J392" s="21"/>
      <c r="K392" s="13"/>
      <c r="L392" s="21"/>
      <c r="M392" s="13"/>
      <c r="N392" s="21"/>
      <c r="O392" s="13"/>
      <c r="P392" s="21"/>
      <c r="Q392" s="13"/>
      <c r="R392" s="21"/>
      <c r="S392" s="13"/>
      <c r="T392" s="21"/>
      <c r="U392" s="13"/>
      <c r="V392" s="21"/>
      <c r="W392" s="13"/>
      <c r="X392" s="21"/>
      <c r="Y392" s="13"/>
      <c r="Z392" s="21"/>
    </row>
    <row r="393" spans="1:26" s="64" customFormat="1">
      <c r="A393" s="10"/>
      <c r="B393" s="10"/>
      <c r="C393" s="13"/>
      <c r="D393" s="21"/>
      <c r="E393" s="13"/>
      <c r="F393" s="21"/>
      <c r="G393" s="13"/>
      <c r="H393" s="21"/>
      <c r="I393" s="13"/>
      <c r="J393" s="21"/>
      <c r="K393" s="13"/>
      <c r="L393" s="21"/>
      <c r="M393" s="13"/>
      <c r="N393" s="21"/>
      <c r="O393" s="13"/>
      <c r="P393" s="21"/>
      <c r="Q393" s="13"/>
      <c r="R393" s="21"/>
      <c r="S393" s="13"/>
      <c r="T393" s="21"/>
      <c r="U393" s="13"/>
      <c r="V393" s="21"/>
      <c r="W393" s="13"/>
      <c r="X393" s="21"/>
      <c r="Y393" s="13"/>
      <c r="Z393" s="21"/>
    </row>
    <row r="394" spans="1:26" s="64" customFormat="1">
      <c r="A394" s="10"/>
      <c r="B394" s="10"/>
      <c r="C394" s="13"/>
      <c r="D394" s="21"/>
      <c r="E394" s="13"/>
      <c r="F394" s="21"/>
      <c r="G394" s="13"/>
      <c r="H394" s="21"/>
      <c r="I394" s="13"/>
      <c r="J394" s="21"/>
      <c r="K394" s="13"/>
      <c r="L394" s="21"/>
      <c r="M394" s="13"/>
      <c r="N394" s="21"/>
      <c r="O394" s="13"/>
      <c r="P394" s="21"/>
      <c r="Q394" s="13"/>
      <c r="R394" s="21"/>
      <c r="S394" s="13"/>
      <c r="T394" s="21"/>
      <c r="U394" s="13"/>
      <c r="V394" s="21"/>
      <c r="W394" s="13"/>
      <c r="X394" s="21"/>
      <c r="Y394" s="13"/>
      <c r="Z394" s="21"/>
    </row>
    <row r="395" spans="1:26" s="64" customFormat="1">
      <c r="A395" s="10"/>
      <c r="B395" s="10"/>
      <c r="C395" s="13"/>
      <c r="D395" s="21"/>
      <c r="E395" s="13"/>
      <c r="F395" s="21"/>
      <c r="G395" s="13"/>
      <c r="H395" s="21"/>
      <c r="I395" s="13"/>
      <c r="J395" s="21"/>
      <c r="K395" s="13"/>
      <c r="L395" s="21"/>
      <c r="M395" s="13"/>
      <c r="N395" s="21"/>
      <c r="O395" s="13"/>
      <c r="P395" s="21"/>
      <c r="Q395" s="13"/>
      <c r="R395" s="21"/>
      <c r="S395" s="13"/>
      <c r="T395" s="21"/>
      <c r="U395" s="13"/>
      <c r="V395" s="21"/>
      <c r="W395" s="13"/>
      <c r="X395" s="21"/>
      <c r="Y395" s="13"/>
      <c r="Z395" s="21"/>
    </row>
    <row r="396" spans="1:26" s="64" customFormat="1">
      <c r="A396" s="10"/>
      <c r="B396" s="10"/>
      <c r="C396" s="13"/>
      <c r="D396" s="21"/>
      <c r="E396" s="13"/>
      <c r="F396" s="21"/>
      <c r="G396" s="13"/>
      <c r="H396" s="21"/>
      <c r="I396" s="13"/>
      <c r="J396" s="21"/>
      <c r="K396" s="13"/>
      <c r="L396" s="21"/>
      <c r="M396" s="13"/>
      <c r="N396" s="21"/>
      <c r="O396" s="13"/>
      <c r="P396" s="21"/>
      <c r="Q396" s="13"/>
      <c r="R396" s="21"/>
      <c r="S396" s="13"/>
      <c r="T396" s="21"/>
      <c r="U396" s="13"/>
      <c r="V396" s="21"/>
      <c r="W396" s="13"/>
      <c r="X396" s="21"/>
      <c r="Y396" s="13"/>
      <c r="Z396" s="21"/>
    </row>
    <row r="397" spans="1:26" s="64" customFormat="1">
      <c r="A397" s="10"/>
      <c r="B397" s="10"/>
      <c r="C397" s="13"/>
      <c r="D397" s="21"/>
      <c r="E397" s="13"/>
      <c r="F397" s="21"/>
      <c r="G397" s="13"/>
      <c r="H397" s="21"/>
      <c r="I397" s="13"/>
      <c r="J397" s="21"/>
      <c r="K397" s="13"/>
      <c r="L397" s="21"/>
      <c r="M397" s="13"/>
      <c r="N397" s="21"/>
      <c r="O397" s="13"/>
      <c r="P397" s="21"/>
      <c r="Q397" s="13"/>
      <c r="R397" s="21"/>
      <c r="S397" s="13"/>
      <c r="T397" s="21"/>
      <c r="U397" s="13"/>
      <c r="V397" s="21"/>
      <c r="W397" s="13"/>
      <c r="X397" s="21"/>
      <c r="Y397" s="13"/>
      <c r="Z397" s="21"/>
    </row>
    <row r="398" spans="1:26" s="64" customFormat="1">
      <c r="A398" s="10"/>
      <c r="B398" s="10"/>
      <c r="C398" s="13"/>
      <c r="D398" s="21"/>
      <c r="E398" s="13"/>
      <c r="F398" s="21"/>
      <c r="G398" s="13"/>
      <c r="H398" s="21"/>
      <c r="I398" s="13"/>
      <c r="J398" s="21"/>
      <c r="K398" s="13"/>
      <c r="L398" s="21"/>
      <c r="M398" s="13"/>
      <c r="N398" s="21"/>
      <c r="O398" s="13"/>
      <c r="P398" s="21"/>
      <c r="Q398" s="13"/>
      <c r="R398" s="21"/>
      <c r="S398" s="13"/>
      <c r="T398" s="21"/>
      <c r="U398" s="13"/>
      <c r="V398" s="21"/>
      <c r="W398" s="13"/>
      <c r="X398" s="21"/>
      <c r="Y398" s="13"/>
      <c r="Z398" s="21"/>
    </row>
    <row r="399" spans="1:26" s="64" customFormat="1">
      <c r="A399" s="10"/>
      <c r="B399" s="10"/>
      <c r="C399" s="13"/>
      <c r="D399" s="21"/>
      <c r="E399" s="13"/>
      <c r="F399" s="21"/>
      <c r="G399" s="13"/>
      <c r="H399" s="21"/>
      <c r="I399" s="13"/>
      <c r="J399" s="21"/>
      <c r="K399" s="13"/>
      <c r="L399" s="21"/>
      <c r="M399" s="13"/>
      <c r="N399" s="21"/>
      <c r="O399" s="13"/>
      <c r="P399" s="21"/>
      <c r="Q399" s="13"/>
      <c r="R399" s="21"/>
      <c r="S399" s="13"/>
      <c r="T399" s="21"/>
      <c r="U399" s="13"/>
      <c r="V399" s="21"/>
      <c r="W399" s="13"/>
      <c r="X399" s="21"/>
      <c r="Y399" s="13"/>
      <c r="Z399" s="21"/>
    </row>
    <row r="400" spans="1:26" s="64" customFormat="1">
      <c r="A400" s="10"/>
      <c r="B400" s="10"/>
      <c r="C400" s="13"/>
      <c r="D400" s="21"/>
      <c r="E400" s="13"/>
      <c r="F400" s="21"/>
      <c r="G400" s="13"/>
      <c r="H400" s="21"/>
      <c r="I400" s="13"/>
      <c r="J400" s="21"/>
      <c r="K400" s="13"/>
      <c r="L400" s="21"/>
      <c r="M400" s="13"/>
      <c r="N400" s="21"/>
      <c r="O400" s="13"/>
      <c r="P400" s="21"/>
      <c r="Q400" s="13"/>
      <c r="R400" s="21"/>
      <c r="S400" s="13"/>
      <c r="T400" s="21"/>
      <c r="U400" s="13"/>
      <c r="V400" s="21"/>
      <c r="W400" s="13"/>
      <c r="X400" s="21"/>
      <c r="Y400" s="13"/>
      <c r="Z400" s="21"/>
    </row>
    <row r="401" spans="1:26" s="64" customFormat="1">
      <c r="A401" s="10"/>
      <c r="B401" s="10"/>
      <c r="C401" s="13"/>
      <c r="D401" s="21"/>
      <c r="E401" s="13"/>
      <c r="F401" s="21"/>
      <c r="G401" s="13"/>
      <c r="H401" s="21"/>
      <c r="I401" s="13"/>
      <c r="J401" s="21"/>
      <c r="K401" s="13"/>
      <c r="L401" s="21"/>
      <c r="M401" s="13"/>
      <c r="N401" s="21"/>
      <c r="O401" s="13"/>
      <c r="P401" s="21"/>
      <c r="Q401" s="13"/>
      <c r="R401" s="21"/>
      <c r="S401" s="13"/>
      <c r="T401" s="21"/>
      <c r="U401" s="13"/>
      <c r="V401" s="21"/>
      <c r="W401" s="13"/>
      <c r="X401" s="21"/>
      <c r="Y401" s="13"/>
      <c r="Z401" s="21"/>
    </row>
    <row r="402" spans="1:26" s="64" customFormat="1">
      <c r="A402" s="10"/>
      <c r="B402" s="10"/>
      <c r="C402" s="13"/>
      <c r="D402" s="21"/>
      <c r="E402" s="13"/>
      <c r="F402" s="21"/>
      <c r="G402" s="13"/>
      <c r="H402" s="21"/>
      <c r="I402" s="13"/>
      <c r="J402" s="21"/>
      <c r="K402" s="13"/>
      <c r="L402" s="21"/>
      <c r="M402" s="13"/>
      <c r="N402" s="21"/>
      <c r="O402" s="13"/>
      <c r="P402" s="21"/>
      <c r="Q402" s="13"/>
      <c r="R402" s="21"/>
      <c r="S402" s="13"/>
      <c r="T402" s="21"/>
      <c r="U402" s="13"/>
      <c r="V402" s="21"/>
      <c r="W402" s="13"/>
      <c r="X402" s="21"/>
      <c r="Y402" s="13"/>
      <c r="Z402" s="21"/>
    </row>
    <row r="403" spans="1:26" s="64" customFormat="1">
      <c r="A403" s="10"/>
      <c r="B403" s="10"/>
      <c r="C403" s="13"/>
      <c r="D403" s="21"/>
      <c r="E403" s="13"/>
      <c r="F403" s="21"/>
      <c r="G403" s="13"/>
      <c r="H403" s="21"/>
      <c r="I403" s="13"/>
      <c r="J403" s="21"/>
      <c r="K403" s="13"/>
      <c r="L403" s="21"/>
      <c r="M403" s="13"/>
      <c r="N403" s="21"/>
      <c r="O403" s="13"/>
      <c r="P403" s="21"/>
      <c r="Q403" s="13"/>
      <c r="R403" s="21"/>
      <c r="S403" s="13"/>
      <c r="T403" s="21"/>
      <c r="U403" s="13"/>
      <c r="V403" s="21"/>
      <c r="W403" s="13"/>
      <c r="X403" s="21"/>
      <c r="Y403" s="13"/>
      <c r="Z403" s="21"/>
    </row>
    <row r="404" spans="1:26" s="64" customFormat="1">
      <c r="A404" s="10"/>
      <c r="B404" s="10"/>
      <c r="C404" s="13"/>
      <c r="D404" s="21"/>
      <c r="E404" s="13"/>
      <c r="F404" s="21"/>
      <c r="G404" s="13"/>
      <c r="H404" s="21"/>
      <c r="I404" s="13"/>
      <c r="J404" s="21"/>
      <c r="K404" s="13"/>
      <c r="L404" s="21"/>
      <c r="M404" s="13"/>
      <c r="N404" s="21"/>
      <c r="O404" s="13"/>
      <c r="P404" s="21"/>
      <c r="Q404" s="13"/>
      <c r="R404" s="21"/>
      <c r="S404" s="13"/>
      <c r="T404" s="21"/>
      <c r="U404" s="13"/>
      <c r="V404" s="21"/>
      <c r="W404" s="13"/>
      <c r="X404" s="21"/>
      <c r="Y404" s="13"/>
      <c r="Z404" s="21"/>
    </row>
    <row r="405" spans="1:26" s="64" customFormat="1">
      <c r="A405" s="10"/>
      <c r="B405" s="10"/>
      <c r="C405" s="13"/>
      <c r="D405" s="21"/>
      <c r="E405" s="13"/>
      <c r="F405" s="21"/>
      <c r="G405" s="13"/>
      <c r="H405" s="21"/>
      <c r="I405" s="13"/>
      <c r="J405" s="21"/>
      <c r="K405" s="13"/>
      <c r="L405" s="21"/>
      <c r="M405" s="13"/>
      <c r="N405" s="21"/>
      <c r="O405" s="13"/>
      <c r="P405" s="21"/>
      <c r="Q405" s="13"/>
      <c r="R405" s="21"/>
      <c r="S405" s="13"/>
      <c r="T405" s="21"/>
      <c r="U405" s="13"/>
      <c r="V405" s="21"/>
      <c r="W405" s="13"/>
      <c r="X405" s="21"/>
      <c r="Y405" s="13"/>
      <c r="Z405" s="21"/>
    </row>
    <row r="406" spans="1:26" s="64" customFormat="1">
      <c r="A406" s="10"/>
      <c r="B406" s="10"/>
      <c r="C406" s="13"/>
      <c r="D406" s="21"/>
      <c r="E406" s="13"/>
      <c r="F406" s="21"/>
      <c r="G406" s="13"/>
      <c r="H406" s="21"/>
      <c r="I406" s="13"/>
      <c r="J406" s="21"/>
      <c r="K406" s="13"/>
      <c r="L406" s="21"/>
      <c r="M406" s="13"/>
      <c r="N406" s="21"/>
      <c r="O406" s="13"/>
      <c r="P406" s="21"/>
      <c r="Q406" s="13"/>
      <c r="R406" s="21"/>
      <c r="S406" s="13"/>
      <c r="T406" s="21"/>
      <c r="U406" s="13"/>
      <c r="V406" s="21"/>
      <c r="W406" s="13"/>
      <c r="X406" s="21"/>
      <c r="Y406" s="13"/>
      <c r="Z406" s="21"/>
    </row>
    <row r="407" spans="1:26" s="64" customFormat="1">
      <c r="A407" s="10"/>
      <c r="B407" s="10"/>
      <c r="C407" s="13"/>
      <c r="D407" s="21"/>
      <c r="E407" s="13"/>
      <c r="F407" s="21"/>
      <c r="G407" s="13"/>
      <c r="H407" s="21"/>
      <c r="I407" s="13"/>
      <c r="J407" s="21"/>
      <c r="K407" s="13"/>
      <c r="L407" s="21"/>
      <c r="M407" s="13"/>
      <c r="N407" s="21"/>
      <c r="O407" s="13"/>
      <c r="P407" s="21"/>
      <c r="Q407" s="13"/>
      <c r="R407" s="21"/>
      <c r="S407" s="13"/>
      <c r="T407" s="21"/>
      <c r="U407" s="13"/>
      <c r="V407" s="21"/>
      <c r="W407" s="13"/>
      <c r="X407" s="21"/>
      <c r="Y407" s="13"/>
      <c r="Z407" s="21"/>
    </row>
    <row r="408" spans="1:26" s="64" customFormat="1">
      <c r="A408" s="10"/>
      <c r="B408" s="10"/>
      <c r="C408" s="13"/>
      <c r="D408" s="21"/>
      <c r="E408" s="13"/>
      <c r="F408" s="21"/>
      <c r="G408" s="13"/>
      <c r="H408" s="21"/>
      <c r="I408" s="13"/>
      <c r="J408" s="21"/>
      <c r="K408" s="13"/>
      <c r="L408" s="21"/>
      <c r="M408" s="13"/>
      <c r="N408" s="21"/>
      <c r="O408" s="13"/>
      <c r="P408" s="21"/>
      <c r="Q408" s="13"/>
      <c r="R408" s="21"/>
      <c r="S408" s="13"/>
      <c r="T408" s="21"/>
      <c r="U408" s="13"/>
      <c r="V408" s="21"/>
      <c r="W408" s="13"/>
      <c r="X408" s="21"/>
      <c r="Y408" s="13"/>
      <c r="Z408" s="21"/>
    </row>
    <row r="409" spans="1:26" s="64" customFormat="1">
      <c r="A409" s="10"/>
      <c r="B409" s="10"/>
      <c r="C409" s="13"/>
      <c r="D409" s="21"/>
      <c r="E409" s="13"/>
      <c r="F409" s="21"/>
      <c r="G409" s="13"/>
      <c r="H409" s="21"/>
      <c r="I409" s="13"/>
      <c r="J409" s="21"/>
      <c r="K409" s="13"/>
      <c r="L409" s="21"/>
      <c r="M409" s="13"/>
      <c r="N409" s="21"/>
      <c r="O409" s="13"/>
      <c r="P409" s="21"/>
      <c r="Q409" s="13"/>
      <c r="R409" s="21"/>
      <c r="S409" s="13"/>
      <c r="T409" s="21"/>
      <c r="U409" s="13"/>
      <c r="V409" s="21"/>
      <c r="W409" s="13"/>
      <c r="X409" s="21"/>
      <c r="Y409" s="13"/>
      <c r="Z409" s="21"/>
    </row>
    <row r="410" spans="1:26" s="64" customFormat="1">
      <c r="A410" s="10"/>
      <c r="B410" s="10"/>
      <c r="C410" s="13"/>
      <c r="D410" s="21"/>
      <c r="E410" s="13"/>
      <c r="F410" s="21"/>
      <c r="G410" s="13"/>
      <c r="H410" s="21"/>
      <c r="I410" s="13"/>
      <c r="J410" s="21"/>
      <c r="K410" s="13"/>
      <c r="L410" s="21"/>
      <c r="M410" s="13"/>
      <c r="N410" s="21"/>
      <c r="O410" s="13"/>
      <c r="P410" s="21"/>
      <c r="Q410" s="13"/>
      <c r="R410" s="21"/>
      <c r="S410" s="13"/>
      <c r="T410" s="21"/>
      <c r="U410" s="13"/>
      <c r="V410" s="21"/>
      <c r="W410" s="13"/>
      <c r="X410" s="21"/>
      <c r="Y410" s="13"/>
      <c r="Z410" s="21"/>
    </row>
    <row r="411" spans="1:26" s="64" customFormat="1">
      <c r="A411" s="10"/>
      <c r="B411" s="10"/>
      <c r="C411" s="13"/>
      <c r="D411" s="21"/>
      <c r="E411" s="13"/>
      <c r="F411" s="21"/>
      <c r="G411" s="13"/>
      <c r="H411" s="21"/>
      <c r="I411" s="13"/>
      <c r="J411" s="21"/>
      <c r="K411" s="13"/>
      <c r="L411" s="21"/>
      <c r="M411" s="13"/>
      <c r="N411" s="21"/>
      <c r="O411" s="13"/>
      <c r="P411" s="21"/>
      <c r="Q411" s="13"/>
      <c r="R411" s="21"/>
      <c r="S411" s="13"/>
      <c r="T411" s="21"/>
      <c r="U411" s="13"/>
      <c r="V411" s="21"/>
      <c r="W411" s="13"/>
      <c r="X411" s="21"/>
      <c r="Y411" s="13"/>
      <c r="Z411" s="21"/>
    </row>
    <row r="412" spans="1:26" s="64" customFormat="1">
      <c r="A412" s="10"/>
      <c r="B412" s="10"/>
      <c r="C412" s="13"/>
      <c r="D412" s="21"/>
      <c r="E412" s="13"/>
      <c r="F412" s="21"/>
      <c r="G412" s="13"/>
      <c r="H412" s="21"/>
      <c r="I412" s="13"/>
      <c r="J412" s="21"/>
      <c r="K412" s="13"/>
      <c r="L412" s="21"/>
      <c r="M412" s="13"/>
      <c r="N412" s="21"/>
      <c r="O412" s="13"/>
      <c r="P412" s="21"/>
      <c r="Q412" s="13"/>
      <c r="R412" s="21"/>
      <c r="S412" s="13"/>
      <c r="T412" s="21"/>
      <c r="U412" s="13"/>
      <c r="V412" s="21"/>
      <c r="W412" s="13"/>
      <c r="X412" s="21"/>
      <c r="Y412" s="13"/>
      <c r="Z412" s="21"/>
    </row>
    <row r="413" spans="1:26" s="64" customFormat="1">
      <c r="A413" s="10"/>
      <c r="B413" s="10"/>
      <c r="C413" s="13"/>
      <c r="D413" s="21"/>
      <c r="E413" s="13"/>
      <c r="F413" s="21"/>
      <c r="G413" s="13"/>
      <c r="H413" s="21"/>
      <c r="I413" s="13"/>
      <c r="J413" s="21"/>
      <c r="K413" s="13"/>
      <c r="L413" s="21"/>
      <c r="M413" s="13"/>
      <c r="N413" s="21"/>
      <c r="O413" s="13"/>
      <c r="P413" s="21"/>
      <c r="Q413" s="13"/>
      <c r="R413" s="21"/>
      <c r="S413" s="13"/>
      <c r="T413" s="21"/>
      <c r="U413" s="13"/>
      <c r="V413" s="21"/>
      <c r="W413" s="13"/>
      <c r="X413" s="21"/>
      <c r="Y413" s="13"/>
      <c r="Z413" s="21"/>
    </row>
    <row r="414" spans="1:26" s="64" customFormat="1">
      <c r="A414" s="10"/>
      <c r="B414" s="10"/>
      <c r="C414" s="13"/>
      <c r="D414" s="21"/>
      <c r="E414" s="13"/>
      <c r="F414" s="21"/>
      <c r="G414" s="13"/>
      <c r="H414" s="21"/>
      <c r="I414" s="13"/>
      <c r="J414" s="21"/>
      <c r="K414" s="13"/>
      <c r="L414" s="21"/>
      <c r="M414" s="13"/>
      <c r="N414" s="21"/>
      <c r="O414" s="13"/>
      <c r="P414" s="21"/>
      <c r="Q414" s="13"/>
      <c r="R414" s="21"/>
      <c r="S414" s="13"/>
      <c r="T414" s="21"/>
      <c r="U414" s="13"/>
      <c r="V414" s="21"/>
      <c r="W414" s="13"/>
      <c r="X414" s="21"/>
      <c r="Y414" s="13"/>
      <c r="Z414" s="21"/>
    </row>
    <row r="415" spans="1:26" s="64" customFormat="1">
      <c r="A415" s="10"/>
      <c r="B415" s="10"/>
      <c r="C415" s="13"/>
      <c r="D415" s="21"/>
      <c r="E415" s="13"/>
      <c r="F415" s="21"/>
      <c r="G415" s="13"/>
      <c r="H415" s="21"/>
      <c r="I415" s="13"/>
      <c r="J415" s="21"/>
      <c r="K415" s="13"/>
      <c r="L415" s="21"/>
      <c r="M415" s="13"/>
      <c r="N415" s="21"/>
      <c r="O415" s="13"/>
      <c r="P415" s="21"/>
      <c r="Q415" s="13"/>
      <c r="R415" s="21"/>
      <c r="S415" s="13"/>
      <c r="T415" s="21"/>
      <c r="U415" s="13"/>
      <c r="V415" s="21"/>
      <c r="W415" s="13"/>
      <c r="X415" s="21"/>
      <c r="Y415" s="13"/>
      <c r="Z415" s="21"/>
    </row>
    <row r="416" spans="1:26" s="64" customFormat="1">
      <c r="A416" s="10"/>
      <c r="B416" s="10"/>
      <c r="C416" s="13"/>
      <c r="D416" s="21"/>
      <c r="E416" s="13"/>
      <c r="F416" s="21"/>
      <c r="G416" s="13"/>
      <c r="H416" s="21"/>
      <c r="I416" s="13"/>
      <c r="J416" s="21"/>
      <c r="K416" s="13"/>
      <c r="L416" s="21"/>
      <c r="M416" s="13"/>
      <c r="N416" s="21"/>
      <c r="O416" s="13"/>
      <c r="P416" s="21"/>
      <c r="Q416" s="13"/>
      <c r="R416" s="21"/>
      <c r="S416" s="13"/>
      <c r="T416" s="21"/>
      <c r="U416" s="13"/>
      <c r="V416" s="21"/>
      <c r="W416" s="13"/>
      <c r="X416" s="21"/>
      <c r="Y416" s="13"/>
      <c r="Z416" s="21"/>
    </row>
    <row r="417" spans="1:26" s="64" customFormat="1">
      <c r="A417" s="10"/>
      <c r="B417" s="10"/>
      <c r="C417" s="13"/>
      <c r="D417" s="21"/>
      <c r="E417" s="13"/>
      <c r="F417" s="21"/>
      <c r="G417" s="13"/>
      <c r="H417" s="21"/>
      <c r="I417" s="13"/>
      <c r="J417" s="21"/>
      <c r="K417" s="13"/>
      <c r="L417" s="21"/>
      <c r="M417" s="13"/>
      <c r="N417" s="21"/>
      <c r="O417" s="13"/>
      <c r="P417" s="21"/>
      <c r="Q417" s="13"/>
      <c r="R417" s="21"/>
      <c r="S417" s="13"/>
      <c r="T417" s="21"/>
      <c r="U417" s="13"/>
      <c r="V417" s="21"/>
      <c r="W417" s="13"/>
      <c r="X417" s="21"/>
      <c r="Y417" s="13"/>
      <c r="Z417" s="21"/>
    </row>
    <row r="418" spans="1:26" s="64" customFormat="1">
      <c r="A418" s="10"/>
      <c r="B418" s="10"/>
      <c r="C418" s="13"/>
      <c r="D418" s="21"/>
      <c r="E418" s="13"/>
      <c r="F418" s="21"/>
      <c r="G418" s="13"/>
      <c r="H418" s="21"/>
      <c r="I418" s="13"/>
      <c r="J418" s="21"/>
      <c r="K418" s="13"/>
      <c r="L418" s="21"/>
      <c r="M418" s="13"/>
      <c r="N418" s="21"/>
      <c r="O418" s="13"/>
      <c r="P418" s="21"/>
      <c r="Q418" s="13"/>
      <c r="R418" s="21"/>
      <c r="S418" s="13"/>
      <c r="T418" s="21"/>
      <c r="U418" s="13"/>
      <c r="V418" s="21"/>
      <c r="W418" s="13"/>
      <c r="X418" s="21"/>
      <c r="Y418" s="13"/>
      <c r="Z418" s="21"/>
    </row>
    <row r="419" spans="1:26" s="64" customFormat="1">
      <c r="A419" s="10"/>
      <c r="B419" s="10"/>
      <c r="C419" s="13"/>
      <c r="D419" s="21"/>
      <c r="E419" s="13"/>
      <c r="F419" s="21"/>
      <c r="G419" s="13"/>
      <c r="H419" s="21"/>
      <c r="I419" s="13"/>
      <c r="J419" s="21"/>
      <c r="K419" s="13"/>
      <c r="L419" s="21"/>
      <c r="M419" s="13"/>
      <c r="N419" s="21"/>
      <c r="O419" s="13"/>
      <c r="P419" s="21"/>
      <c r="Q419" s="13"/>
      <c r="R419" s="21"/>
      <c r="S419" s="13"/>
      <c r="T419" s="21"/>
      <c r="U419" s="13"/>
      <c r="V419" s="21"/>
      <c r="W419" s="13"/>
      <c r="X419" s="21"/>
      <c r="Y419" s="13"/>
      <c r="Z419" s="21"/>
    </row>
    <row r="420" spans="1:26" s="64" customFormat="1">
      <c r="A420" s="10"/>
      <c r="B420" s="10"/>
      <c r="C420" s="13"/>
      <c r="D420" s="21"/>
      <c r="E420" s="13"/>
      <c r="F420" s="21"/>
      <c r="G420" s="13"/>
      <c r="H420" s="21"/>
      <c r="I420" s="13"/>
      <c r="J420" s="21"/>
      <c r="K420" s="13"/>
      <c r="L420" s="21"/>
      <c r="M420" s="13"/>
      <c r="N420" s="21"/>
      <c r="O420" s="13"/>
      <c r="P420" s="21"/>
      <c r="Q420" s="13"/>
      <c r="R420" s="21"/>
      <c r="S420" s="13"/>
      <c r="T420" s="21"/>
      <c r="U420" s="13"/>
      <c r="V420" s="21"/>
      <c r="W420" s="13"/>
      <c r="X420" s="21"/>
      <c r="Y420" s="13"/>
      <c r="Z420" s="21"/>
    </row>
    <row r="421" spans="1:26" s="64" customFormat="1">
      <c r="A421" s="10"/>
      <c r="B421" s="10"/>
      <c r="C421" s="13"/>
      <c r="D421" s="21"/>
      <c r="E421" s="13"/>
      <c r="F421" s="21"/>
      <c r="G421" s="13"/>
      <c r="H421" s="21"/>
      <c r="I421" s="13"/>
      <c r="J421" s="21"/>
      <c r="K421" s="13"/>
      <c r="L421" s="21"/>
      <c r="M421" s="13"/>
      <c r="N421" s="21"/>
      <c r="O421" s="13"/>
      <c r="P421" s="21"/>
      <c r="Q421" s="13"/>
      <c r="R421" s="21"/>
      <c r="S421" s="13"/>
      <c r="T421" s="21"/>
      <c r="U421" s="13"/>
      <c r="V421" s="21"/>
      <c r="W421" s="13"/>
      <c r="X421" s="21"/>
      <c r="Y421" s="13"/>
      <c r="Z421" s="21"/>
    </row>
    <row r="422" spans="1:26" s="64" customFormat="1">
      <c r="A422" s="10"/>
      <c r="B422" s="10"/>
      <c r="C422" s="13"/>
      <c r="D422" s="21"/>
      <c r="E422" s="13"/>
      <c r="F422" s="21"/>
      <c r="G422" s="13"/>
      <c r="H422" s="21"/>
      <c r="I422" s="13"/>
      <c r="J422" s="21"/>
      <c r="K422" s="13"/>
      <c r="L422" s="21"/>
      <c r="M422" s="13"/>
      <c r="N422" s="21"/>
      <c r="O422" s="13"/>
      <c r="P422" s="21"/>
      <c r="Q422" s="13"/>
      <c r="R422" s="21"/>
      <c r="S422" s="13"/>
      <c r="T422" s="21"/>
      <c r="U422" s="13"/>
      <c r="V422" s="21"/>
      <c r="W422" s="13"/>
      <c r="X422" s="21"/>
      <c r="Y422" s="13"/>
      <c r="Z422" s="21"/>
    </row>
    <row r="423" spans="1:26" s="64" customFormat="1">
      <c r="A423" s="10"/>
      <c r="B423" s="10"/>
      <c r="C423" s="13"/>
      <c r="D423" s="21"/>
      <c r="E423" s="13"/>
      <c r="F423" s="21"/>
      <c r="G423" s="13"/>
      <c r="H423" s="21"/>
      <c r="I423" s="13"/>
      <c r="J423" s="21"/>
      <c r="K423" s="13"/>
      <c r="L423" s="21"/>
      <c r="M423" s="13"/>
      <c r="N423" s="21"/>
      <c r="O423" s="13"/>
      <c r="P423" s="21"/>
      <c r="Q423" s="13"/>
      <c r="R423" s="21"/>
      <c r="S423" s="13"/>
      <c r="T423" s="21"/>
      <c r="U423" s="13"/>
      <c r="V423" s="21"/>
      <c r="W423" s="13"/>
      <c r="X423" s="21"/>
      <c r="Y423" s="13"/>
      <c r="Z423" s="21"/>
    </row>
    <row r="424" spans="1:26" s="64" customFormat="1">
      <c r="A424" s="10"/>
      <c r="B424" s="10"/>
      <c r="C424" s="13"/>
      <c r="D424" s="21"/>
      <c r="E424" s="13"/>
      <c r="F424" s="21"/>
      <c r="G424" s="13"/>
      <c r="H424" s="21"/>
      <c r="I424" s="13"/>
      <c r="J424" s="21"/>
      <c r="K424" s="13"/>
      <c r="L424" s="21"/>
      <c r="M424" s="13"/>
      <c r="N424" s="21"/>
      <c r="O424" s="13"/>
      <c r="P424" s="21"/>
      <c r="Q424" s="13"/>
      <c r="R424" s="21"/>
      <c r="S424" s="13"/>
      <c r="T424" s="21"/>
      <c r="U424" s="13"/>
      <c r="V424" s="21"/>
      <c r="W424" s="13"/>
      <c r="X424" s="21"/>
      <c r="Y424" s="13"/>
      <c r="Z424" s="21"/>
    </row>
    <row r="425" spans="1:26" s="64" customFormat="1">
      <c r="A425" s="10"/>
      <c r="B425" s="10"/>
      <c r="C425" s="13"/>
      <c r="D425" s="21"/>
      <c r="E425" s="13"/>
      <c r="F425" s="21"/>
      <c r="G425" s="13"/>
      <c r="H425" s="21"/>
      <c r="I425" s="13"/>
      <c r="J425" s="21"/>
      <c r="K425" s="13"/>
      <c r="L425" s="21"/>
      <c r="M425" s="13"/>
      <c r="N425" s="21"/>
      <c r="O425" s="13"/>
      <c r="P425" s="21"/>
      <c r="Q425" s="13"/>
      <c r="R425" s="21"/>
      <c r="S425" s="13"/>
      <c r="T425" s="21"/>
      <c r="U425" s="13"/>
      <c r="V425" s="21"/>
      <c r="W425" s="13"/>
      <c r="X425" s="21"/>
      <c r="Y425" s="13"/>
      <c r="Z425" s="21"/>
    </row>
    <row r="426" spans="1:26" s="64" customFormat="1">
      <c r="A426" s="10"/>
      <c r="B426" s="10"/>
      <c r="C426" s="13"/>
      <c r="D426" s="21"/>
      <c r="E426" s="13"/>
      <c r="F426" s="21"/>
      <c r="G426" s="13"/>
      <c r="H426" s="21"/>
      <c r="I426" s="13"/>
      <c r="J426" s="21"/>
      <c r="K426" s="13"/>
      <c r="L426" s="21"/>
      <c r="M426" s="13"/>
      <c r="N426" s="21"/>
      <c r="O426" s="13"/>
      <c r="P426" s="21"/>
      <c r="Q426" s="13"/>
      <c r="R426" s="21"/>
      <c r="S426" s="13"/>
      <c r="T426" s="21"/>
      <c r="U426" s="13"/>
      <c r="V426" s="21"/>
      <c r="W426" s="13"/>
      <c r="X426" s="21"/>
      <c r="Y426" s="13"/>
      <c r="Z426" s="21"/>
    </row>
    <row r="427" spans="1:26" s="64" customFormat="1">
      <c r="A427" s="10"/>
      <c r="B427" s="10"/>
      <c r="C427" s="13"/>
      <c r="D427" s="21"/>
      <c r="E427" s="13"/>
      <c r="F427" s="21"/>
      <c r="G427" s="13"/>
      <c r="H427" s="21"/>
      <c r="I427" s="13"/>
      <c r="J427" s="21"/>
      <c r="K427" s="13"/>
      <c r="L427" s="21"/>
      <c r="M427" s="13"/>
      <c r="N427" s="21"/>
      <c r="O427" s="13"/>
      <c r="P427" s="21"/>
      <c r="Q427" s="13"/>
      <c r="R427" s="21"/>
      <c r="S427" s="13"/>
      <c r="T427" s="21"/>
      <c r="U427" s="13"/>
      <c r="V427" s="21"/>
      <c r="W427" s="13"/>
      <c r="X427" s="21"/>
      <c r="Y427" s="13"/>
      <c r="Z427" s="21"/>
    </row>
    <row r="428" spans="1:26" s="64" customFormat="1">
      <c r="A428" s="10"/>
      <c r="B428" s="10"/>
      <c r="C428" s="13"/>
      <c r="D428" s="21"/>
      <c r="E428" s="13"/>
      <c r="F428" s="21"/>
      <c r="G428" s="13"/>
      <c r="H428" s="21"/>
      <c r="I428" s="13"/>
      <c r="J428" s="21"/>
      <c r="K428" s="13"/>
      <c r="L428" s="21"/>
      <c r="M428" s="13"/>
      <c r="N428" s="21"/>
      <c r="O428" s="13"/>
      <c r="P428" s="21"/>
      <c r="Q428" s="13"/>
      <c r="R428" s="21"/>
      <c r="S428" s="13"/>
      <c r="T428" s="21"/>
      <c r="U428" s="13"/>
      <c r="V428" s="21"/>
      <c r="W428" s="13"/>
      <c r="X428" s="21"/>
      <c r="Y428" s="13"/>
      <c r="Z428" s="21"/>
    </row>
    <row r="429" spans="1:26" s="64" customFormat="1">
      <c r="A429" s="10"/>
      <c r="B429" s="10"/>
      <c r="C429" s="13"/>
      <c r="D429" s="21"/>
      <c r="E429" s="13"/>
      <c r="F429" s="21"/>
      <c r="G429" s="13"/>
      <c r="H429" s="21"/>
      <c r="I429" s="13"/>
      <c r="J429" s="21"/>
      <c r="K429" s="13"/>
      <c r="L429" s="21"/>
      <c r="M429" s="13"/>
      <c r="N429" s="21"/>
      <c r="O429" s="13"/>
      <c r="P429" s="21"/>
      <c r="Q429" s="13"/>
      <c r="R429" s="21"/>
      <c r="S429" s="13"/>
      <c r="T429" s="21"/>
      <c r="U429" s="13"/>
      <c r="V429" s="21"/>
      <c r="W429" s="13"/>
      <c r="X429" s="21"/>
      <c r="Y429" s="13"/>
      <c r="Z429" s="21"/>
    </row>
    <row r="430" spans="1:26" s="64" customFormat="1">
      <c r="A430" s="10"/>
      <c r="B430" s="10"/>
      <c r="C430" s="13"/>
      <c r="D430" s="21"/>
      <c r="E430" s="13"/>
      <c r="F430" s="21"/>
      <c r="G430" s="13"/>
      <c r="H430" s="21"/>
      <c r="I430" s="13"/>
      <c r="J430" s="21"/>
      <c r="K430" s="13"/>
      <c r="L430" s="21"/>
      <c r="M430" s="13"/>
      <c r="N430" s="21"/>
      <c r="O430" s="13"/>
      <c r="P430" s="21"/>
      <c r="Q430" s="13"/>
      <c r="R430" s="21"/>
      <c r="S430" s="13"/>
      <c r="T430" s="21"/>
      <c r="U430" s="13"/>
      <c r="V430" s="21"/>
      <c r="W430" s="13"/>
      <c r="X430" s="21"/>
      <c r="Y430" s="13"/>
      <c r="Z430" s="21"/>
    </row>
    <row r="431" spans="1:26" s="64" customFormat="1">
      <c r="A431" s="10"/>
      <c r="B431" s="10"/>
      <c r="C431" s="13"/>
      <c r="D431" s="21"/>
      <c r="E431" s="13"/>
      <c r="F431" s="21"/>
      <c r="G431" s="13"/>
      <c r="H431" s="21"/>
      <c r="I431" s="13"/>
      <c r="J431" s="21"/>
      <c r="K431" s="13"/>
      <c r="L431" s="21"/>
      <c r="M431" s="13"/>
      <c r="N431" s="21"/>
      <c r="O431" s="13"/>
      <c r="P431" s="21"/>
      <c r="Q431" s="13"/>
      <c r="R431" s="21"/>
      <c r="S431" s="13"/>
      <c r="T431" s="21"/>
      <c r="U431" s="13"/>
      <c r="V431" s="21"/>
      <c r="W431" s="13"/>
      <c r="X431" s="21"/>
      <c r="Y431" s="13"/>
      <c r="Z431" s="21"/>
    </row>
    <row r="432" spans="1:26" s="64" customFormat="1">
      <c r="A432" s="10"/>
      <c r="B432" s="10"/>
      <c r="C432" s="13"/>
      <c r="D432" s="21"/>
      <c r="E432" s="13"/>
      <c r="F432" s="21"/>
      <c r="G432" s="13"/>
      <c r="H432" s="21"/>
      <c r="I432" s="13"/>
      <c r="J432" s="21"/>
      <c r="K432" s="13"/>
      <c r="L432" s="21"/>
      <c r="M432" s="13"/>
      <c r="N432" s="21"/>
      <c r="O432" s="13"/>
      <c r="P432" s="21"/>
      <c r="Q432" s="13"/>
      <c r="R432" s="21"/>
      <c r="S432" s="13"/>
      <c r="T432" s="21"/>
      <c r="U432" s="13"/>
      <c r="V432" s="21"/>
      <c r="W432" s="13"/>
      <c r="X432" s="21"/>
      <c r="Y432" s="13"/>
      <c r="Z432" s="21"/>
    </row>
    <row r="433" spans="1:26" s="64" customFormat="1">
      <c r="A433" s="10"/>
      <c r="B433" s="10"/>
      <c r="C433" s="13"/>
      <c r="D433" s="21"/>
      <c r="E433" s="13"/>
      <c r="F433" s="21"/>
      <c r="G433" s="13"/>
      <c r="H433" s="21"/>
      <c r="I433" s="13"/>
      <c r="J433" s="21"/>
      <c r="K433" s="13"/>
      <c r="L433" s="21"/>
      <c r="M433" s="13"/>
      <c r="N433" s="21"/>
      <c r="O433" s="13"/>
      <c r="P433" s="21"/>
      <c r="Q433" s="13"/>
      <c r="R433" s="21"/>
      <c r="S433" s="13"/>
      <c r="T433" s="21"/>
      <c r="U433" s="13"/>
      <c r="V433" s="21"/>
      <c r="W433" s="13"/>
      <c r="X433" s="21"/>
      <c r="Y433" s="13"/>
      <c r="Z433" s="21"/>
    </row>
    <row r="434" spans="1:26" s="64" customFormat="1">
      <c r="A434" s="10"/>
      <c r="B434" s="10"/>
      <c r="C434" s="13"/>
      <c r="D434" s="21"/>
      <c r="E434" s="13"/>
      <c r="F434" s="21"/>
      <c r="G434" s="13"/>
      <c r="H434" s="21"/>
      <c r="I434" s="13"/>
      <c r="J434" s="21"/>
      <c r="K434" s="13"/>
      <c r="L434" s="21"/>
      <c r="M434" s="13"/>
      <c r="N434" s="21"/>
      <c r="O434" s="13"/>
      <c r="P434" s="21"/>
      <c r="Q434" s="13"/>
      <c r="R434" s="21"/>
      <c r="S434" s="13"/>
      <c r="T434" s="21"/>
      <c r="U434" s="13"/>
      <c r="V434" s="21"/>
      <c r="W434" s="13"/>
      <c r="X434" s="21"/>
      <c r="Y434" s="13"/>
      <c r="Z434" s="21"/>
    </row>
    <row r="435" spans="1:26" s="64" customFormat="1">
      <c r="A435" s="10"/>
      <c r="B435" s="10"/>
      <c r="C435" s="13"/>
      <c r="D435" s="21"/>
      <c r="E435" s="13"/>
      <c r="F435" s="21"/>
      <c r="G435" s="13"/>
      <c r="H435" s="21"/>
      <c r="I435" s="13"/>
      <c r="J435" s="21"/>
      <c r="K435" s="13"/>
      <c r="L435" s="21"/>
      <c r="M435" s="13"/>
      <c r="N435" s="21"/>
      <c r="O435" s="13"/>
      <c r="P435" s="21"/>
      <c r="Q435" s="13"/>
      <c r="R435" s="21"/>
      <c r="S435" s="13"/>
      <c r="T435" s="21"/>
      <c r="U435" s="13"/>
      <c r="V435" s="21"/>
      <c r="W435" s="13"/>
      <c r="X435" s="21"/>
      <c r="Y435" s="13"/>
      <c r="Z435" s="21"/>
    </row>
    <row r="436" spans="1:26" s="64" customFormat="1">
      <c r="A436" s="10"/>
      <c r="B436" s="10"/>
      <c r="C436" s="13"/>
      <c r="D436" s="21"/>
      <c r="E436" s="13"/>
      <c r="F436" s="21"/>
      <c r="G436" s="13"/>
      <c r="H436" s="21"/>
      <c r="I436" s="13"/>
      <c r="J436" s="21"/>
      <c r="K436" s="13"/>
      <c r="L436" s="21"/>
      <c r="M436" s="13"/>
      <c r="N436" s="21"/>
      <c r="O436" s="13"/>
      <c r="P436" s="21"/>
      <c r="Q436" s="13"/>
      <c r="R436" s="21"/>
      <c r="S436" s="13"/>
      <c r="T436" s="21"/>
      <c r="U436" s="13"/>
      <c r="V436" s="21"/>
      <c r="W436" s="13"/>
      <c r="X436" s="21"/>
      <c r="Y436" s="13"/>
      <c r="Z436" s="21"/>
    </row>
    <row r="437" spans="1:26" s="64" customFormat="1">
      <c r="A437" s="10"/>
      <c r="B437" s="10"/>
      <c r="C437" s="13"/>
      <c r="D437" s="21"/>
      <c r="E437" s="13"/>
      <c r="F437" s="21"/>
      <c r="G437" s="13"/>
      <c r="H437" s="21"/>
      <c r="I437" s="13"/>
      <c r="J437" s="21"/>
      <c r="K437" s="13"/>
      <c r="L437" s="21"/>
      <c r="M437" s="13"/>
      <c r="N437" s="21"/>
      <c r="O437" s="13"/>
      <c r="P437" s="21"/>
      <c r="Q437" s="13"/>
      <c r="R437" s="21"/>
      <c r="S437" s="13"/>
      <c r="T437" s="21"/>
      <c r="U437" s="13"/>
      <c r="V437" s="21"/>
      <c r="W437" s="13"/>
      <c r="X437" s="21"/>
      <c r="Y437" s="13"/>
      <c r="Z437" s="21"/>
    </row>
    <row r="438" spans="1:26" s="64" customFormat="1">
      <c r="A438" s="10"/>
      <c r="B438" s="10"/>
      <c r="C438" s="13"/>
      <c r="D438" s="21"/>
      <c r="E438" s="13"/>
      <c r="F438" s="21"/>
      <c r="G438" s="13"/>
      <c r="H438" s="21"/>
      <c r="I438" s="13"/>
      <c r="J438" s="21"/>
      <c r="K438" s="13"/>
      <c r="L438" s="21"/>
      <c r="M438" s="13"/>
      <c r="N438" s="21"/>
      <c r="O438" s="13"/>
      <c r="P438" s="21"/>
      <c r="Q438" s="13"/>
      <c r="R438" s="21"/>
      <c r="S438" s="13"/>
      <c r="T438" s="21"/>
      <c r="U438" s="13"/>
      <c r="V438" s="21"/>
      <c r="W438" s="13"/>
      <c r="X438" s="21"/>
      <c r="Y438" s="13"/>
      <c r="Z438" s="21"/>
    </row>
    <row r="439" spans="1:26" s="64" customFormat="1">
      <c r="A439" s="10"/>
      <c r="B439" s="10"/>
      <c r="C439" s="13"/>
      <c r="D439" s="21"/>
      <c r="E439" s="13"/>
      <c r="F439" s="21"/>
      <c r="G439" s="13"/>
      <c r="H439" s="21"/>
      <c r="I439" s="13"/>
      <c r="J439" s="21"/>
      <c r="K439" s="13"/>
      <c r="L439" s="21"/>
      <c r="M439" s="13"/>
      <c r="N439" s="21"/>
      <c r="O439" s="13"/>
      <c r="P439" s="21"/>
      <c r="Q439" s="13"/>
      <c r="R439" s="21"/>
      <c r="S439" s="13"/>
      <c r="T439" s="21"/>
      <c r="U439" s="13"/>
      <c r="V439" s="21"/>
      <c r="W439" s="13"/>
      <c r="X439" s="21"/>
      <c r="Y439" s="13"/>
      <c r="Z439" s="21"/>
    </row>
    <row r="440" spans="1:26" s="64" customFormat="1">
      <c r="A440" s="10"/>
      <c r="B440" s="10"/>
      <c r="C440" s="13"/>
      <c r="D440" s="21"/>
      <c r="E440" s="13"/>
      <c r="F440" s="21"/>
      <c r="G440" s="13"/>
      <c r="H440" s="21"/>
      <c r="I440" s="13"/>
      <c r="J440" s="21"/>
      <c r="K440" s="13"/>
      <c r="L440" s="21"/>
      <c r="M440" s="13"/>
      <c r="N440" s="21"/>
      <c r="O440" s="13"/>
      <c r="P440" s="21"/>
      <c r="Q440" s="13"/>
      <c r="R440" s="21"/>
      <c r="S440" s="13"/>
      <c r="T440" s="21"/>
      <c r="U440" s="13"/>
      <c r="V440" s="21"/>
      <c r="W440" s="13"/>
      <c r="X440" s="21"/>
      <c r="Y440" s="13"/>
      <c r="Z440" s="21"/>
    </row>
    <row r="441" spans="1:26" s="64" customFormat="1">
      <c r="A441" s="10"/>
      <c r="B441" s="10"/>
      <c r="C441" s="13"/>
      <c r="D441" s="21"/>
      <c r="E441" s="13"/>
      <c r="F441" s="21"/>
      <c r="G441" s="13"/>
      <c r="H441" s="21"/>
      <c r="I441" s="13"/>
      <c r="J441" s="21"/>
      <c r="K441" s="13"/>
      <c r="L441" s="21"/>
      <c r="M441" s="13"/>
      <c r="N441" s="21"/>
      <c r="O441" s="13"/>
      <c r="P441" s="21"/>
      <c r="Q441" s="13"/>
      <c r="R441" s="21"/>
      <c r="S441" s="13"/>
      <c r="T441" s="21"/>
      <c r="U441" s="13"/>
      <c r="V441" s="21"/>
      <c r="W441" s="13"/>
      <c r="X441" s="21"/>
      <c r="Y441" s="13"/>
      <c r="Z441" s="21"/>
    </row>
    <row r="442" spans="1:26" s="64" customFormat="1">
      <c r="A442" s="10"/>
      <c r="B442" s="10"/>
      <c r="C442" s="13"/>
      <c r="D442" s="21"/>
      <c r="E442" s="13"/>
      <c r="F442" s="21"/>
      <c r="G442" s="13"/>
      <c r="H442" s="21"/>
      <c r="I442" s="13"/>
      <c r="J442" s="21"/>
      <c r="K442" s="13"/>
      <c r="L442" s="21"/>
      <c r="M442" s="13"/>
      <c r="N442" s="21"/>
      <c r="O442" s="13"/>
      <c r="P442" s="21"/>
      <c r="Q442" s="13"/>
      <c r="R442" s="21"/>
      <c r="S442" s="13"/>
      <c r="T442" s="21"/>
      <c r="U442" s="13"/>
      <c r="V442" s="21"/>
      <c r="W442" s="13"/>
      <c r="X442" s="21"/>
      <c r="Y442" s="13"/>
      <c r="Z442" s="21"/>
    </row>
    <row r="443" spans="1:26" s="64" customFormat="1">
      <c r="A443" s="10"/>
      <c r="B443" s="10"/>
      <c r="C443" s="13"/>
      <c r="D443" s="21"/>
      <c r="E443" s="13"/>
      <c r="F443" s="21"/>
      <c r="G443" s="13"/>
      <c r="H443" s="21"/>
      <c r="I443" s="13"/>
      <c r="J443" s="21"/>
      <c r="K443" s="13"/>
      <c r="L443" s="21"/>
      <c r="M443" s="13"/>
      <c r="N443" s="21"/>
      <c r="O443" s="13"/>
      <c r="P443" s="21"/>
      <c r="Q443" s="13"/>
      <c r="R443" s="21"/>
      <c r="S443" s="13"/>
      <c r="T443" s="21"/>
      <c r="U443" s="13"/>
      <c r="V443" s="21"/>
      <c r="W443" s="13"/>
      <c r="X443" s="21"/>
      <c r="Y443" s="13"/>
      <c r="Z443" s="21"/>
    </row>
    <row r="444" spans="1:26" s="64" customFormat="1">
      <c r="A444" s="10"/>
      <c r="B444" s="10"/>
      <c r="C444" s="13"/>
      <c r="D444" s="21"/>
      <c r="E444" s="13"/>
      <c r="F444" s="21"/>
      <c r="G444" s="13"/>
      <c r="H444" s="21"/>
      <c r="I444" s="13"/>
      <c r="J444" s="21"/>
      <c r="K444" s="13"/>
      <c r="L444" s="21"/>
      <c r="M444" s="13"/>
      <c r="N444" s="21"/>
      <c r="O444" s="13"/>
      <c r="P444" s="21"/>
      <c r="Q444" s="13"/>
      <c r="R444" s="21"/>
      <c r="S444" s="13"/>
      <c r="T444" s="21"/>
      <c r="U444" s="13"/>
      <c r="V444" s="21"/>
      <c r="W444" s="13"/>
      <c r="X444" s="21"/>
      <c r="Y444" s="13"/>
      <c r="Z444" s="21"/>
    </row>
    <row r="445" spans="1:26" s="64" customFormat="1">
      <c r="A445" s="10"/>
      <c r="B445" s="10"/>
      <c r="C445" s="13"/>
      <c r="D445" s="21"/>
      <c r="E445" s="13"/>
      <c r="F445" s="21"/>
      <c r="G445" s="13"/>
      <c r="H445" s="21"/>
      <c r="I445" s="13"/>
      <c r="J445" s="21"/>
      <c r="K445" s="13"/>
      <c r="L445" s="21"/>
      <c r="M445" s="13"/>
      <c r="N445" s="21"/>
      <c r="O445" s="13"/>
      <c r="P445" s="21"/>
      <c r="Q445" s="13"/>
      <c r="R445" s="21"/>
      <c r="S445" s="13"/>
      <c r="T445" s="21"/>
      <c r="U445" s="13"/>
      <c r="V445" s="21"/>
      <c r="W445" s="13"/>
      <c r="X445" s="21"/>
      <c r="Y445" s="13"/>
      <c r="Z445" s="21"/>
    </row>
    <row r="446" spans="1:26" s="64" customFormat="1">
      <c r="A446" s="10"/>
      <c r="B446" s="10"/>
      <c r="C446" s="13"/>
      <c r="D446" s="21"/>
      <c r="E446" s="13"/>
      <c r="F446" s="21"/>
      <c r="G446" s="13"/>
      <c r="H446" s="21"/>
      <c r="I446" s="13"/>
      <c r="J446" s="21"/>
      <c r="K446" s="13"/>
      <c r="L446" s="21"/>
      <c r="M446" s="13"/>
      <c r="N446" s="21"/>
      <c r="O446" s="13"/>
      <c r="P446" s="21"/>
      <c r="Q446" s="13"/>
      <c r="R446" s="21"/>
      <c r="S446" s="13"/>
      <c r="T446" s="21"/>
      <c r="U446" s="13"/>
      <c r="V446" s="21"/>
      <c r="W446" s="13"/>
      <c r="X446" s="21"/>
      <c r="Y446" s="13"/>
      <c r="Z446" s="21"/>
    </row>
    <row r="447" spans="1:26" s="64" customFormat="1">
      <c r="A447" s="10"/>
      <c r="B447" s="10"/>
      <c r="C447" s="13"/>
      <c r="D447" s="21"/>
      <c r="E447" s="13"/>
      <c r="F447" s="21"/>
      <c r="G447" s="13"/>
      <c r="H447" s="21"/>
      <c r="I447" s="13"/>
      <c r="J447" s="21"/>
      <c r="K447" s="13"/>
      <c r="L447" s="21"/>
      <c r="M447" s="13"/>
      <c r="N447" s="21"/>
      <c r="O447" s="13"/>
      <c r="P447" s="21"/>
      <c r="Q447" s="13"/>
      <c r="R447" s="21"/>
      <c r="S447" s="13"/>
      <c r="T447" s="21"/>
      <c r="U447" s="13"/>
      <c r="V447" s="21"/>
      <c r="W447" s="13"/>
      <c r="X447" s="21"/>
      <c r="Y447" s="13"/>
      <c r="Z447" s="21"/>
    </row>
    <row r="448" spans="1:26" s="64" customFormat="1">
      <c r="A448" s="10"/>
      <c r="B448" s="10"/>
      <c r="C448" s="13"/>
      <c r="D448" s="21"/>
      <c r="E448" s="13"/>
      <c r="F448" s="21"/>
      <c r="G448" s="13"/>
      <c r="H448" s="21"/>
      <c r="I448" s="13"/>
      <c r="J448" s="21"/>
      <c r="K448" s="13"/>
      <c r="L448" s="21"/>
      <c r="M448" s="13"/>
      <c r="N448" s="21"/>
      <c r="O448" s="13"/>
      <c r="P448" s="21"/>
      <c r="Q448" s="13"/>
      <c r="R448" s="21"/>
      <c r="S448" s="13"/>
      <c r="T448" s="21"/>
      <c r="U448" s="13"/>
      <c r="V448" s="21"/>
      <c r="W448" s="13"/>
      <c r="X448" s="21"/>
      <c r="Y448" s="13"/>
      <c r="Z448" s="21"/>
    </row>
    <row r="449" spans="1:26" s="64" customFormat="1">
      <c r="A449" s="10"/>
      <c r="B449" s="10"/>
      <c r="C449" s="13"/>
      <c r="D449" s="21"/>
      <c r="E449" s="13"/>
      <c r="F449" s="21"/>
      <c r="G449" s="13"/>
      <c r="H449" s="21"/>
      <c r="I449" s="13"/>
      <c r="J449" s="21"/>
      <c r="K449" s="13"/>
      <c r="L449" s="21"/>
      <c r="M449" s="13"/>
      <c r="N449" s="21"/>
      <c r="O449" s="13"/>
      <c r="P449" s="21"/>
      <c r="Q449" s="13"/>
      <c r="R449" s="21"/>
      <c r="S449" s="13"/>
      <c r="T449" s="21"/>
      <c r="U449" s="13"/>
      <c r="V449" s="21"/>
      <c r="W449" s="13"/>
      <c r="X449" s="21"/>
      <c r="Y449" s="13"/>
      <c r="Z449" s="21"/>
    </row>
    <row r="450" spans="1:26" s="64" customFormat="1">
      <c r="A450" s="10"/>
      <c r="B450" s="10"/>
      <c r="C450" s="13"/>
      <c r="D450" s="21"/>
      <c r="E450" s="13"/>
      <c r="F450" s="21"/>
      <c r="G450" s="13"/>
      <c r="H450" s="21"/>
      <c r="I450" s="13"/>
      <c r="J450" s="21"/>
      <c r="K450" s="13"/>
      <c r="L450" s="21"/>
      <c r="M450" s="13"/>
      <c r="N450" s="21"/>
      <c r="O450" s="13"/>
      <c r="P450" s="21"/>
      <c r="Q450" s="13"/>
      <c r="R450" s="21"/>
      <c r="S450" s="13"/>
      <c r="T450" s="21"/>
      <c r="U450" s="13"/>
      <c r="V450" s="21"/>
      <c r="W450" s="13"/>
      <c r="X450" s="21"/>
      <c r="Y450" s="13"/>
      <c r="Z450" s="21"/>
    </row>
    <row r="451" spans="1:26" s="64" customFormat="1">
      <c r="A451" s="10"/>
      <c r="B451" s="10"/>
      <c r="C451" s="13"/>
      <c r="D451" s="21"/>
      <c r="E451" s="13"/>
      <c r="F451" s="21"/>
      <c r="G451" s="13"/>
      <c r="H451" s="21"/>
      <c r="I451" s="13"/>
      <c r="J451" s="21"/>
      <c r="K451" s="13"/>
      <c r="L451" s="21"/>
      <c r="M451" s="13"/>
      <c r="N451" s="21"/>
      <c r="O451" s="13"/>
      <c r="P451" s="21"/>
      <c r="Q451" s="13"/>
      <c r="R451" s="21"/>
      <c r="S451" s="13"/>
      <c r="T451" s="21"/>
      <c r="U451" s="13"/>
      <c r="V451" s="21"/>
      <c r="W451" s="13"/>
      <c r="X451" s="21"/>
      <c r="Y451" s="13"/>
      <c r="Z451" s="21"/>
    </row>
    <row r="452" spans="1:26" s="64" customFormat="1">
      <c r="A452" s="10"/>
      <c r="B452" s="10"/>
      <c r="C452" s="13"/>
      <c r="D452" s="21"/>
      <c r="E452" s="13"/>
      <c r="F452" s="21"/>
      <c r="G452" s="13"/>
      <c r="H452" s="21"/>
      <c r="I452" s="13"/>
      <c r="J452" s="21"/>
      <c r="K452" s="13"/>
      <c r="L452" s="21"/>
      <c r="M452" s="13"/>
      <c r="N452" s="21"/>
      <c r="O452" s="13"/>
      <c r="P452" s="21"/>
      <c r="Q452" s="13"/>
      <c r="R452" s="21"/>
      <c r="S452" s="13"/>
      <c r="T452" s="21"/>
      <c r="U452" s="13"/>
      <c r="V452" s="21"/>
      <c r="W452" s="13"/>
      <c r="X452" s="21"/>
      <c r="Y452" s="13"/>
      <c r="Z452" s="21"/>
    </row>
    <row r="453" spans="1:26" s="64" customFormat="1">
      <c r="A453" s="10"/>
      <c r="B453" s="10"/>
      <c r="C453" s="13"/>
      <c r="D453" s="21"/>
      <c r="E453" s="13"/>
      <c r="F453" s="21"/>
      <c r="G453" s="13"/>
      <c r="H453" s="21"/>
      <c r="I453" s="13"/>
      <c r="J453" s="21"/>
      <c r="K453" s="13"/>
      <c r="L453" s="21"/>
      <c r="M453" s="13"/>
      <c r="N453" s="21"/>
      <c r="O453" s="13"/>
      <c r="P453" s="21"/>
      <c r="Q453" s="13"/>
      <c r="R453" s="21"/>
      <c r="S453" s="13"/>
      <c r="T453" s="21"/>
      <c r="U453" s="13"/>
      <c r="V453" s="21"/>
      <c r="W453" s="13"/>
      <c r="X453" s="21"/>
      <c r="Y453" s="13"/>
      <c r="Z453" s="21"/>
    </row>
    <row r="454" spans="1:26" s="64" customFormat="1">
      <c r="A454" s="10"/>
      <c r="B454" s="10"/>
      <c r="C454" s="13"/>
      <c r="D454" s="21"/>
      <c r="E454" s="13"/>
      <c r="F454" s="21"/>
      <c r="G454" s="13"/>
      <c r="H454" s="21"/>
      <c r="I454" s="13"/>
      <c r="J454" s="21"/>
      <c r="K454" s="13"/>
      <c r="L454" s="21"/>
      <c r="M454" s="13"/>
      <c r="N454" s="21"/>
      <c r="O454" s="13"/>
      <c r="P454" s="21"/>
      <c r="Q454" s="13"/>
      <c r="R454" s="21"/>
      <c r="S454" s="13"/>
      <c r="T454" s="21"/>
      <c r="U454" s="13"/>
      <c r="V454" s="21"/>
      <c r="W454" s="13"/>
      <c r="X454" s="21"/>
      <c r="Y454" s="13"/>
      <c r="Z454" s="21"/>
    </row>
    <row r="455" spans="1:26" s="64" customFormat="1">
      <c r="A455" s="10"/>
      <c r="B455" s="10"/>
      <c r="C455" s="13"/>
      <c r="D455" s="21"/>
      <c r="E455" s="13"/>
      <c r="F455" s="21"/>
      <c r="G455" s="13"/>
      <c r="H455" s="21"/>
      <c r="I455" s="13"/>
      <c r="J455" s="21"/>
      <c r="K455" s="13"/>
      <c r="L455" s="21"/>
      <c r="M455" s="13"/>
      <c r="N455" s="21"/>
      <c r="O455" s="13"/>
      <c r="P455" s="21"/>
      <c r="Q455" s="13"/>
      <c r="R455" s="21"/>
      <c r="S455" s="13"/>
      <c r="T455" s="21"/>
      <c r="U455" s="13"/>
      <c r="V455" s="21"/>
      <c r="W455" s="13"/>
      <c r="X455" s="21"/>
      <c r="Y455" s="13"/>
      <c r="Z455" s="21"/>
    </row>
    <row r="456" spans="1:26" s="64" customFormat="1">
      <c r="A456" s="10"/>
      <c r="B456" s="10"/>
      <c r="C456" s="13"/>
      <c r="D456" s="21"/>
      <c r="E456" s="13"/>
      <c r="F456" s="21"/>
      <c r="G456" s="13"/>
      <c r="H456" s="21"/>
      <c r="I456" s="13"/>
      <c r="J456" s="21"/>
      <c r="K456" s="13"/>
      <c r="L456" s="21"/>
      <c r="M456" s="13"/>
      <c r="N456" s="21"/>
      <c r="O456" s="13"/>
      <c r="P456" s="21"/>
      <c r="Q456" s="13"/>
      <c r="R456" s="21"/>
      <c r="S456" s="13"/>
      <c r="T456" s="21"/>
      <c r="U456" s="13"/>
      <c r="V456" s="21"/>
      <c r="W456" s="13"/>
      <c r="X456" s="21"/>
      <c r="Y456" s="13"/>
      <c r="Z456" s="21"/>
    </row>
    <row r="457" spans="1:26" s="64" customFormat="1">
      <c r="A457" s="10"/>
      <c r="B457" s="10"/>
      <c r="C457" s="13"/>
      <c r="D457" s="21"/>
      <c r="E457" s="13"/>
      <c r="F457" s="21"/>
      <c r="G457" s="13"/>
      <c r="H457" s="21"/>
      <c r="I457" s="13"/>
      <c r="J457" s="21"/>
      <c r="K457" s="13"/>
      <c r="L457" s="21"/>
      <c r="M457" s="13"/>
      <c r="N457" s="21"/>
      <c r="O457" s="13"/>
      <c r="P457" s="21"/>
      <c r="Q457" s="13"/>
      <c r="R457" s="21"/>
      <c r="S457" s="13"/>
      <c r="T457" s="21"/>
      <c r="U457" s="13"/>
      <c r="V457" s="21"/>
      <c r="W457" s="13"/>
      <c r="X457" s="21"/>
      <c r="Y457" s="13"/>
      <c r="Z457" s="21"/>
    </row>
    <row r="458" spans="1:26" s="64" customFormat="1">
      <c r="A458" s="10"/>
      <c r="B458" s="10"/>
      <c r="C458" s="13"/>
      <c r="D458" s="21"/>
      <c r="E458" s="13"/>
      <c r="F458" s="21"/>
      <c r="G458" s="13"/>
      <c r="H458" s="21"/>
      <c r="I458" s="13"/>
      <c r="J458" s="21"/>
      <c r="K458" s="13"/>
      <c r="L458" s="21"/>
      <c r="M458" s="13"/>
      <c r="N458" s="21"/>
      <c r="O458" s="13"/>
      <c r="P458" s="21"/>
      <c r="Q458" s="13"/>
      <c r="R458" s="21"/>
      <c r="S458" s="13"/>
      <c r="T458" s="21"/>
      <c r="U458" s="13"/>
      <c r="V458" s="21"/>
      <c r="W458" s="13"/>
      <c r="X458" s="21"/>
      <c r="Y458" s="13"/>
      <c r="Z458" s="21"/>
    </row>
    <row r="459" spans="1:26" s="64" customFormat="1">
      <c r="A459" s="10"/>
      <c r="B459" s="10"/>
      <c r="C459" s="13"/>
      <c r="D459" s="21"/>
      <c r="E459" s="13"/>
      <c r="F459" s="21"/>
      <c r="G459" s="13"/>
      <c r="H459" s="21"/>
      <c r="I459" s="13"/>
      <c r="J459" s="21"/>
      <c r="K459" s="13"/>
      <c r="L459" s="21"/>
      <c r="M459" s="13"/>
      <c r="N459" s="21"/>
      <c r="O459" s="13"/>
      <c r="P459" s="21"/>
      <c r="Q459" s="13"/>
      <c r="R459" s="21"/>
      <c r="S459" s="13"/>
      <c r="T459" s="21"/>
      <c r="U459" s="13"/>
      <c r="V459" s="21"/>
      <c r="W459" s="13"/>
      <c r="X459" s="21"/>
      <c r="Y459" s="13"/>
      <c r="Z459" s="21"/>
    </row>
    <row r="460" spans="1:26" s="64" customFormat="1">
      <c r="A460" s="10"/>
      <c r="B460" s="10"/>
      <c r="C460" s="13"/>
      <c r="D460" s="21"/>
      <c r="E460" s="13"/>
      <c r="F460" s="21"/>
      <c r="G460" s="13"/>
      <c r="H460" s="21"/>
      <c r="I460" s="13"/>
      <c r="J460" s="21"/>
      <c r="K460" s="13"/>
      <c r="L460" s="21"/>
      <c r="M460" s="13"/>
      <c r="N460" s="21"/>
      <c r="O460" s="13"/>
      <c r="P460" s="21"/>
      <c r="Q460" s="13"/>
      <c r="R460" s="21"/>
      <c r="S460" s="13"/>
      <c r="T460" s="21"/>
      <c r="U460" s="13"/>
      <c r="V460" s="21"/>
      <c r="W460" s="13"/>
      <c r="X460" s="21"/>
      <c r="Y460" s="13"/>
      <c r="Z460" s="21"/>
    </row>
    <row r="461" spans="1:26" s="64" customFormat="1">
      <c r="A461" s="10"/>
      <c r="B461" s="10"/>
      <c r="C461" s="13"/>
      <c r="D461" s="21"/>
      <c r="E461" s="13"/>
      <c r="F461" s="21"/>
      <c r="G461" s="13"/>
      <c r="H461" s="21"/>
      <c r="I461" s="13"/>
      <c r="J461" s="21"/>
      <c r="K461" s="13"/>
      <c r="L461" s="21"/>
      <c r="M461" s="13"/>
      <c r="N461" s="21"/>
      <c r="O461" s="13"/>
      <c r="P461" s="21"/>
      <c r="Q461" s="13"/>
      <c r="R461" s="21"/>
      <c r="S461" s="13"/>
      <c r="T461" s="21"/>
      <c r="U461" s="13"/>
      <c r="V461" s="21"/>
      <c r="W461" s="13"/>
      <c r="X461" s="21"/>
      <c r="Y461" s="13"/>
      <c r="Z461" s="21"/>
    </row>
    <row r="462" spans="1:26" s="64" customFormat="1">
      <c r="A462" s="10"/>
      <c r="B462" s="10"/>
      <c r="C462" s="13"/>
      <c r="D462" s="21"/>
      <c r="E462" s="13"/>
      <c r="F462" s="21"/>
      <c r="G462" s="13"/>
      <c r="H462" s="21"/>
      <c r="I462" s="13"/>
      <c r="J462" s="21"/>
      <c r="K462" s="13"/>
      <c r="L462" s="21"/>
      <c r="M462" s="13"/>
      <c r="N462" s="21"/>
      <c r="O462" s="13"/>
      <c r="P462" s="21"/>
      <c r="Q462" s="13"/>
      <c r="R462" s="21"/>
      <c r="S462" s="13"/>
      <c r="T462" s="21"/>
      <c r="U462" s="13"/>
      <c r="V462" s="21"/>
      <c r="W462" s="13"/>
      <c r="X462" s="21"/>
      <c r="Y462" s="13"/>
      <c r="Z462" s="21"/>
    </row>
    <row r="463" spans="1:26" s="64" customFormat="1">
      <c r="A463" s="10"/>
      <c r="B463" s="10"/>
      <c r="C463" s="13"/>
      <c r="D463" s="21"/>
      <c r="E463" s="13"/>
      <c r="F463" s="21"/>
      <c r="G463" s="13"/>
      <c r="H463" s="21"/>
      <c r="I463" s="13"/>
      <c r="J463" s="21"/>
      <c r="K463" s="13"/>
      <c r="L463" s="21"/>
      <c r="M463" s="13"/>
      <c r="N463" s="21"/>
      <c r="O463" s="13"/>
      <c r="P463" s="21"/>
      <c r="Q463" s="13"/>
      <c r="R463" s="21"/>
      <c r="S463" s="13"/>
      <c r="T463" s="21"/>
      <c r="U463" s="13"/>
      <c r="V463" s="21"/>
      <c r="W463" s="13"/>
      <c r="X463" s="21"/>
      <c r="Y463" s="13"/>
      <c r="Z463" s="21"/>
    </row>
    <row r="464" spans="1:26" s="64" customFormat="1">
      <c r="A464" s="10"/>
      <c r="B464" s="10"/>
      <c r="C464" s="13"/>
      <c r="D464" s="21"/>
      <c r="E464" s="13"/>
      <c r="F464" s="21"/>
      <c r="G464" s="13"/>
      <c r="H464" s="21"/>
      <c r="I464" s="13"/>
      <c r="J464" s="21"/>
      <c r="K464" s="13"/>
      <c r="L464" s="21"/>
      <c r="M464" s="13"/>
      <c r="N464" s="21"/>
      <c r="O464" s="13"/>
      <c r="P464" s="21"/>
      <c r="Q464" s="13"/>
      <c r="R464" s="21"/>
      <c r="S464" s="13"/>
      <c r="T464" s="21"/>
      <c r="U464" s="13"/>
      <c r="V464" s="21"/>
      <c r="W464" s="13"/>
      <c r="X464" s="21"/>
      <c r="Y464" s="13"/>
      <c r="Z464" s="21"/>
    </row>
    <row r="465" spans="1:26" s="64" customFormat="1">
      <c r="A465" s="10"/>
      <c r="B465" s="10"/>
      <c r="C465" s="13"/>
      <c r="D465" s="21"/>
      <c r="E465" s="13"/>
      <c r="F465" s="21"/>
      <c r="G465" s="13"/>
      <c r="H465" s="21"/>
      <c r="I465" s="13"/>
      <c r="J465" s="21"/>
      <c r="K465" s="13"/>
      <c r="L465" s="21"/>
      <c r="M465" s="13"/>
      <c r="N465" s="21"/>
      <c r="O465" s="13"/>
      <c r="P465" s="21"/>
      <c r="Q465" s="13"/>
      <c r="R465" s="21"/>
      <c r="S465" s="13"/>
      <c r="T465" s="21"/>
      <c r="U465" s="13"/>
      <c r="V465" s="21"/>
      <c r="W465" s="13"/>
      <c r="X465" s="21"/>
      <c r="Y465" s="13"/>
      <c r="Z465" s="21"/>
    </row>
    <row r="466" spans="1:26" s="64" customFormat="1">
      <c r="A466" s="10"/>
      <c r="B466" s="10"/>
      <c r="C466" s="13"/>
      <c r="D466" s="21"/>
      <c r="E466" s="13"/>
      <c r="F466" s="21"/>
      <c r="G466" s="13"/>
      <c r="H466" s="21"/>
      <c r="I466" s="13"/>
      <c r="J466" s="21"/>
      <c r="K466" s="13"/>
      <c r="L466" s="21"/>
      <c r="M466" s="13"/>
      <c r="N466" s="21"/>
      <c r="O466" s="13"/>
      <c r="P466" s="21"/>
      <c r="Q466" s="13"/>
      <c r="R466" s="21"/>
      <c r="S466" s="13"/>
      <c r="T466" s="21"/>
      <c r="U466" s="13"/>
      <c r="V466" s="21"/>
      <c r="W466" s="13"/>
      <c r="X466" s="21"/>
      <c r="Y466" s="13"/>
      <c r="Z466" s="21"/>
    </row>
    <row r="467" spans="1:26" s="64" customFormat="1">
      <c r="A467" s="10"/>
      <c r="B467" s="10"/>
      <c r="C467" s="13"/>
      <c r="D467" s="21"/>
      <c r="E467" s="13"/>
      <c r="F467" s="21"/>
      <c r="G467" s="13"/>
      <c r="H467" s="21"/>
      <c r="I467" s="13"/>
      <c r="J467" s="21"/>
      <c r="K467" s="13"/>
      <c r="L467" s="21"/>
      <c r="M467" s="13"/>
      <c r="N467" s="21"/>
      <c r="O467" s="13"/>
      <c r="P467" s="21"/>
      <c r="Q467" s="13"/>
      <c r="R467" s="21"/>
      <c r="S467" s="13"/>
      <c r="T467" s="21"/>
      <c r="U467" s="13"/>
      <c r="V467" s="21"/>
      <c r="W467" s="13"/>
      <c r="X467" s="21"/>
      <c r="Y467" s="13"/>
      <c r="Z467" s="21"/>
    </row>
    <row r="468" spans="1:26" s="64" customFormat="1">
      <c r="A468" s="10"/>
      <c r="B468" s="10"/>
      <c r="C468" s="13"/>
      <c r="D468" s="21"/>
      <c r="E468" s="13"/>
      <c r="F468" s="21"/>
      <c r="G468" s="13"/>
      <c r="H468" s="21"/>
      <c r="I468" s="13"/>
      <c r="J468" s="21"/>
      <c r="K468" s="13"/>
      <c r="L468" s="21"/>
      <c r="M468" s="13"/>
      <c r="N468" s="21"/>
      <c r="O468" s="13"/>
      <c r="P468" s="21"/>
      <c r="Q468" s="13"/>
      <c r="R468" s="21"/>
      <c r="S468" s="13"/>
      <c r="T468" s="21"/>
      <c r="U468" s="13"/>
      <c r="V468" s="21"/>
      <c r="W468" s="13"/>
      <c r="X468" s="21"/>
      <c r="Y468" s="13"/>
      <c r="Z468" s="21"/>
    </row>
    <row r="469" spans="1:26" s="64" customFormat="1">
      <c r="A469" s="10"/>
      <c r="B469" s="10"/>
      <c r="C469" s="13"/>
      <c r="D469" s="21"/>
      <c r="E469" s="13"/>
      <c r="F469" s="21"/>
      <c r="G469" s="13"/>
      <c r="H469" s="21"/>
      <c r="I469" s="13"/>
      <c r="J469" s="21"/>
      <c r="K469" s="13"/>
      <c r="L469" s="21"/>
      <c r="M469" s="13"/>
      <c r="N469" s="21"/>
      <c r="O469" s="13"/>
      <c r="P469" s="21"/>
      <c r="Q469" s="13"/>
      <c r="R469" s="21"/>
      <c r="S469" s="13"/>
      <c r="T469" s="21"/>
      <c r="U469" s="13"/>
      <c r="V469" s="21"/>
      <c r="W469" s="13"/>
      <c r="X469" s="21"/>
      <c r="Y469" s="13"/>
      <c r="Z469" s="21"/>
    </row>
    <row r="470" spans="1:26" s="64" customFormat="1">
      <c r="A470" s="10"/>
      <c r="B470" s="10"/>
      <c r="C470" s="13"/>
      <c r="D470" s="21"/>
      <c r="E470" s="13"/>
      <c r="F470" s="21"/>
      <c r="G470" s="13"/>
      <c r="H470" s="21"/>
      <c r="I470" s="13"/>
      <c r="J470" s="21"/>
      <c r="K470" s="13"/>
      <c r="L470" s="21"/>
      <c r="M470" s="13"/>
      <c r="N470" s="21"/>
      <c r="O470" s="13"/>
      <c r="P470" s="21"/>
      <c r="Q470" s="13"/>
      <c r="R470" s="21"/>
      <c r="S470" s="13"/>
      <c r="T470" s="21"/>
      <c r="U470" s="13"/>
      <c r="V470" s="21"/>
      <c r="W470" s="13"/>
      <c r="X470" s="21"/>
      <c r="Y470" s="13"/>
      <c r="Z470" s="21"/>
    </row>
    <row r="471" spans="1:26" s="64" customFormat="1">
      <c r="A471" s="10"/>
      <c r="B471" s="10"/>
      <c r="C471" s="13"/>
      <c r="D471" s="21"/>
      <c r="E471" s="13"/>
      <c r="F471" s="21"/>
      <c r="G471" s="13"/>
      <c r="H471" s="21"/>
      <c r="I471" s="13"/>
      <c r="J471" s="21"/>
      <c r="K471" s="13"/>
      <c r="L471" s="21"/>
      <c r="M471" s="13"/>
      <c r="N471" s="21"/>
      <c r="O471" s="13"/>
      <c r="P471" s="21"/>
      <c r="Q471" s="13"/>
      <c r="R471" s="21"/>
      <c r="S471" s="13"/>
      <c r="T471" s="21"/>
      <c r="U471" s="13"/>
      <c r="V471" s="21"/>
      <c r="W471" s="13"/>
      <c r="X471" s="21"/>
      <c r="Y471" s="13"/>
      <c r="Z471" s="21"/>
    </row>
    <row r="472" spans="1:26" s="64" customFormat="1">
      <c r="A472" s="10"/>
      <c r="B472" s="10"/>
      <c r="C472" s="13"/>
      <c r="D472" s="21"/>
      <c r="E472" s="13"/>
      <c r="F472" s="21"/>
      <c r="G472" s="13"/>
      <c r="H472" s="21"/>
      <c r="I472" s="13"/>
      <c r="J472" s="21"/>
      <c r="K472" s="13"/>
      <c r="L472" s="21"/>
      <c r="M472" s="13"/>
      <c r="N472" s="21"/>
      <c r="O472" s="13"/>
      <c r="P472" s="21"/>
      <c r="Q472" s="13"/>
      <c r="R472" s="21"/>
      <c r="S472" s="13"/>
      <c r="T472" s="21"/>
      <c r="U472" s="13"/>
      <c r="V472" s="21"/>
      <c r="W472" s="13"/>
      <c r="X472" s="21"/>
      <c r="Y472" s="13"/>
      <c r="Z472" s="21"/>
    </row>
    <row r="473" spans="1:26" s="64" customFormat="1">
      <c r="A473" s="10"/>
      <c r="B473" s="10"/>
      <c r="C473" s="13"/>
      <c r="D473" s="21"/>
      <c r="E473" s="13"/>
      <c r="F473" s="21"/>
      <c r="G473" s="13"/>
      <c r="H473" s="21"/>
      <c r="I473" s="13"/>
      <c r="J473" s="21"/>
      <c r="K473" s="13"/>
      <c r="L473" s="21"/>
      <c r="M473" s="13"/>
      <c r="N473" s="21"/>
      <c r="O473" s="13"/>
      <c r="P473" s="21"/>
      <c r="Q473" s="13"/>
      <c r="R473" s="21"/>
      <c r="S473" s="13"/>
      <c r="T473" s="21"/>
      <c r="U473" s="13"/>
      <c r="V473" s="21"/>
      <c r="W473" s="13"/>
      <c r="X473" s="21"/>
      <c r="Y473" s="13"/>
      <c r="Z473" s="21"/>
    </row>
    <row r="474" spans="1:26" s="64" customFormat="1">
      <c r="A474" s="10"/>
      <c r="B474" s="10"/>
      <c r="C474" s="13"/>
      <c r="D474" s="21"/>
      <c r="E474" s="13"/>
      <c r="F474" s="21"/>
      <c r="G474" s="13"/>
      <c r="H474" s="21"/>
      <c r="I474" s="13"/>
      <c r="J474" s="21"/>
      <c r="K474" s="13"/>
      <c r="L474" s="21"/>
      <c r="M474" s="13"/>
      <c r="N474" s="21"/>
      <c r="O474" s="13"/>
      <c r="P474" s="21"/>
      <c r="Q474" s="13"/>
      <c r="R474" s="21"/>
      <c r="S474" s="13"/>
      <c r="T474" s="21"/>
      <c r="U474" s="13"/>
      <c r="V474" s="21"/>
      <c r="W474" s="13"/>
      <c r="X474" s="21"/>
      <c r="Y474" s="13"/>
      <c r="Z474" s="21"/>
    </row>
    <row r="475" spans="1:26" s="64" customFormat="1">
      <c r="A475" s="10"/>
      <c r="B475" s="10"/>
      <c r="C475" s="13"/>
      <c r="D475" s="21"/>
      <c r="E475" s="13"/>
      <c r="F475" s="21"/>
      <c r="G475" s="13"/>
      <c r="H475" s="21"/>
      <c r="I475" s="13"/>
      <c r="J475" s="21"/>
      <c r="K475" s="13"/>
      <c r="L475" s="21"/>
      <c r="M475" s="13"/>
      <c r="N475" s="21"/>
      <c r="O475" s="13"/>
      <c r="P475" s="21"/>
      <c r="Q475" s="13"/>
      <c r="R475" s="21"/>
      <c r="S475" s="13"/>
      <c r="T475" s="21"/>
      <c r="U475" s="13"/>
      <c r="V475" s="21"/>
      <c r="W475" s="13"/>
      <c r="X475" s="21"/>
      <c r="Y475" s="13"/>
      <c r="Z475" s="21"/>
    </row>
    <row r="476" spans="1:26" s="64" customFormat="1">
      <c r="A476" s="10"/>
      <c r="B476" s="10"/>
      <c r="C476" s="13"/>
      <c r="D476" s="21"/>
      <c r="E476" s="13"/>
      <c r="F476" s="21"/>
      <c r="G476" s="13"/>
      <c r="H476" s="21"/>
      <c r="I476" s="13"/>
      <c r="J476" s="21"/>
      <c r="K476" s="13"/>
      <c r="L476" s="21"/>
      <c r="M476" s="13"/>
      <c r="N476" s="21"/>
      <c r="O476" s="13"/>
      <c r="P476" s="21"/>
      <c r="Q476" s="13"/>
      <c r="R476" s="21"/>
      <c r="S476" s="13"/>
      <c r="T476" s="21"/>
      <c r="U476" s="13"/>
      <c r="V476" s="21"/>
      <c r="W476" s="13"/>
      <c r="X476" s="21"/>
      <c r="Y476" s="13"/>
      <c r="Z476" s="21"/>
    </row>
    <row r="477" spans="1:26" s="64" customFormat="1">
      <c r="A477" s="10"/>
      <c r="B477" s="10"/>
      <c r="C477" s="13"/>
      <c r="D477" s="21"/>
      <c r="E477" s="13"/>
      <c r="F477" s="21"/>
      <c r="G477" s="13"/>
      <c r="H477" s="21"/>
      <c r="I477" s="13"/>
      <c r="J477" s="21"/>
      <c r="K477" s="13"/>
      <c r="L477" s="21"/>
      <c r="M477" s="13"/>
      <c r="N477" s="21"/>
      <c r="O477" s="13"/>
      <c r="P477" s="21"/>
      <c r="Q477" s="13"/>
      <c r="R477" s="21"/>
      <c r="S477" s="13"/>
      <c r="T477" s="21"/>
      <c r="U477" s="13"/>
      <c r="V477" s="21"/>
      <c r="W477" s="13"/>
      <c r="X477" s="21"/>
      <c r="Y477" s="13"/>
      <c r="Z477" s="21"/>
    </row>
    <row r="478" spans="1:26" s="64" customFormat="1">
      <c r="A478" s="10"/>
      <c r="B478" s="10"/>
      <c r="C478" s="13"/>
      <c r="D478" s="21"/>
      <c r="E478" s="13"/>
      <c r="F478" s="21"/>
      <c r="G478" s="13"/>
      <c r="H478" s="21"/>
      <c r="I478" s="13"/>
      <c r="J478" s="21"/>
      <c r="K478" s="13"/>
      <c r="L478" s="21"/>
      <c r="M478" s="13"/>
      <c r="N478" s="21"/>
      <c r="O478" s="13"/>
      <c r="P478" s="21"/>
      <c r="Q478" s="13"/>
      <c r="R478" s="21"/>
      <c r="S478" s="13"/>
      <c r="T478" s="21"/>
      <c r="U478" s="13"/>
      <c r="V478" s="21"/>
      <c r="W478" s="13"/>
      <c r="X478" s="21"/>
      <c r="Y478" s="13"/>
      <c r="Z478" s="21"/>
    </row>
    <row r="479" spans="1:26" s="64" customFormat="1">
      <c r="A479" s="10"/>
      <c r="B479" s="10"/>
      <c r="C479" s="13"/>
      <c r="D479" s="21"/>
      <c r="E479" s="13"/>
      <c r="F479" s="21"/>
      <c r="G479" s="13"/>
      <c r="H479" s="21"/>
      <c r="I479" s="13"/>
      <c r="J479" s="21"/>
      <c r="K479" s="13"/>
      <c r="L479" s="21"/>
      <c r="M479" s="13"/>
      <c r="N479" s="21"/>
      <c r="O479" s="13"/>
      <c r="P479" s="21"/>
      <c r="Q479" s="13"/>
      <c r="R479" s="21"/>
      <c r="S479" s="13"/>
      <c r="T479" s="21"/>
      <c r="U479" s="13"/>
      <c r="V479" s="21"/>
      <c r="W479" s="13"/>
      <c r="X479" s="21"/>
      <c r="Y479" s="13"/>
      <c r="Z479" s="21"/>
    </row>
    <row r="480" spans="1:26" s="64" customFormat="1">
      <c r="A480" s="10"/>
      <c r="B480" s="10"/>
      <c r="C480" s="13"/>
      <c r="D480" s="21"/>
      <c r="E480" s="13"/>
      <c r="F480" s="21"/>
      <c r="G480" s="13"/>
      <c r="H480" s="21"/>
      <c r="I480" s="13"/>
      <c r="J480" s="21"/>
      <c r="K480" s="13"/>
      <c r="L480" s="21"/>
      <c r="M480" s="13"/>
      <c r="N480" s="21"/>
      <c r="O480" s="13"/>
      <c r="P480" s="21"/>
      <c r="Q480" s="13"/>
      <c r="R480" s="21"/>
      <c r="S480" s="13"/>
      <c r="T480" s="21"/>
      <c r="U480" s="13"/>
      <c r="V480" s="21"/>
      <c r="W480" s="13"/>
      <c r="X480" s="21"/>
      <c r="Y480" s="13"/>
      <c r="Z480" s="21"/>
    </row>
    <row r="481" spans="1:26" s="64" customFormat="1">
      <c r="A481" s="10"/>
      <c r="B481" s="10"/>
      <c r="C481" s="13"/>
      <c r="D481" s="21"/>
      <c r="E481" s="13"/>
      <c r="F481" s="21"/>
      <c r="G481" s="13"/>
      <c r="H481" s="21"/>
      <c r="I481" s="13"/>
      <c r="J481" s="21"/>
      <c r="K481" s="13"/>
      <c r="L481" s="21"/>
      <c r="M481" s="13"/>
      <c r="N481" s="21"/>
      <c r="O481" s="13"/>
      <c r="P481" s="21"/>
      <c r="Q481" s="13"/>
      <c r="R481" s="21"/>
      <c r="S481" s="13"/>
      <c r="T481" s="21"/>
      <c r="U481" s="13"/>
      <c r="V481" s="21"/>
      <c r="W481" s="13"/>
      <c r="X481" s="21"/>
      <c r="Y481" s="13"/>
      <c r="Z481" s="21"/>
    </row>
    <row r="482" spans="1:26" s="64" customFormat="1">
      <c r="A482" s="10"/>
      <c r="B482" s="10"/>
      <c r="C482" s="13"/>
      <c r="D482" s="21"/>
      <c r="E482" s="13"/>
      <c r="F482" s="21"/>
      <c r="G482" s="13"/>
      <c r="H482" s="21"/>
      <c r="I482" s="13"/>
      <c r="J482" s="21"/>
      <c r="K482" s="13"/>
      <c r="L482" s="21"/>
      <c r="M482" s="13"/>
      <c r="N482" s="21"/>
      <c r="O482" s="13"/>
      <c r="P482" s="21"/>
      <c r="Q482" s="13"/>
      <c r="R482" s="21"/>
      <c r="S482" s="13"/>
      <c r="T482" s="21"/>
      <c r="U482" s="13"/>
      <c r="V482" s="21"/>
      <c r="W482" s="13"/>
      <c r="X482" s="21"/>
      <c r="Y482" s="13"/>
      <c r="Z482" s="21"/>
    </row>
    <row r="483" spans="1:26" s="64" customFormat="1">
      <c r="A483" s="10"/>
      <c r="B483" s="10"/>
      <c r="C483" s="13"/>
      <c r="D483" s="21"/>
      <c r="E483" s="13"/>
      <c r="F483" s="21"/>
      <c r="G483" s="13"/>
      <c r="H483" s="21"/>
      <c r="I483" s="13"/>
      <c r="J483" s="21"/>
      <c r="K483" s="13"/>
      <c r="L483" s="21"/>
      <c r="M483" s="13"/>
      <c r="N483" s="21"/>
      <c r="O483" s="13"/>
      <c r="P483" s="21"/>
      <c r="Q483" s="13"/>
      <c r="R483" s="21"/>
      <c r="S483" s="13"/>
      <c r="T483" s="21"/>
      <c r="U483" s="13"/>
      <c r="V483" s="21"/>
      <c r="W483" s="13"/>
      <c r="X483" s="21"/>
      <c r="Y483" s="13"/>
      <c r="Z483" s="21"/>
    </row>
    <row r="484" spans="1:26" s="64" customFormat="1">
      <c r="A484" s="10"/>
      <c r="B484" s="10"/>
      <c r="C484" s="13"/>
      <c r="D484" s="21"/>
      <c r="E484" s="13"/>
      <c r="F484" s="21"/>
      <c r="G484" s="13"/>
      <c r="H484" s="21"/>
      <c r="I484" s="13"/>
      <c r="J484" s="21"/>
      <c r="K484" s="13"/>
      <c r="L484" s="21"/>
      <c r="M484" s="13"/>
      <c r="N484" s="21"/>
      <c r="O484" s="13"/>
      <c r="P484" s="21"/>
      <c r="Q484" s="13"/>
      <c r="R484" s="21"/>
      <c r="S484" s="13"/>
      <c r="T484" s="21"/>
      <c r="U484" s="13"/>
      <c r="V484" s="21"/>
      <c r="W484" s="13"/>
      <c r="X484" s="21"/>
      <c r="Y484" s="13"/>
      <c r="Z484" s="21"/>
    </row>
    <row r="485" spans="1:26" s="64" customFormat="1">
      <c r="A485" s="10"/>
      <c r="B485" s="10"/>
      <c r="C485" s="13"/>
      <c r="D485" s="21"/>
      <c r="E485" s="13"/>
      <c r="F485" s="21"/>
      <c r="G485" s="13"/>
      <c r="H485" s="21"/>
      <c r="I485" s="13"/>
      <c r="J485" s="21"/>
      <c r="K485" s="13"/>
      <c r="L485" s="21"/>
      <c r="M485" s="13"/>
      <c r="N485" s="21"/>
      <c r="O485" s="13"/>
      <c r="P485" s="21"/>
      <c r="Q485" s="13"/>
      <c r="R485" s="21"/>
      <c r="S485" s="13"/>
      <c r="T485" s="21"/>
      <c r="U485" s="13"/>
      <c r="V485" s="21"/>
      <c r="W485" s="13"/>
      <c r="X485" s="21"/>
      <c r="Y485" s="13"/>
      <c r="Z485" s="21"/>
    </row>
    <row r="486" spans="1:26" s="64" customFormat="1">
      <c r="A486" s="10"/>
      <c r="B486" s="10"/>
      <c r="C486" s="13"/>
      <c r="D486" s="21"/>
      <c r="E486" s="13"/>
      <c r="F486" s="21"/>
      <c r="G486" s="13"/>
      <c r="H486" s="21"/>
      <c r="I486" s="13"/>
      <c r="J486" s="21"/>
      <c r="K486" s="13"/>
      <c r="L486" s="21"/>
      <c r="M486" s="13"/>
      <c r="N486" s="21"/>
      <c r="O486" s="13"/>
      <c r="P486" s="21"/>
      <c r="Q486" s="13"/>
      <c r="R486" s="21"/>
      <c r="S486" s="13"/>
      <c r="T486" s="21"/>
      <c r="U486" s="13"/>
      <c r="V486" s="21"/>
      <c r="W486" s="13"/>
      <c r="X486" s="21"/>
      <c r="Y486" s="13"/>
      <c r="Z486" s="21"/>
    </row>
    <row r="487" spans="1:26" s="64" customFormat="1">
      <c r="A487" s="10"/>
      <c r="B487" s="10"/>
      <c r="C487" s="13"/>
      <c r="D487" s="21"/>
      <c r="E487" s="13"/>
      <c r="F487" s="21"/>
      <c r="G487" s="13"/>
      <c r="H487" s="21"/>
      <c r="I487" s="13"/>
      <c r="J487" s="21"/>
      <c r="K487" s="13"/>
      <c r="L487" s="21"/>
      <c r="M487" s="13"/>
      <c r="N487" s="21"/>
      <c r="O487" s="13"/>
      <c r="P487" s="21"/>
      <c r="Q487" s="13"/>
      <c r="R487" s="21"/>
      <c r="S487" s="13"/>
      <c r="T487" s="21"/>
      <c r="U487" s="13"/>
      <c r="V487" s="21"/>
      <c r="W487" s="13"/>
      <c r="X487" s="21"/>
      <c r="Y487" s="13"/>
      <c r="Z487" s="21"/>
    </row>
    <row r="488" spans="1:26" s="64" customFormat="1">
      <c r="A488" s="10"/>
      <c r="B488" s="10"/>
      <c r="C488" s="13"/>
      <c r="D488" s="21"/>
      <c r="E488" s="13"/>
      <c r="F488" s="21"/>
      <c r="G488" s="13"/>
      <c r="H488" s="21"/>
      <c r="I488" s="13"/>
      <c r="J488" s="21"/>
      <c r="K488" s="13"/>
      <c r="L488" s="21"/>
      <c r="M488" s="13"/>
      <c r="N488" s="21"/>
      <c r="O488" s="13"/>
      <c r="P488" s="21"/>
      <c r="Q488" s="13"/>
      <c r="R488" s="21"/>
      <c r="S488" s="13"/>
      <c r="T488" s="21"/>
      <c r="U488" s="13"/>
      <c r="V488" s="21"/>
      <c r="W488" s="13"/>
      <c r="X488" s="21"/>
      <c r="Y488" s="13"/>
      <c r="Z488" s="21"/>
    </row>
    <row r="489" spans="1:26" s="64" customFormat="1">
      <c r="A489" s="10"/>
      <c r="B489" s="10"/>
      <c r="C489" s="13"/>
      <c r="D489" s="21"/>
      <c r="E489" s="13"/>
      <c r="F489" s="21"/>
      <c r="G489" s="13"/>
      <c r="H489" s="21"/>
      <c r="I489" s="13"/>
      <c r="J489" s="21"/>
      <c r="K489" s="13"/>
      <c r="L489" s="21"/>
      <c r="M489" s="13"/>
      <c r="N489" s="21"/>
      <c r="O489" s="13"/>
      <c r="P489" s="21"/>
      <c r="Q489" s="13"/>
      <c r="R489" s="21"/>
      <c r="S489" s="13"/>
      <c r="T489" s="21"/>
      <c r="U489" s="13"/>
      <c r="V489" s="21"/>
      <c r="W489" s="13"/>
      <c r="X489" s="21"/>
      <c r="Y489" s="13"/>
      <c r="Z489" s="21"/>
    </row>
    <row r="490" spans="1:26" s="64" customFormat="1">
      <c r="A490" s="10"/>
      <c r="B490" s="10"/>
      <c r="C490" s="13"/>
      <c r="D490" s="21"/>
      <c r="E490" s="13"/>
      <c r="F490" s="21"/>
      <c r="G490" s="13"/>
      <c r="H490" s="21"/>
      <c r="I490" s="13"/>
      <c r="J490" s="21"/>
      <c r="K490" s="13"/>
      <c r="L490" s="21"/>
      <c r="M490" s="13"/>
      <c r="N490" s="21"/>
      <c r="O490" s="13"/>
      <c r="P490" s="21"/>
      <c r="Q490" s="13"/>
      <c r="R490" s="21"/>
      <c r="S490" s="13"/>
      <c r="T490" s="21"/>
      <c r="U490" s="13"/>
      <c r="V490" s="21"/>
      <c r="W490" s="13"/>
      <c r="X490" s="21"/>
      <c r="Y490" s="13"/>
      <c r="Z490" s="21"/>
    </row>
    <row r="491" spans="1:26" s="64" customFormat="1">
      <c r="A491" s="10"/>
      <c r="B491" s="10"/>
      <c r="C491" s="13"/>
      <c r="D491" s="21"/>
      <c r="E491" s="13"/>
      <c r="F491" s="21"/>
      <c r="G491" s="13"/>
      <c r="H491" s="21"/>
      <c r="I491" s="13"/>
      <c r="J491" s="21"/>
      <c r="K491" s="13"/>
      <c r="L491" s="21"/>
      <c r="M491" s="13"/>
      <c r="N491" s="21"/>
      <c r="O491" s="13"/>
      <c r="P491" s="21"/>
      <c r="Q491" s="13"/>
      <c r="R491" s="21"/>
      <c r="S491" s="13"/>
      <c r="T491" s="21"/>
      <c r="U491" s="13"/>
      <c r="V491" s="21"/>
      <c r="W491" s="13"/>
      <c r="X491" s="21"/>
      <c r="Y491" s="13"/>
      <c r="Z491" s="21"/>
    </row>
    <row r="492" spans="1:26" s="64" customFormat="1">
      <c r="A492" s="10"/>
      <c r="B492" s="10"/>
      <c r="C492" s="13"/>
      <c r="D492" s="21"/>
      <c r="E492" s="13"/>
      <c r="F492" s="21"/>
      <c r="G492" s="13"/>
      <c r="H492" s="21"/>
      <c r="I492" s="13"/>
      <c r="J492" s="21"/>
      <c r="K492" s="13"/>
      <c r="L492" s="21"/>
      <c r="M492" s="13"/>
      <c r="N492" s="21"/>
      <c r="O492" s="13"/>
      <c r="P492" s="21"/>
      <c r="Q492" s="13"/>
      <c r="R492" s="21"/>
      <c r="S492" s="13"/>
      <c r="T492" s="21"/>
      <c r="U492" s="13"/>
      <c r="V492" s="21"/>
      <c r="W492" s="13"/>
      <c r="X492" s="21"/>
      <c r="Y492" s="13"/>
      <c r="Z492" s="21"/>
    </row>
    <row r="493" spans="1:26" s="64" customFormat="1">
      <c r="A493" s="10"/>
      <c r="B493" s="10"/>
      <c r="C493" s="13"/>
      <c r="D493" s="21"/>
      <c r="E493" s="13"/>
      <c r="F493" s="21"/>
      <c r="G493" s="13"/>
      <c r="H493" s="21"/>
      <c r="I493" s="13"/>
      <c r="J493" s="21"/>
      <c r="K493" s="13"/>
      <c r="L493" s="21"/>
      <c r="M493" s="13"/>
      <c r="N493" s="21"/>
      <c r="O493" s="13"/>
      <c r="P493" s="21"/>
      <c r="Q493" s="13"/>
      <c r="R493" s="21"/>
      <c r="S493" s="13"/>
      <c r="T493" s="21"/>
      <c r="U493" s="13"/>
      <c r="V493" s="21"/>
      <c r="W493" s="13"/>
      <c r="X493" s="21"/>
      <c r="Y493" s="13"/>
      <c r="Z493" s="21"/>
    </row>
    <row r="494" spans="1:26" s="64" customFormat="1">
      <c r="A494" s="10"/>
      <c r="B494" s="10"/>
      <c r="C494" s="13"/>
      <c r="D494" s="21"/>
      <c r="E494" s="13"/>
      <c r="F494" s="21"/>
      <c r="G494" s="13"/>
      <c r="H494" s="21"/>
      <c r="I494" s="13"/>
      <c r="J494" s="21"/>
      <c r="K494" s="13"/>
      <c r="L494" s="21"/>
      <c r="M494" s="13"/>
      <c r="N494" s="21"/>
      <c r="O494" s="13"/>
      <c r="P494" s="21"/>
      <c r="Q494" s="13"/>
      <c r="R494" s="21"/>
      <c r="S494" s="13"/>
      <c r="T494" s="21"/>
      <c r="U494" s="13"/>
      <c r="V494" s="21"/>
      <c r="W494" s="13"/>
      <c r="X494" s="21"/>
      <c r="Y494" s="13"/>
      <c r="Z494" s="21"/>
    </row>
    <row r="495" spans="1:26" s="64" customFormat="1">
      <c r="A495" s="10"/>
      <c r="B495" s="10"/>
      <c r="C495" s="13"/>
      <c r="D495" s="21"/>
      <c r="E495" s="13"/>
      <c r="F495" s="21"/>
      <c r="G495" s="13"/>
      <c r="H495" s="21"/>
      <c r="I495" s="13"/>
      <c r="J495" s="21"/>
      <c r="K495" s="13"/>
      <c r="L495" s="21"/>
      <c r="M495" s="13"/>
      <c r="N495" s="21"/>
      <c r="O495" s="13"/>
      <c r="P495" s="21"/>
      <c r="Q495" s="13"/>
      <c r="R495" s="21"/>
      <c r="S495" s="13"/>
      <c r="T495" s="21"/>
      <c r="U495" s="13"/>
      <c r="V495" s="21"/>
      <c r="W495" s="13"/>
      <c r="X495" s="21"/>
      <c r="Y495" s="13"/>
      <c r="Z495" s="21"/>
    </row>
    <row r="496" spans="1:26" s="64" customFormat="1">
      <c r="A496" s="10"/>
      <c r="B496" s="10"/>
      <c r="C496" s="13"/>
      <c r="D496" s="21"/>
      <c r="E496" s="13"/>
      <c r="F496" s="21"/>
      <c r="G496" s="13"/>
      <c r="H496" s="21"/>
      <c r="I496" s="13"/>
      <c r="J496" s="21"/>
      <c r="K496" s="13"/>
      <c r="L496" s="21"/>
      <c r="M496" s="13"/>
      <c r="N496" s="21"/>
      <c r="O496" s="13"/>
      <c r="P496" s="21"/>
      <c r="Q496" s="13"/>
      <c r="R496" s="21"/>
      <c r="S496" s="13"/>
      <c r="T496" s="21"/>
      <c r="U496" s="13"/>
      <c r="V496" s="21"/>
      <c r="W496" s="13"/>
      <c r="X496" s="21"/>
      <c r="Y496" s="13"/>
      <c r="Z496" s="21"/>
    </row>
    <row r="497" spans="1:26" s="64" customFormat="1">
      <c r="A497" s="10"/>
      <c r="B497" s="10"/>
      <c r="C497" s="13"/>
      <c r="D497" s="21"/>
      <c r="E497" s="13"/>
      <c r="F497" s="21"/>
      <c r="G497" s="13"/>
      <c r="H497" s="21"/>
      <c r="I497" s="13"/>
      <c r="J497" s="21"/>
      <c r="K497" s="13"/>
      <c r="L497" s="21"/>
      <c r="M497" s="13"/>
      <c r="N497" s="21"/>
      <c r="O497" s="13"/>
      <c r="P497" s="21"/>
      <c r="Q497" s="13"/>
      <c r="R497" s="21"/>
      <c r="S497" s="13"/>
      <c r="T497" s="21"/>
      <c r="U497" s="13"/>
      <c r="V497" s="21"/>
      <c r="W497" s="13"/>
      <c r="X497" s="21"/>
      <c r="Y497" s="13"/>
      <c r="Z497" s="21"/>
    </row>
    <row r="498" spans="1:26" s="64" customFormat="1">
      <c r="A498" s="10"/>
      <c r="B498" s="10"/>
      <c r="C498" s="13"/>
      <c r="D498" s="21"/>
      <c r="E498" s="13"/>
      <c r="F498" s="21"/>
      <c r="G498" s="13"/>
      <c r="H498" s="21"/>
      <c r="I498" s="13"/>
      <c r="J498" s="21"/>
      <c r="K498" s="13"/>
      <c r="L498" s="21"/>
      <c r="M498" s="13"/>
      <c r="N498" s="21"/>
      <c r="O498" s="13"/>
      <c r="P498" s="21"/>
      <c r="Q498" s="13"/>
      <c r="R498" s="21"/>
      <c r="S498" s="13"/>
      <c r="T498" s="21"/>
      <c r="U498" s="13"/>
      <c r="V498" s="21"/>
      <c r="W498" s="13"/>
      <c r="X498" s="21"/>
      <c r="Y498" s="13"/>
      <c r="Z498" s="21"/>
    </row>
    <row r="499" spans="1:26" s="64" customFormat="1">
      <c r="A499" s="10"/>
      <c r="B499" s="10"/>
      <c r="C499" s="13"/>
      <c r="D499" s="21"/>
      <c r="E499" s="13"/>
      <c r="F499" s="21"/>
      <c r="G499" s="13"/>
      <c r="H499" s="21"/>
      <c r="I499" s="13"/>
      <c r="J499" s="21"/>
      <c r="K499" s="13"/>
      <c r="L499" s="21"/>
      <c r="M499" s="13"/>
      <c r="N499" s="21"/>
      <c r="O499" s="13"/>
      <c r="P499" s="21"/>
      <c r="Q499" s="13"/>
      <c r="R499" s="21"/>
      <c r="S499" s="13"/>
      <c r="T499" s="21"/>
      <c r="U499" s="13"/>
      <c r="V499" s="21"/>
      <c r="W499" s="13"/>
      <c r="X499" s="21"/>
      <c r="Y499" s="13"/>
      <c r="Z499" s="21"/>
    </row>
    <row r="500" spans="1:26" s="64" customFormat="1">
      <c r="A500" s="10"/>
      <c r="B500" s="10"/>
      <c r="C500" s="13"/>
      <c r="D500" s="21"/>
      <c r="E500" s="13"/>
      <c r="F500" s="21"/>
      <c r="G500" s="13"/>
      <c r="H500" s="21"/>
      <c r="I500" s="13"/>
      <c r="J500" s="21"/>
      <c r="K500" s="13"/>
      <c r="L500" s="21"/>
      <c r="M500" s="13"/>
      <c r="N500" s="21"/>
      <c r="O500" s="13"/>
      <c r="P500" s="21"/>
      <c r="Q500" s="13"/>
      <c r="R500" s="21"/>
      <c r="S500" s="13"/>
      <c r="T500" s="21"/>
      <c r="U500" s="13"/>
      <c r="V500" s="21"/>
      <c r="W500" s="13"/>
      <c r="X500" s="21"/>
      <c r="Y500" s="13"/>
      <c r="Z500" s="21"/>
    </row>
    <row r="501" spans="1:26" s="64" customFormat="1">
      <c r="A501" s="10"/>
      <c r="B501" s="10"/>
      <c r="C501" s="13"/>
      <c r="D501" s="21"/>
      <c r="E501" s="13"/>
      <c r="F501" s="21"/>
      <c r="G501" s="13"/>
      <c r="H501" s="21"/>
      <c r="I501" s="13"/>
      <c r="J501" s="21"/>
      <c r="K501" s="13"/>
      <c r="L501" s="21"/>
      <c r="M501" s="13"/>
      <c r="N501" s="21"/>
      <c r="O501" s="13"/>
      <c r="P501" s="21"/>
      <c r="Q501" s="13"/>
      <c r="R501" s="21"/>
      <c r="S501" s="13"/>
      <c r="T501" s="21"/>
      <c r="U501" s="13"/>
      <c r="V501" s="21"/>
      <c r="W501" s="13"/>
      <c r="X501" s="21"/>
      <c r="Y501" s="13"/>
      <c r="Z501" s="21"/>
    </row>
    <row r="502" spans="1:26" s="64" customFormat="1">
      <c r="A502" s="10"/>
      <c r="B502" s="10"/>
      <c r="C502" s="13"/>
      <c r="D502" s="21"/>
      <c r="E502" s="13"/>
      <c r="F502" s="21"/>
      <c r="G502" s="13"/>
      <c r="H502" s="21"/>
      <c r="I502" s="13"/>
      <c r="J502" s="21"/>
      <c r="K502" s="13"/>
      <c r="L502" s="21"/>
      <c r="M502" s="13"/>
      <c r="N502" s="21"/>
      <c r="O502" s="13"/>
      <c r="P502" s="21"/>
      <c r="Q502" s="13"/>
      <c r="R502" s="21"/>
      <c r="S502" s="13"/>
      <c r="T502" s="21"/>
      <c r="U502" s="13"/>
      <c r="V502" s="21"/>
      <c r="W502" s="13"/>
      <c r="X502" s="21"/>
      <c r="Y502" s="13"/>
      <c r="Z502" s="21"/>
    </row>
    <row r="503" spans="1:26" s="64" customFormat="1">
      <c r="A503" s="10"/>
      <c r="B503" s="10"/>
      <c r="C503" s="13"/>
      <c r="D503" s="21"/>
      <c r="E503" s="13"/>
      <c r="F503" s="21"/>
      <c r="G503" s="13"/>
      <c r="H503" s="21"/>
      <c r="I503" s="13"/>
      <c r="J503" s="21"/>
      <c r="K503" s="13"/>
      <c r="L503" s="21"/>
      <c r="M503" s="13"/>
      <c r="N503" s="21"/>
      <c r="O503" s="13"/>
      <c r="P503" s="21"/>
      <c r="Q503" s="13"/>
      <c r="R503" s="21"/>
      <c r="S503" s="13"/>
      <c r="T503" s="21"/>
      <c r="U503" s="13"/>
      <c r="V503" s="21"/>
      <c r="W503" s="13"/>
      <c r="X503" s="21"/>
      <c r="Y503" s="13"/>
      <c r="Z503" s="21"/>
    </row>
    <row r="504" spans="1:26" s="64" customFormat="1">
      <c r="A504" s="10"/>
      <c r="B504" s="10"/>
      <c r="C504" s="13"/>
      <c r="D504" s="21"/>
      <c r="E504" s="13"/>
      <c r="F504" s="21"/>
      <c r="G504" s="13"/>
      <c r="H504" s="21"/>
      <c r="I504" s="13"/>
      <c r="J504" s="21"/>
      <c r="K504" s="13"/>
      <c r="L504" s="21"/>
      <c r="M504" s="13"/>
      <c r="N504" s="21"/>
      <c r="O504" s="13"/>
      <c r="P504" s="21"/>
      <c r="Q504" s="13"/>
      <c r="R504" s="21"/>
      <c r="S504" s="13"/>
      <c r="T504" s="21"/>
      <c r="U504" s="13"/>
      <c r="V504" s="21"/>
      <c r="W504" s="13"/>
      <c r="X504" s="21"/>
      <c r="Y504" s="13"/>
      <c r="Z504" s="21"/>
    </row>
    <row r="505" spans="1:26" s="64" customFormat="1">
      <c r="A505" s="10"/>
      <c r="B505" s="10"/>
      <c r="C505" s="13"/>
      <c r="D505" s="21"/>
      <c r="E505" s="13"/>
      <c r="F505" s="21"/>
      <c r="G505" s="13"/>
      <c r="H505" s="21"/>
      <c r="I505" s="13"/>
      <c r="J505" s="21"/>
      <c r="K505" s="13"/>
      <c r="L505" s="21"/>
      <c r="M505" s="13"/>
      <c r="N505" s="21"/>
      <c r="O505" s="13"/>
      <c r="P505" s="21"/>
      <c r="Q505" s="13"/>
      <c r="R505" s="21"/>
      <c r="S505" s="13"/>
      <c r="T505" s="21"/>
      <c r="U505" s="13"/>
      <c r="V505" s="21"/>
      <c r="W505" s="13"/>
      <c r="X505" s="21"/>
      <c r="Y505" s="13"/>
      <c r="Z505" s="21"/>
    </row>
    <row r="506" spans="1:26" s="64" customFormat="1">
      <c r="A506" s="10"/>
      <c r="B506" s="10"/>
      <c r="C506" s="13"/>
      <c r="D506" s="21"/>
      <c r="E506" s="13"/>
      <c r="F506" s="21"/>
      <c r="G506" s="13"/>
      <c r="H506" s="21"/>
      <c r="I506" s="13"/>
      <c r="J506" s="21"/>
      <c r="K506" s="13"/>
      <c r="L506" s="21"/>
      <c r="M506" s="13"/>
      <c r="N506" s="21"/>
      <c r="O506" s="13"/>
      <c r="P506" s="21"/>
      <c r="Q506" s="13"/>
      <c r="R506" s="21"/>
      <c r="S506" s="13"/>
      <c r="T506" s="21"/>
      <c r="U506" s="13"/>
      <c r="V506" s="21"/>
      <c r="W506" s="13"/>
      <c r="X506" s="21"/>
      <c r="Y506" s="13"/>
      <c r="Z506" s="21"/>
    </row>
    <row r="507" spans="1:26" s="64" customFormat="1">
      <c r="A507" s="10"/>
      <c r="B507" s="10"/>
      <c r="C507" s="13"/>
      <c r="D507" s="21"/>
      <c r="E507" s="13"/>
      <c r="F507" s="21"/>
      <c r="G507" s="13"/>
      <c r="H507" s="21"/>
      <c r="I507" s="13"/>
      <c r="J507" s="21"/>
      <c r="K507" s="13"/>
      <c r="L507" s="21"/>
      <c r="M507" s="13"/>
      <c r="N507" s="21"/>
      <c r="O507" s="13"/>
      <c r="P507" s="21"/>
      <c r="Q507" s="13"/>
      <c r="R507" s="21"/>
      <c r="S507" s="13"/>
      <c r="T507" s="21"/>
      <c r="U507" s="13"/>
      <c r="V507" s="21"/>
      <c r="W507" s="13"/>
      <c r="X507" s="21"/>
      <c r="Y507" s="13"/>
      <c r="Z507" s="21"/>
    </row>
    <row r="508" spans="1:26" s="64" customFormat="1">
      <c r="A508" s="10"/>
      <c r="B508" s="10"/>
      <c r="C508" s="13"/>
      <c r="D508" s="21"/>
      <c r="E508" s="13"/>
      <c r="F508" s="21"/>
      <c r="G508" s="13"/>
      <c r="H508" s="21"/>
      <c r="I508" s="13"/>
      <c r="J508" s="21"/>
      <c r="K508" s="13"/>
      <c r="L508" s="21"/>
      <c r="M508" s="13"/>
      <c r="N508" s="21"/>
      <c r="O508" s="13"/>
      <c r="P508" s="21"/>
      <c r="Q508" s="13"/>
      <c r="R508" s="21"/>
      <c r="S508" s="13"/>
      <c r="T508" s="21"/>
      <c r="U508" s="13"/>
      <c r="V508" s="21"/>
      <c r="W508" s="13"/>
      <c r="X508" s="21"/>
      <c r="Y508" s="13"/>
      <c r="Z508" s="21"/>
    </row>
    <row r="509" spans="1:26" s="64" customFormat="1">
      <c r="A509" s="10"/>
      <c r="B509" s="10"/>
      <c r="C509" s="13"/>
      <c r="D509" s="21"/>
      <c r="E509" s="13"/>
      <c r="F509" s="21"/>
      <c r="G509" s="13"/>
      <c r="H509" s="21"/>
      <c r="I509" s="13"/>
      <c r="J509" s="21"/>
      <c r="K509" s="13"/>
      <c r="L509" s="21"/>
      <c r="M509" s="13"/>
      <c r="N509" s="21"/>
      <c r="O509" s="13"/>
      <c r="P509" s="21"/>
      <c r="Q509" s="13"/>
      <c r="R509" s="21"/>
      <c r="S509" s="13"/>
      <c r="T509" s="21"/>
      <c r="U509" s="13"/>
      <c r="V509" s="21"/>
      <c r="W509" s="13"/>
      <c r="X509" s="21"/>
      <c r="Y509" s="13"/>
      <c r="Z509" s="21"/>
    </row>
    <row r="510" spans="1:26" s="64" customFormat="1">
      <c r="A510" s="10"/>
      <c r="B510" s="10"/>
      <c r="C510" s="13"/>
      <c r="D510" s="21"/>
      <c r="E510" s="13"/>
      <c r="F510" s="21"/>
      <c r="G510" s="13"/>
      <c r="H510" s="21"/>
      <c r="I510" s="13"/>
      <c r="J510" s="21"/>
      <c r="K510" s="13"/>
      <c r="L510" s="21"/>
      <c r="M510" s="13"/>
      <c r="N510" s="21"/>
      <c r="O510" s="13"/>
      <c r="P510" s="21"/>
      <c r="Q510" s="13"/>
      <c r="R510" s="21"/>
      <c r="S510" s="13"/>
      <c r="T510" s="21"/>
      <c r="U510" s="13"/>
      <c r="V510" s="21"/>
      <c r="W510" s="13"/>
      <c r="X510" s="21"/>
      <c r="Y510" s="13"/>
      <c r="Z510" s="21"/>
    </row>
    <row r="511" spans="1:26" s="64" customFormat="1">
      <c r="A511" s="10"/>
      <c r="B511" s="10"/>
      <c r="C511" s="13"/>
      <c r="D511" s="21"/>
      <c r="E511" s="13"/>
      <c r="F511" s="21"/>
      <c r="G511" s="13"/>
      <c r="H511" s="21"/>
      <c r="I511" s="13"/>
      <c r="J511" s="21"/>
      <c r="K511" s="13"/>
      <c r="L511" s="21"/>
      <c r="M511" s="13"/>
      <c r="N511" s="21"/>
      <c r="O511" s="13"/>
      <c r="P511" s="21"/>
      <c r="Q511" s="13"/>
      <c r="R511" s="21"/>
      <c r="S511" s="13"/>
      <c r="T511" s="21"/>
      <c r="U511" s="13"/>
      <c r="V511" s="21"/>
      <c r="W511" s="13"/>
      <c r="X511" s="21"/>
      <c r="Y511" s="13"/>
      <c r="Z511" s="21"/>
    </row>
    <row r="512" spans="1:26" s="64" customFormat="1">
      <c r="A512" s="10"/>
      <c r="B512" s="10"/>
      <c r="C512" s="13"/>
      <c r="D512" s="21"/>
      <c r="E512" s="13"/>
      <c r="F512" s="21"/>
      <c r="G512" s="13"/>
      <c r="H512" s="21"/>
      <c r="I512" s="13"/>
      <c r="J512" s="21"/>
      <c r="K512" s="13"/>
      <c r="L512" s="21"/>
      <c r="M512" s="13"/>
      <c r="N512" s="21"/>
      <c r="O512" s="13"/>
      <c r="P512" s="21"/>
      <c r="Q512" s="13"/>
      <c r="R512" s="21"/>
      <c r="S512" s="13"/>
      <c r="T512" s="21"/>
      <c r="U512" s="13"/>
      <c r="V512" s="21"/>
      <c r="W512" s="13"/>
      <c r="X512" s="21"/>
      <c r="Y512" s="13"/>
      <c r="Z512" s="21"/>
    </row>
    <row r="513" spans="1:26" s="64" customFormat="1">
      <c r="A513" s="10"/>
      <c r="B513" s="10"/>
      <c r="C513" s="13"/>
      <c r="D513" s="21"/>
      <c r="E513" s="13"/>
      <c r="F513" s="21"/>
      <c r="G513" s="13"/>
      <c r="H513" s="21"/>
      <c r="I513" s="13"/>
      <c r="J513" s="21"/>
      <c r="K513" s="13"/>
      <c r="L513" s="21"/>
      <c r="M513" s="13"/>
      <c r="N513" s="21"/>
      <c r="O513" s="13"/>
      <c r="P513" s="21"/>
      <c r="Q513" s="13"/>
      <c r="R513" s="21"/>
      <c r="S513" s="13"/>
      <c r="T513" s="21"/>
      <c r="U513" s="13"/>
      <c r="V513" s="21"/>
      <c r="W513" s="13"/>
      <c r="X513" s="21"/>
      <c r="Y513" s="13"/>
      <c r="Z513" s="21"/>
    </row>
    <row r="514" spans="1:26" s="64" customFormat="1">
      <c r="A514" s="10"/>
      <c r="B514" s="10"/>
      <c r="C514" s="13"/>
      <c r="D514" s="21"/>
      <c r="E514" s="13"/>
      <c r="F514" s="21"/>
      <c r="G514" s="13"/>
      <c r="H514" s="21"/>
      <c r="I514" s="13"/>
      <c r="J514" s="21"/>
      <c r="K514" s="13"/>
      <c r="L514" s="21"/>
      <c r="M514" s="13"/>
      <c r="N514" s="21"/>
      <c r="O514" s="13"/>
      <c r="P514" s="21"/>
      <c r="Q514" s="13"/>
      <c r="R514" s="21"/>
      <c r="S514" s="13"/>
      <c r="T514" s="21"/>
      <c r="U514" s="13"/>
      <c r="V514" s="21"/>
      <c r="W514" s="13"/>
      <c r="X514" s="21"/>
      <c r="Y514" s="13"/>
      <c r="Z514" s="21"/>
    </row>
    <row r="515" spans="1:26" s="64" customFormat="1">
      <c r="A515" s="10"/>
      <c r="B515" s="10"/>
      <c r="C515" s="13"/>
      <c r="D515" s="21"/>
      <c r="E515" s="13"/>
      <c r="F515" s="21"/>
      <c r="G515" s="13"/>
      <c r="H515" s="21"/>
      <c r="I515" s="13"/>
      <c r="J515" s="21"/>
      <c r="K515" s="13"/>
      <c r="L515" s="21"/>
      <c r="M515" s="13"/>
      <c r="N515" s="21"/>
      <c r="O515" s="13"/>
      <c r="P515" s="21"/>
      <c r="Q515" s="13"/>
      <c r="R515" s="21"/>
      <c r="S515" s="13"/>
      <c r="T515" s="21"/>
      <c r="U515" s="13"/>
      <c r="V515" s="21"/>
      <c r="W515" s="13"/>
      <c r="X515" s="21"/>
      <c r="Y515" s="13"/>
      <c r="Z515" s="21"/>
    </row>
    <row r="516" spans="1:26" s="64" customFormat="1">
      <c r="A516" s="10"/>
      <c r="B516" s="10"/>
      <c r="C516" s="13"/>
      <c r="D516" s="21"/>
      <c r="E516" s="13"/>
      <c r="F516" s="21"/>
      <c r="G516" s="13"/>
      <c r="H516" s="21"/>
      <c r="I516" s="13"/>
      <c r="J516" s="21"/>
      <c r="K516" s="13"/>
      <c r="L516" s="21"/>
      <c r="M516" s="13"/>
      <c r="N516" s="21"/>
      <c r="O516" s="13"/>
      <c r="P516" s="21"/>
      <c r="Q516" s="13"/>
      <c r="R516" s="21"/>
      <c r="S516" s="13"/>
      <c r="T516" s="21"/>
      <c r="U516" s="13"/>
      <c r="V516" s="21"/>
      <c r="W516" s="13"/>
      <c r="X516" s="21"/>
      <c r="Y516" s="13"/>
      <c r="Z516" s="21"/>
    </row>
    <row r="517" spans="1:26" s="64" customFormat="1">
      <c r="A517" s="10"/>
      <c r="B517" s="10"/>
      <c r="C517" s="13"/>
      <c r="D517" s="21"/>
      <c r="E517" s="13"/>
      <c r="F517" s="21"/>
      <c r="G517" s="13"/>
      <c r="H517" s="21"/>
      <c r="I517" s="13"/>
      <c r="J517" s="21"/>
      <c r="K517" s="13"/>
      <c r="L517" s="21"/>
      <c r="M517" s="13"/>
      <c r="N517" s="21"/>
      <c r="O517" s="13"/>
      <c r="P517" s="21"/>
      <c r="Q517" s="13"/>
      <c r="R517" s="21"/>
      <c r="S517" s="13"/>
      <c r="T517" s="21"/>
      <c r="U517" s="13"/>
      <c r="V517" s="21"/>
      <c r="W517" s="13"/>
      <c r="X517" s="21"/>
      <c r="Y517" s="13"/>
      <c r="Z517" s="21"/>
    </row>
    <row r="518" spans="1:26" s="64" customFormat="1">
      <c r="A518" s="10"/>
      <c r="B518" s="10"/>
      <c r="C518" s="13"/>
      <c r="D518" s="21"/>
      <c r="E518" s="13"/>
      <c r="F518" s="21"/>
      <c r="G518" s="13"/>
      <c r="H518" s="21"/>
      <c r="I518" s="13"/>
      <c r="J518" s="21"/>
      <c r="K518" s="13"/>
      <c r="L518" s="21"/>
      <c r="M518" s="13"/>
      <c r="N518" s="21"/>
      <c r="O518" s="13"/>
      <c r="P518" s="21"/>
      <c r="Q518" s="13"/>
      <c r="R518" s="21"/>
      <c r="S518" s="13"/>
      <c r="T518" s="21"/>
      <c r="U518" s="13"/>
      <c r="V518" s="21"/>
      <c r="W518" s="13"/>
      <c r="X518" s="21"/>
      <c r="Y518" s="13"/>
      <c r="Z518" s="21"/>
    </row>
    <row r="519" spans="1:26" s="64" customFormat="1">
      <c r="A519" s="10"/>
      <c r="B519" s="10"/>
      <c r="C519" s="13"/>
      <c r="D519" s="21"/>
      <c r="E519" s="13"/>
      <c r="F519" s="21"/>
      <c r="G519" s="13"/>
      <c r="H519" s="21"/>
      <c r="I519" s="13"/>
      <c r="J519" s="21"/>
      <c r="K519" s="13"/>
      <c r="L519" s="21"/>
      <c r="M519" s="13"/>
      <c r="N519" s="21"/>
      <c r="O519" s="13"/>
      <c r="P519" s="21"/>
      <c r="Q519" s="13"/>
      <c r="R519" s="21"/>
      <c r="S519" s="13"/>
      <c r="T519" s="21"/>
      <c r="U519" s="13"/>
      <c r="V519" s="21"/>
      <c r="W519" s="13"/>
      <c r="X519" s="21"/>
      <c r="Y519" s="13"/>
      <c r="Z519" s="21"/>
    </row>
    <row r="520" spans="1:26" s="64" customFormat="1">
      <c r="A520" s="10"/>
      <c r="B520" s="10"/>
      <c r="C520" s="13"/>
      <c r="D520" s="21"/>
      <c r="E520" s="13"/>
      <c r="F520" s="21"/>
      <c r="G520" s="13"/>
      <c r="H520" s="21"/>
      <c r="I520" s="13"/>
      <c r="J520" s="21"/>
      <c r="K520" s="13"/>
      <c r="L520" s="21"/>
      <c r="M520" s="13"/>
      <c r="N520" s="21"/>
      <c r="O520" s="13"/>
      <c r="P520" s="21"/>
      <c r="Q520" s="13"/>
      <c r="R520" s="21"/>
      <c r="S520" s="13"/>
      <c r="T520" s="21"/>
      <c r="U520" s="13"/>
      <c r="V520" s="21"/>
      <c r="W520" s="13"/>
      <c r="X520" s="21"/>
      <c r="Y520" s="13"/>
      <c r="Z520" s="21"/>
    </row>
    <row r="521" spans="1:26" s="64" customFormat="1">
      <c r="A521" s="10"/>
      <c r="B521" s="10"/>
      <c r="C521" s="13"/>
      <c r="D521" s="21"/>
      <c r="E521" s="13"/>
      <c r="F521" s="21"/>
      <c r="G521" s="13"/>
      <c r="H521" s="21"/>
      <c r="I521" s="13"/>
      <c r="J521" s="21"/>
      <c r="K521" s="13"/>
      <c r="L521" s="21"/>
      <c r="M521" s="13"/>
      <c r="N521" s="21"/>
      <c r="O521" s="13"/>
      <c r="P521" s="21"/>
      <c r="Q521" s="13"/>
      <c r="R521" s="21"/>
      <c r="S521" s="13"/>
      <c r="T521" s="21"/>
      <c r="U521" s="13"/>
      <c r="V521" s="21"/>
      <c r="W521" s="13"/>
      <c r="X521" s="21"/>
      <c r="Y521" s="13"/>
      <c r="Z521" s="21"/>
    </row>
    <row r="522" spans="1:26" s="64" customFormat="1">
      <c r="A522" s="10"/>
      <c r="B522" s="10"/>
      <c r="C522" s="13"/>
      <c r="D522" s="21"/>
      <c r="E522" s="13"/>
      <c r="F522" s="21"/>
      <c r="G522" s="13"/>
      <c r="H522" s="21"/>
      <c r="I522" s="13"/>
      <c r="J522" s="21"/>
      <c r="K522" s="13"/>
      <c r="L522" s="21"/>
      <c r="M522" s="13"/>
      <c r="N522" s="21"/>
      <c r="O522" s="13"/>
      <c r="P522" s="21"/>
      <c r="Q522" s="13"/>
      <c r="R522" s="21"/>
      <c r="S522" s="13"/>
      <c r="T522" s="21"/>
      <c r="U522" s="13"/>
      <c r="V522" s="21"/>
      <c r="W522" s="13"/>
      <c r="X522" s="21"/>
      <c r="Y522" s="13"/>
      <c r="Z522" s="21"/>
    </row>
    <row r="523" spans="1:26" s="64" customFormat="1">
      <c r="A523" s="10"/>
      <c r="B523" s="10"/>
      <c r="C523" s="13"/>
      <c r="D523" s="21"/>
      <c r="E523" s="13"/>
      <c r="F523" s="21"/>
      <c r="G523" s="13"/>
      <c r="H523" s="21"/>
      <c r="I523" s="13"/>
      <c r="J523" s="21"/>
      <c r="K523" s="13"/>
      <c r="L523" s="21"/>
      <c r="M523" s="13"/>
      <c r="N523" s="21"/>
      <c r="O523" s="13"/>
      <c r="P523" s="21"/>
      <c r="Q523" s="13"/>
      <c r="R523" s="21"/>
      <c r="S523" s="13"/>
      <c r="T523" s="21"/>
      <c r="U523" s="13"/>
      <c r="V523" s="21"/>
      <c r="W523" s="13"/>
      <c r="X523" s="21"/>
      <c r="Y523" s="13"/>
      <c r="Z523" s="21"/>
    </row>
    <row r="524" spans="1:26" s="64" customFormat="1">
      <c r="A524" s="10"/>
      <c r="B524" s="10"/>
      <c r="C524" s="13"/>
      <c r="D524" s="21"/>
      <c r="E524" s="13"/>
      <c r="F524" s="21"/>
      <c r="G524" s="13"/>
      <c r="H524" s="21"/>
      <c r="I524" s="13"/>
      <c r="J524" s="21"/>
      <c r="K524" s="13"/>
      <c r="L524" s="21"/>
      <c r="M524" s="13"/>
      <c r="N524" s="21"/>
      <c r="O524" s="13"/>
      <c r="P524" s="21"/>
      <c r="Q524" s="13"/>
      <c r="R524" s="21"/>
      <c r="S524" s="13"/>
      <c r="T524" s="21"/>
      <c r="U524" s="13"/>
      <c r="V524" s="21"/>
      <c r="W524" s="13"/>
      <c r="X524" s="21"/>
      <c r="Y524" s="13"/>
      <c r="Z524" s="21"/>
    </row>
    <row r="525" spans="1:26" s="64" customFormat="1">
      <c r="A525" s="10"/>
      <c r="B525" s="10"/>
      <c r="C525" s="13"/>
      <c r="D525" s="21"/>
      <c r="E525" s="13"/>
      <c r="F525" s="21"/>
      <c r="G525" s="13"/>
      <c r="H525" s="21"/>
      <c r="I525" s="13"/>
      <c r="J525" s="21"/>
      <c r="K525" s="13"/>
      <c r="L525" s="21"/>
      <c r="M525" s="13"/>
      <c r="N525" s="21"/>
      <c r="O525" s="13"/>
      <c r="P525" s="21"/>
      <c r="Q525" s="13"/>
      <c r="R525" s="21"/>
      <c r="S525" s="13"/>
      <c r="T525" s="21"/>
      <c r="U525" s="13"/>
      <c r="V525" s="21"/>
      <c r="W525" s="13"/>
      <c r="X525" s="21"/>
      <c r="Y525" s="13"/>
      <c r="Z525" s="21"/>
    </row>
    <row r="526" spans="1:26" s="64" customFormat="1">
      <c r="A526" s="10"/>
      <c r="B526" s="10"/>
      <c r="C526" s="13"/>
      <c r="D526" s="21"/>
      <c r="E526" s="13"/>
      <c r="F526" s="21"/>
      <c r="G526" s="13"/>
      <c r="H526" s="21"/>
      <c r="I526" s="13"/>
      <c r="J526" s="21"/>
      <c r="K526" s="13"/>
      <c r="L526" s="21"/>
      <c r="M526" s="13"/>
      <c r="N526" s="21"/>
      <c r="O526" s="13"/>
      <c r="P526" s="21"/>
      <c r="Q526" s="13"/>
      <c r="R526" s="21"/>
      <c r="S526" s="13"/>
      <c r="T526" s="21"/>
      <c r="U526" s="13"/>
      <c r="V526" s="21"/>
      <c r="W526" s="13"/>
      <c r="X526" s="21"/>
      <c r="Y526" s="13"/>
      <c r="Z526" s="21"/>
    </row>
    <row r="527" spans="1:26" s="64" customFormat="1">
      <c r="A527" s="10"/>
      <c r="B527" s="10"/>
      <c r="C527" s="13"/>
      <c r="D527" s="21"/>
      <c r="E527" s="13"/>
      <c r="F527" s="21"/>
      <c r="G527" s="13"/>
      <c r="H527" s="21"/>
      <c r="I527" s="13"/>
      <c r="J527" s="21"/>
      <c r="K527" s="13"/>
      <c r="L527" s="21"/>
      <c r="M527" s="13"/>
      <c r="N527" s="21"/>
      <c r="O527" s="13"/>
      <c r="P527" s="21"/>
      <c r="Q527" s="13"/>
      <c r="R527" s="21"/>
      <c r="S527" s="13"/>
      <c r="T527" s="21"/>
      <c r="U527" s="13"/>
      <c r="V527" s="21"/>
      <c r="W527" s="13"/>
      <c r="X527" s="21"/>
      <c r="Y527" s="13"/>
      <c r="Z527" s="21"/>
    </row>
    <row r="528" spans="1:26" s="64" customFormat="1">
      <c r="A528" s="10"/>
      <c r="B528" s="10"/>
      <c r="C528" s="13"/>
      <c r="D528" s="21"/>
      <c r="E528" s="13"/>
      <c r="F528" s="21"/>
      <c r="G528" s="13"/>
      <c r="H528" s="21"/>
      <c r="I528" s="13"/>
      <c r="J528" s="21"/>
      <c r="K528" s="13"/>
      <c r="L528" s="21"/>
      <c r="M528" s="13"/>
      <c r="N528" s="21"/>
      <c r="O528" s="13"/>
      <c r="P528" s="21"/>
      <c r="Q528" s="13"/>
      <c r="R528" s="21"/>
      <c r="S528" s="13"/>
      <c r="T528" s="21"/>
      <c r="U528" s="13"/>
      <c r="V528" s="21"/>
      <c r="W528" s="13"/>
      <c r="X528" s="21"/>
      <c r="Y528" s="13"/>
      <c r="Z528" s="21"/>
    </row>
    <row r="529" spans="1:26" s="64" customFormat="1">
      <c r="A529" s="10"/>
      <c r="B529" s="10"/>
      <c r="C529" s="13"/>
      <c r="D529" s="21"/>
      <c r="E529" s="13"/>
      <c r="F529" s="21"/>
      <c r="G529" s="13"/>
      <c r="H529" s="21"/>
      <c r="I529" s="13"/>
      <c r="J529" s="21"/>
      <c r="K529" s="13"/>
      <c r="L529" s="21"/>
      <c r="M529" s="13"/>
      <c r="N529" s="21"/>
      <c r="O529" s="13"/>
      <c r="P529" s="21"/>
      <c r="Q529" s="13"/>
      <c r="R529" s="21"/>
      <c r="S529" s="13"/>
      <c r="T529" s="21"/>
      <c r="U529" s="13"/>
      <c r="V529" s="21"/>
      <c r="W529" s="13"/>
      <c r="X529" s="21"/>
      <c r="Y529" s="13"/>
      <c r="Z529" s="21"/>
    </row>
    <row r="530" spans="1:26" s="64" customFormat="1">
      <c r="A530" s="10"/>
      <c r="B530" s="10"/>
      <c r="C530" s="13"/>
      <c r="D530" s="21"/>
      <c r="E530" s="13"/>
      <c r="F530" s="21"/>
      <c r="G530" s="13"/>
      <c r="H530" s="21"/>
      <c r="I530" s="13"/>
      <c r="J530" s="21"/>
      <c r="K530" s="13"/>
      <c r="L530" s="21"/>
      <c r="M530" s="13"/>
      <c r="N530" s="21"/>
      <c r="O530" s="13"/>
      <c r="P530" s="21"/>
      <c r="Q530" s="13"/>
      <c r="R530" s="21"/>
      <c r="S530" s="13"/>
      <c r="T530" s="21"/>
      <c r="U530" s="13"/>
      <c r="V530" s="21"/>
      <c r="W530" s="13"/>
      <c r="X530" s="21"/>
      <c r="Y530" s="13"/>
      <c r="Z530" s="21"/>
    </row>
    <row r="531" spans="1:26" s="64" customFormat="1">
      <c r="A531" s="10"/>
      <c r="B531" s="10"/>
      <c r="C531" s="13"/>
      <c r="D531" s="21"/>
      <c r="E531" s="13"/>
      <c r="F531" s="21"/>
      <c r="G531" s="13"/>
      <c r="H531" s="21"/>
      <c r="I531" s="13"/>
      <c r="J531" s="21"/>
      <c r="K531" s="13"/>
      <c r="L531" s="21"/>
      <c r="M531" s="13"/>
      <c r="N531" s="21"/>
      <c r="O531" s="13"/>
      <c r="P531" s="21"/>
      <c r="Q531" s="13"/>
      <c r="R531" s="21"/>
      <c r="S531" s="13"/>
      <c r="T531" s="21"/>
      <c r="U531" s="13"/>
      <c r="V531" s="21"/>
      <c r="W531" s="13"/>
      <c r="X531" s="21"/>
      <c r="Y531" s="13"/>
      <c r="Z531" s="21"/>
    </row>
    <row r="532" spans="1:26" s="64" customFormat="1">
      <c r="A532" s="10"/>
      <c r="B532" s="10"/>
      <c r="C532" s="13"/>
      <c r="D532" s="21"/>
      <c r="E532" s="13"/>
      <c r="F532" s="21"/>
      <c r="G532" s="13"/>
      <c r="H532" s="21"/>
      <c r="I532" s="13"/>
      <c r="J532" s="21"/>
      <c r="K532" s="13"/>
      <c r="L532" s="21"/>
      <c r="M532" s="13"/>
      <c r="N532" s="21"/>
      <c r="O532" s="13"/>
      <c r="P532" s="21"/>
      <c r="Q532" s="13"/>
      <c r="R532" s="21"/>
      <c r="S532" s="13"/>
      <c r="T532" s="21"/>
      <c r="U532" s="13"/>
      <c r="V532" s="21"/>
      <c r="W532" s="13"/>
      <c r="X532" s="21"/>
      <c r="Y532" s="13"/>
      <c r="Z532" s="21"/>
    </row>
    <row r="533" spans="1:26" s="64" customFormat="1">
      <c r="A533" s="10"/>
      <c r="B533" s="10"/>
      <c r="C533" s="13"/>
      <c r="D533" s="21"/>
      <c r="E533" s="13"/>
      <c r="F533" s="21"/>
      <c r="G533" s="13"/>
      <c r="H533" s="21"/>
      <c r="I533" s="13"/>
      <c r="J533" s="21"/>
      <c r="K533" s="13"/>
      <c r="L533" s="21"/>
      <c r="M533" s="13"/>
      <c r="N533" s="21"/>
      <c r="O533" s="13"/>
      <c r="P533" s="21"/>
      <c r="Q533" s="13"/>
      <c r="R533" s="21"/>
      <c r="S533" s="13"/>
      <c r="T533" s="21"/>
      <c r="U533" s="13"/>
      <c r="V533" s="21"/>
      <c r="W533" s="13"/>
      <c r="X533" s="21"/>
      <c r="Y533" s="13"/>
      <c r="Z533" s="21"/>
    </row>
    <row r="534" spans="1:26" s="64" customFormat="1">
      <c r="A534" s="10"/>
      <c r="B534" s="10"/>
      <c r="C534" s="13"/>
      <c r="D534" s="21"/>
      <c r="E534" s="13"/>
      <c r="F534" s="21"/>
      <c r="G534" s="13"/>
      <c r="H534" s="21"/>
      <c r="I534" s="13"/>
      <c r="J534" s="21"/>
      <c r="K534" s="13"/>
      <c r="L534" s="21"/>
      <c r="M534" s="13"/>
      <c r="N534" s="21"/>
      <c r="O534" s="13"/>
      <c r="P534" s="21"/>
      <c r="Q534" s="13"/>
      <c r="R534" s="21"/>
      <c r="S534" s="13"/>
      <c r="T534" s="21"/>
      <c r="U534" s="13"/>
      <c r="V534" s="21"/>
      <c r="W534" s="13"/>
      <c r="X534" s="21"/>
      <c r="Y534" s="13"/>
      <c r="Z534" s="21"/>
    </row>
    <row r="535" spans="1:26" s="64" customFormat="1">
      <c r="A535" s="10"/>
      <c r="B535" s="10"/>
      <c r="C535" s="13"/>
      <c r="D535" s="21"/>
      <c r="E535" s="13"/>
      <c r="F535" s="21"/>
      <c r="G535" s="13"/>
      <c r="H535" s="21"/>
      <c r="I535" s="13"/>
      <c r="J535" s="21"/>
      <c r="K535" s="13"/>
      <c r="L535" s="21"/>
      <c r="M535" s="13"/>
      <c r="N535" s="21"/>
      <c r="O535" s="13"/>
      <c r="P535" s="21"/>
      <c r="Q535" s="13"/>
      <c r="R535" s="21"/>
      <c r="S535" s="13"/>
      <c r="T535" s="21"/>
      <c r="U535" s="13"/>
      <c r="V535" s="21"/>
      <c r="W535" s="13"/>
      <c r="X535" s="21"/>
      <c r="Y535" s="13"/>
      <c r="Z535" s="21"/>
    </row>
    <row r="536" spans="1:26" s="64" customFormat="1">
      <c r="A536" s="10"/>
      <c r="B536" s="10"/>
      <c r="C536" s="13"/>
      <c r="D536" s="21"/>
      <c r="E536" s="13"/>
      <c r="F536" s="21"/>
      <c r="G536" s="13"/>
      <c r="H536" s="21"/>
      <c r="I536" s="13"/>
      <c r="J536" s="21"/>
      <c r="K536" s="13"/>
      <c r="L536" s="21"/>
      <c r="M536" s="13"/>
      <c r="N536" s="21"/>
      <c r="O536" s="13"/>
      <c r="P536" s="21"/>
      <c r="Q536" s="13"/>
      <c r="R536" s="21"/>
      <c r="S536" s="13"/>
      <c r="T536" s="21"/>
      <c r="U536" s="13"/>
      <c r="V536" s="21"/>
      <c r="W536" s="13"/>
      <c r="X536" s="21"/>
      <c r="Y536" s="13"/>
      <c r="Z536" s="21"/>
    </row>
    <row r="537" spans="1:26" s="64" customFormat="1">
      <c r="A537" s="10"/>
      <c r="B537" s="10"/>
      <c r="C537" s="13"/>
      <c r="D537" s="21"/>
      <c r="E537" s="13"/>
      <c r="F537" s="21"/>
      <c r="G537" s="13"/>
      <c r="H537" s="21"/>
      <c r="I537" s="13"/>
      <c r="J537" s="21"/>
      <c r="K537" s="13"/>
      <c r="L537" s="21"/>
      <c r="M537" s="13"/>
      <c r="N537" s="21"/>
      <c r="O537" s="13"/>
      <c r="P537" s="21"/>
      <c r="Q537" s="13"/>
      <c r="R537" s="21"/>
      <c r="S537" s="13"/>
      <c r="T537" s="21"/>
      <c r="U537" s="13"/>
      <c r="V537" s="21"/>
      <c r="W537" s="13"/>
      <c r="X537" s="21"/>
      <c r="Y537" s="13"/>
      <c r="Z537" s="21"/>
    </row>
    <row r="538" spans="1:26" s="64" customFormat="1">
      <c r="A538" s="10"/>
      <c r="B538" s="10"/>
      <c r="C538" s="13"/>
      <c r="D538" s="21"/>
      <c r="E538" s="13"/>
      <c r="F538" s="21"/>
      <c r="G538" s="13"/>
      <c r="H538" s="21"/>
      <c r="I538" s="13"/>
      <c r="J538" s="21"/>
      <c r="K538" s="13"/>
      <c r="L538" s="21"/>
      <c r="M538" s="13"/>
      <c r="N538" s="21"/>
      <c r="O538" s="13"/>
      <c r="P538" s="21"/>
      <c r="Q538" s="13"/>
      <c r="R538" s="21"/>
      <c r="S538" s="13"/>
      <c r="T538" s="21"/>
      <c r="U538" s="13"/>
      <c r="V538" s="21"/>
      <c r="W538" s="13"/>
      <c r="X538" s="21"/>
      <c r="Y538" s="13"/>
      <c r="Z538" s="21"/>
    </row>
    <row r="539" spans="1:26" s="64" customFormat="1">
      <c r="A539" s="10"/>
      <c r="B539" s="10"/>
      <c r="C539" s="13"/>
      <c r="D539" s="21"/>
      <c r="E539" s="13"/>
      <c r="F539" s="21"/>
      <c r="G539" s="13"/>
      <c r="H539" s="21"/>
      <c r="I539" s="13"/>
      <c r="J539" s="21"/>
      <c r="K539" s="13"/>
      <c r="L539" s="21"/>
      <c r="M539" s="13"/>
      <c r="N539" s="21"/>
      <c r="O539" s="13"/>
      <c r="P539" s="21"/>
      <c r="Q539" s="13"/>
      <c r="R539" s="21"/>
      <c r="S539" s="13"/>
      <c r="T539" s="21"/>
      <c r="U539" s="13"/>
      <c r="V539" s="21"/>
      <c r="W539" s="13"/>
      <c r="X539" s="21"/>
      <c r="Y539" s="13"/>
      <c r="Z539" s="21"/>
    </row>
    <row r="540" spans="1:26" s="64" customFormat="1">
      <c r="A540" s="10"/>
      <c r="B540" s="10"/>
      <c r="C540" s="13"/>
      <c r="D540" s="21"/>
      <c r="E540" s="13"/>
      <c r="F540" s="21"/>
      <c r="G540" s="13"/>
      <c r="H540" s="21"/>
      <c r="I540" s="13"/>
      <c r="J540" s="21"/>
      <c r="K540" s="13"/>
      <c r="L540" s="21"/>
      <c r="M540" s="13"/>
      <c r="N540" s="21"/>
      <c r="O540" s="13"/>
      <c r="P540" s="21"/>
      <c r="Q540" s="13"/>
      <c r="R540" s="21"/>
      <c r="S540" s="13"/>
      <c r="T540" s="21"/>
      <c r="U540" s="13"/>
      <c r="V540" s="21"/>
      <c r="W540" s="13"/>
      <c r="X540" s="21"/>
      <c r="Y540" s="13"/>
      <c r="Z540" s="21"/>
    </row>
    <row r="541" spans="1:26" s="64" customFormat="1">
      <c r="A541" s="10"/>
      <c r="B541" s="10"/>
      <c r="C541" s="13"/>
      <c r="D541" s="21"/>
      <c r="E541" s="13"/>
      <c r="F541" s="21"/>
      <c r="G541" s="13"/>
      <c r="H541" s="21"/>
      <c r="I541" s="13"/>
      <c r="J541" s="21"/>
      <c r="K541" s="13"/>
      <c r="L541" s="21"/>
      <c r="M541" s="13"/>
      <c r="N541" s="21"/>
      <c r="O541" s="13"/>
      <c r="P541" s="21"/>
      <c r="Q541" s="13"/>
      <c r="R541" s="21"/>
      <c r="S541" s="13"/>
      <c r="T541" s="21"/>
      <c r="U541" s="13"/>
      <c r="V541" s="21"/>
      <c r="W541" s="13"/>
      <c r="X541" s="21"/>
      <c r="Y541" s="13"/>
      <c r="Z541" s="21"/>
    </row>
    <row r="542" spans="1:26" s="64" customFormat="1">
      <c r="A542" s="10"/>
      <c r="B542" s="10"/>
      <c r="C542" s="13"/>
      <c r="D542" s="21"/>
      <c r="E542" s="13"/>
      <c r="F542" s="21"/>
      <c r="G542" s="13"/>
      <c r="H542" s="21"/>
      <c r="I542" s="13"/>
      <c r="J542" s="21"/>
      <c r="K542" s="13"/>
      <c r="L542" s="21"/>
      <c r="M542" s="13"/>
      <c r="N542" s="21"/>
      <c r="O542" s="13"/>
      <c r="P542" s="21"/>
      <c r="Q542" s="13"/>
      <c r="R542" s="21"/>
      <c r="S542" s="13"/>
      <c r="T542" s="21"/>
      <c r="U542" s="13"/>
      <c r="V542" s="21"/>
      <c r="W542" s="13"/>
      <c r="X542" s="21"/>
      <c r="Y542" s="13"/>
      <c r="Z542" s="21"/>
    </row>
    <row r="543" spans="1:26" s="64" customFormat="1">
      <c r="A543" s="10"/>
      <c r="B543" s="10"/>
      <c r="C543" s="13"/>
      <c r="D543" s="21"/>
      <c r="E543" s="13"/>
      <c r="F543" s="21"/>
      <c r="G543" s="13"/>
      <c r="H543" s="21"/>
      <c r="I543" s="13"/>
      <c r="J543" s="21"/>
      <c r="K543" s="13"/>
      <c r="L543" s="21"/>
      <c r="M543" s="13"/>
      <c r="N543" s="21"/>
      <c r="O543" s="13"/>
      <c r="P543" s="21"/>
      <c r="Q543" s="13"/>
      <c r="R543" s="21"/>
      <c r="S543" s="13"/>
      <c r="T543" s="21"/>
      <c r="U543" s="13"/>
      <c r="V543" s="21"/>
      <c r="W543" s="13"/>
      <c r="X543" s="21"/>
      <c r="Y543" s="13"/>
      <c r="Z543" s="21"/>
    </row>
    <row r="544" spans="1:26" s="64" customFormat="1">
      <c r="A544" s="10"/>
      <c r="B544" s="10"/>
      <c r="C544" s="13"/>
      <c r="D544" s="21"/>
      <c r="E544" s="13"/>
      <c r="F544" s="21"/>
      <c r="G544" s="13"/>
      <c r="H544" s="21"/>
      <c r="I544" s="13"/>
      <c r="J544" s="21"/>
      <c r="K544" s="13"/>
      <c r="L544" s="21"/>
      <c r="M544" s="13"/>
      <c r="N544" s="21"/>
      <c r="O544" s="13"/>
      <c r="P544" s="21"/>
      <c r="Q544" s="13"/>
      <c r="R544" s="21"/>
      <c r="S544" s="13"/>
      <c r="T544" s="21"/>
      <c r="U544" s="13"/>
      <c r="V544" s="21"/>
      <c r="W544" s="13"/>
      <c r="X544" s="21"/>
      <c r="Y544" s="13"/>
      <c r="Z544" s="21"/>
    </row>
    <row r="545" spans="1:26" s="64" customFormat="1">
      <c r="A545" s="10"/>
      <c r="B545" s="10"/>
      <c r="C545" s="13"/>
      <c r="D545" s="21"/>
      <c r="E545" s="13"/>
      <c r="F545" s="21"/>
      <c r="G545" s="13"/>
      <c r="H545" s="21"/>
      <c r="I545" s="13"/>
      <c r="J545" s="21"/>
      <c r="K545" s="13"/>
      <c r="L545" s="21"/>
      <c r="M545" s="13"/>
      <c r="N545" s="21"/>
      <c r="O545" s="13"/>
      <c r="P545" s="21"/>
      <c r="Q545" s="13"/>
      <c r="R545" s="21"/>
      <c r="S545" s="13"/>
      <c r="T545" s="21"/>
      <c r="U545" s="13"/>
      <c r="V545" s="21"/>
      <c r="W545" s="13"/>
      <c r="X545" s="21"/>
      <c r="Y545" s="13"/>
      <c r="Z545" s="21"/>
    </row>
    <row r="546" spans="1:26" s="64" customFormat="1">
      <c r="A546" s="10"/>
      <c r="B546" s="10"/>
      <c r="C546" s="13"/>
      <c r="D546" s="21"/>
      <c r="E546" s="13"/>
      <c r="F546" s="21"/>
      <c r="G546" s="13"/>
      <c r="H546" s="21"/>
      <c r="I546" s="13"/>
      <c r="J546" s="21"/>
      <c r="K546" s="13"/>
      <c r="L546" s="21"/>
      <c r="M546" s="13"/>
      <c r="N546" s="21"/>
      <c r="O546" s="13"/>
      <c r="P546" s="21"/>
      <c r="Q546" s="13"/>
      <c r="R546" s="21"/>
      <c r="S546" s="13"/>
      <c r="T546" s="21"/>
      <c r="U546" s="13"/>
      <c r="V546" s="21"/>
      <c r="W546" s="13"/>
      <c r="X546" s="21"/>
      <c r="Y546" s="13"/>
      <c r="Z546" s="21"/>
    </row>
    <row r="547" spans="1:26" s="64" customFormat="1">
      <c r="A547" s="10"/>
      <c r="B547" s="10"/>
      <c r="C547" s="13"/>
      <c r="D547" s="21"/>
      <c r="E547" s="13"/>
      <c r="F547" s="21"/>
      <c r="G547" s="13"/>
      <c r="H547" s="21"/>
      <c r="I547" s="13"/>
      <c r="J547" s="21"/>
      <c r="K547" s="13"/>
      <c r="L547" s="21"/>
      <c r="M547" s="13"/>
      <c r="N547" s="21"/>
      <c r="O547" s="13"/>
      <c r="P547" s="21"/>
      <c r="Q547" s="13"/>
      <c r="R547" s="21"/>
      <c r="S547" s="13"/>
      <c r="T547" s="21"/>
      <c r="U547" s="13"/>
      <c r="V547" s="21"/>
      <c r="W547" s="13"/>
      <c r="X547" s="21"/>
      <c r="Y547" s="13"/>
      <c r="Z547" s="21"/>
    </row>
    <row r="548" spans="1:26" s="64" customFormat="1">
      <c r="A548" s="10"/>
      <c r="B548" s="10"/>
      <c r="C548" s="13"/>
      <c r="D548" s="21"/>
      <c r="E548" s="13"/>
      <c r="F548" s="21"/>
      <c r="G548" s="13"/>
      <c r="H548" s="21"/>
      <c r="I548" s="13"/>
      <c r="J548" s="21"/>
      <c r="K548" s="13"/>
      <c r="L548" s="21"/>
      <c r="M548" s="13"/>
      <c r="N548" s="21"/>
      <c r="O548" s="13"/>
      <c r="P548" s="21"/>
      <c r="Q548" s="13"/>
      <c r="R548" s="21"/>
      <c r="S548" s="13"/>
      <c r="T548" s="21"/>
      <c r="U548" s="13"/>
      <c r="V548" s="21"/>
      <c r="W548" s="13"/>
      <c r="X548" s="21"/>
      <c r="Y548" s="13"/>
      <c r="Z548" s="21"/>
    </row>
    <row r="549" spans="1:26" s="64" customFormat="1">
      <c r="A549" s="10"/>
      <c r="B549" s="10"/>
      <c r="C549" s="13"/>
      <c r="D549" s="21"/>
      <c r="E549" s="13"/>
      <c r="F549" s="21"/>
      <c r="G549" s="13"/>
      <c r="H549" s="21"/>
      <c r="I549" s="13"/>
      <c r="J549" s="21"/>
      <c r="K549" s="13"/>
      <c r="L549" s="21"/>
      <c r="M549" s="13"/>
      <c r="N549" s="21"/>
      <c r="O549" s="13"/>
      <c r="P549" s="21"/>
      <c r="Q549" s="13"/>
      <c r="R549" s="21"/>
      <c r="S549" s="13"/>
      <c r="T549" s="21"/>
      <c r="U549" s="13"/>
      <c r="V549" s="21"/>
      <c r="W549" s="13"/>
      <c r="X549" s="21"/>
      <c r="Y549" s="13"/>
      <c r="Z549" s="21"/>
    </row>
    <row r="550" spans="1:26" s="64" customFormat="1">
      <c r="A550" s="10"/>
      <c r="B550" s="10"/>
      <c r="C550" s="13"/>
      <c r="D550" s="21"/>
      <c r="E550" s="13"/>
      <c r="F550" s="21"/>
      <c r="G550" s="13"/>
      <c r="H550" s="21"/>
      <c r="I550" s="13"/>
      <c r="J550" s="21"/>
      <c r="K550" s="13"/>
      <c r="L550" s="21"/>
      <c r="M550" s="13"/>
      <c r="N550" s="21"/>
      <c r="O550" s="13"/>
      <c r="P550" s="21"/>
      <c r="Q550" s="13"/>
      <c r="R550" s="21"/>
      <c r="S550" s="13"/>
      <c r="T550" s="21"/>
      <c r="U550" s="13"/>
      <c r="V550" s="21"/>
      <c r="W550" s="13"/>
      <c r="X550" s="21"/>
      <c r="Y550" s="13"/>
      <c r="Z550" s="21"/>
    </row>
    <row r="551" spans="1:26" s="64" customFormat="1">
      <c r="A551" s="10"/>
      <c r="B551" s="10"/>
      <c r="C551" s="13"/>
      <c r="D551" s="21"/>
      <c r="E551" s="13"/>
      <c r="F551" s="21"/>
      <c r="G551" s="13"/>
      <c r="H551" s="21"/>
      <c r="I551" s="13"/>
      <c r="J551" s="21"/>
      <c r="K551" s="13"/>
      <c r="L551" s="21"/>
      <c r="M551" s="13"/>
      <c r="N551" s="21"/>
      <c r="O551" s="13"/>
      <c r="P551" s="21"/>
      <c r="Q551" s="13"/>
      <c r="R551" s="21"/>
      <c r="S551" s="13"/>
      <c r="T551" s="21"/>
      <c r="U551" s="13"/>
      <c r="V551" s="21"/>
      <c r="W551" s="13"/>
      <c r="X551" s="21"/>
      <c r="Y551" s="13"/>
      <c r="Z551" s="21"/>
    </row>
    <row r="552" spans="1:26" s="64" customFormat="1">
      <c r="A552" s="10"/>
      <c r="B552" s="10"/>
      <c r="C552" s="13"/>
      <c r="D552" s="21"/>
      <c r="E552" s="13"/>
      <c r="F552" s="21"/>
      <c r="G552" s="13"/>
      <c r="H552" s="21"/>
      <c r="I552" s="13"/>
      <c r="J552" s="21"/>
      <c r="K552" s="13"/>
      <c r="L552" s="21"/>
      <c r="M552" s="13"/>
      <c r="N552" s="21"/>
      <c r="O552" s="13"/>
      <c r="P552" s="21"/>
      <c r="Q552" s="13"/>
      <c r="R552" s="21"/>
      <c r="S552" s="13"/>
      <c r="T552" s="21"/>
      <c r="U552" s="13"/>
      <c r="V552" s="21"/>
      <c r="W552" s="13"/>
      <c r="X552" s="21"/>
      <c r="Y552" s="13"/>
      <c r="Z552" s="21"/>
    </row>
    <row r="553" spans="1:26" s="64" customFormat="1">
      <c r="A553" s="10"/>
      <c r="B553" s="10"/>
      <c r="C553" s="13"/>
      <c r="D553" s="21"/>
      <c r="E553" s="13"/>
      <c r="F553" s="21"/>
      <c r="G553" s="13"/>
      <c r="H553" s="21"/>
      <c r="I553" s="13"/>
      <c r="J553" s="21"/>
      <c r="K553" s="13"/>
      <c r="L553" s="21"/>
      <c r="M553" s="13"/>
      <c r="N553" s="21"/>
      <c r="O553" s="13"/>
      <c r="P553" s="21"/>
      <c r="Q553" s="13"/>
      <c r="R553" s="21"/>
      <c r="S553" s="13"/>
      <c r="T553" s="21"/>
      <c r="U553" s="13"/>
      <c r="V553" s="21"/>
      <c r="W553" s="13"/>
      <c r="X553" s="21"/>
      <c r="Y553" s="13"/>
      <c r="Z553" s="21"/>
    </row>
    <row r="554" spans="1:26" s="64" customFormat="1">
      <c r="A554" s="10"/>
      <c r="B554" s="10"/>
      <c r="C554" s="13"/>
      <c r="D554" s="21"/>
      <c r="E554" s="13"/>
      <c r="F554" s="21"/>
      <c r="G554" s="13"/>
      <c r="H554" s="21"/>
      <c r="I554" s="13"/>
      <c r="J554" s="21"/>
      <c r="K554" s="13"/>
      <c r="L554" s="21"/>
      <c r="M554" s="13"/>
      <c r="N554" s="21"/>
      <c r="O554" s="13"/>
      <c r="P554" s="21"/>
      <c r="Q554" s="13"/>
      <c r="R554" s="21"/>
      <c r="S554" s="13"/>
      <c r="T554" s="21"/>
      <c r="U554" s="13"/>
      <c r="V554" s="21"/>
      <c r="W554" s="13"/>
      <c r="X554" s="21"/>
      <c r="Y554" s="13"/>
      <c r="Z554" s="21"/>
    </row>
    <row r="555" spans="1:26" s="64" customFormat="1">
      <c r="A555" s="10"/>
      <c r="B555" s="10"/>
      <c r="C555" s="13"/>
      <c r="D555" s="21"/>
      <c r="E555" s="13"/>
      <c r="F555" s="21"/>
      <c r="G555" s="13"/>
      <c r="H555" s="21"/>
      <c r="I555" s="13"/>
      <c r="J555" s="21"/>
      <c r="K555" s="13"/>
      <c r="L555" s="21"/>
      <c r="M555" s="13"/>
      <c r="N555" s="21"/>
      <c r="O555" s="13"/>
      <c r="P555" s="21"/>
      <c r="Q555" s="13"/>
      <c r="R555" s="21"/>
      <c r="S555" s="13"/>
      <c r="T555" s="21"/>
      <c r="U555" s="13"/>
      <c r="V555" s="21"/>
      <c r="W555" s="13"/>
      <c r="X555" s="21"/>
      <c r="Y555" s="13"/>
      <c r="Z555" s="21"/>
    </row>
    <row r="556" spans="1:26" s="64" customFormat="1">
      <c r="A556" s="10"/>
      <c r="B556" s="10"/>
      <c r="C556" s="13"/>
      <c r="D556" s="21"/>
      <c r="E556" s="13"/>
      <c r="F556" s="21"/>
      <c r="G556" s="13"/>
      <c r="H556" s="21"/>
      <c r="I556" s="13"/>
      <c r="J556" s="21"/>
      <c r="K556" s="13"/>
      <c r="L556" s="21"/>
      <c r="M556" s="13"/>
      <c r="N556" s="21"/>
      <c r="O556" s="13"/>
      <c r="P556" s="21"/>
      <c r="Q556" s="13"/>
      <c r="R556" s="21"/>
      <c r="S556" s="13"/>
      <c r="T556" s="21"/>
      <c r="U556" s="13"/>
      <c r="V556" s="21"/>
      <c r="W556" s="13"/>
      <c r="X556" s="21"/>
      <c r="Y556" s="13"/>
      <c r="Z556" s="21"/>
    </row>
    <row r="557" spans="1:26" s="64" customFormat="1">
      <c r="A557" s="10"/>
      <c r="B557" s="10"/>
      <c r="C557" s="13"/>
      <c r="D557" s="21"/>
      <c r="E557" s="13"/>
      <c r="F557" s="21"/>
      <c r="G557" s="13"/>
      <c r="H557" s="21"/>
      <c r="I557" s="13"/>
      <c r="J557" s="21"/>
      <c r="K557" s="13"/>
      <c r="L557" s="21"/>
      <c r="M557" s="13"/>
      <c r="N557" s="21"/>
      <c r="O557" s="13"/>
      <c r="P557" s="21"/>
      <c r="Q557" s="13"/>
      <c r="R557" s="21"/>
      <c r="S557" s="13"/>
      <c r="T557" s="21"/>
      <c r="U557" s="13"/>
      <c r="V557" s="21"/>
      <c r="W557" s="13"/>
      <c r="X557" s="21"/>
      <c r="Y557" s="13"/>
      <c r="Z557" s="21"/>
    </row>
    <row r="558" spans="1:26" s="64" customFormat="1">
      <c r="A558" s="10"/>
      <c r="B558" s="10"/>
      <c r="C558" s="13"/>
      <c r="D558" s="21"/>
      <c r="E558" s="13"/>
      <c r="F558" s="21"/>
      <c r="G558" s="13"/>
      <c r="H558" s="21"/>
      <c r="I558" s="13"/>
      <c r="J558" s="21"/>
      <c r="K558" s="13"/>
      <c r="L558" s="21"/>
      <c r="M558" s="13"/>
      <c r="N558" s="21"/>
      <c r="O558" s="13"/>
      <c r="P558" s="21"/>
      <c r="Q558" s="13"/>
      <c r="R558" s="21"/>
      <c r="S558" s="13"/>
      <c r="T558" s="21"/>
      <c r="U558" s="13"/>
      <c r="V558" s="21"/>
      <c r="W558" s="13"/>
      <c r="X558" s="21"/>
      <c r="Y558" s="13"/>
      <c r="Z558" s="21"/>
    </row>
    <row r="559" spans="1:26" s="64" customFormat="1">
      <c r="A559" s="10"/>
      <c r="B559" s="10"/>
      <c r="C559" s="13"/>
      <c r="D559" s="21"/>
      <c r="E559" s="13"/>
      <c r="F559" s="21"/>
      <c r="G559" s="13"/>
      <c r="H559" s="21"/>
      <c r="I559" s="13"/>
      <c r="J559" s="21"/>
      <c r="K559" s="13"/>
      <c r="L559" s="21"/>
      <c r="M559" s="13"/>
      <c r="N559" s="21"/>
      <c r="O559" s="13"/>
      <c r="P559" s="21"/>
      <c r="Q559" s="13"/>
      <c r="R559" s="21"/>
      <c r="S559" s="13"/>
      <c r="T559" s="21"/>
      <c r="U559" s="13"/>
      <c r="V559" s="21"/>
      <c r="W559" s="13"/>
      <c r="X559" s="21"/>
      <c r="Y559" s="13"/>
      <c r="Z559" s="21"/>
    </row>
    <row r="560" spans="1:26" s="64" customFormat="1">
      <c r="A560" s="10"/>
      <c r="B560" s="10"/>
      <c r="C560" s="13"/>
      <c r="D560" s="21"/>
      <c r="E560" s="13"/>
      <c r="F560" s="21"/>
      <c r="G560" s="13"/>
      <c r="H560" s="21"/>
      <c r="I560" s="13"/>
      <c r="J560" s="21"/>
      <c r="K560" s="13"/>
      <c r="L560" s="21"/>
      <c r="M560" s="13"/>
      <c r="N560" s="21"/>
      <c r="O560" s="13"/>
      <c r="P560" s="21"/>
      <c r="Q560" s="13"/>
      <c r="R560" s="21"/>
      <c r="S560" s="13"/>
      <c r="T560" s="21"/>
      <c r="U560" s="13"/>
      <c r="V560" s="21"/>
      <c r="W560" s="13"/>
      <c r="X560" s="21"/>
      <c r="Y560" s="13"/>
      <c r="Z560" s="21"/>
    </row>
    <row r="561" spans="1:26" s="64" customFormat="1">
      <c r="A561" s="10"/>
      <c r="B561" s="10"/>
      <c r="C561" s="13"/>
      <c r="D561" s="21"/>
      <c r="E561" s="13"/>
      <c r="F561" s="21"/>
      <c r="G561" s="13"/>
      <c r="H561" s="21"/>
      <c r="I561" s="13"/>
      <c r="J561" s="21"/>
      <c r="K561" s="13"/>
      <c r="L561" s="21"/>
      <c r="M561" s="13"/>
      <c r="N561" s="21"/>
      <c r="O561" s="13"/>
      <c r="P561" s="21"/>
      <c r="Q561" s="13"/>
      <c r="R561" s="21"/>
      <c r="S561" s="13"/>
      <c r="T561" s="21"/>
      <c r="U561" s="13"/>
      <c r="V561" s="21"/>
      <c r="W561" s="13"/>
      <c r="X561" s="21"/>
      <c r="Y561" s="13"/>
      <c r="Z561" s="21"/>
    </row>
  </sheetData>
  <conditionalFormatting sqref="D1">
    <cfRule type="cellIs" dxfId="282" priority="7" operator="lessThan">
      <formula>0</formula>
    </cfRule>
  </conditionalFormatting>
  <conditionalFormatting sqref="J1 H1 F1">
    <cfRule type="cellIs" dxfId="281" priority="6" operator="lessThan">
      <formula>0</formula>
    </cfRule>
  </conditionalFormatting>
  <conditionalFormatting sqref="L1">
    <cfRule type="cellIs" dxfId="280" priority="5" operator="lessThan">
      <formula>0</formula>
    </cfRule>
  </conditionalFormatting>
  <conditionalFormatting sqref="R1 P1 N1">
    <cfRule type="cellIs" dxfId="279" priority="4" operator="lessThan">
      <formula>0</formula>
    </cfRule>
  </conditionalFormatting>
  <conditionalFormatting sqref="T1">
    <cfRule type="cellIs" dxfId="278" priority="3" operator="lessThan">
      <formula>0</formula>
    </cfRule>
  </conditionalFormatting>
  <conditionalFormatting sqref="Z1 X1 V1">
    <cfRule type="cellIs" dxfId="277" priority="2" operator="lessThan">
      <formula>0</formula>
    </cfRule>
  </conditionalFormatting>
  <conditionalFormatting sqref="Z1:Z1048576 X1:X1048576 V1:V1048576 T1:T1048576 R1:R1048576 P1:P1048576 N1:N1048576 L1:L1048576 J1:J1048576 H1:H1048576 F1:F1048576 D1:D1048576">
    <cfRule type="cellIs" dxfId="276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D29" sqref="D29"/>
    </sheetView>
  </sheetViews>
  <sheetFormatPr defaultRowHeight="15"/>
  <cols>
    <col min="1" max="1" width="21.140625" customWidth="1"/>
    <col min="2" max="2" width="23.140625" style="15" customWidth="1"/>
    <col min="3" max="3" width="15" style="19" customWidth="1"/>
    <col min="4" max="4" width="34" style="15" customWidth="1"/>
    <col min="5" max="5" width="15.28515625" style="19" customWidth="1"/>
    <col min="6" max="6" width="33.28515625" style="15" customWidth="1"/>
    <col min="7" max="7" width="15.42578125" style="19" customWidth="1"/>
  </cols>
  <sheetData>
    <row r="1" spans="1:7">
      <c r="A1" s="26" t="s">
        <v>0</v>
      </c>
      <c r="B1" s="28">
        <v>2017</v>
      </c>
    </row>
    <row r="3" spans="1:7">
      <c r="B3" s="29" t="s">
        <v>36</v>
      </c>
      <c r="C3" s="30"/>
      <c r="E3" s="30"/>
    </row>
    <row r="4" spans="1:7">
      <c r="A4" s="26" t="s">
        <v>34</v>
      </c>
      <c r="B4" s="15" t="s">
        <v>33</v>
      </c>
      <c r="C4" s="30" t="s">
        <v>39</v>
      </c>
      <c r="D4" s="15" t="s">
        <v>37</v>
      </c>
      <c r="E4" t="s">
        <v>40</v>
      </c>
      <c r="F4" s="15" t="s">
        <v>38</v>
      </c>
      <c r="G4" s="19" t="s">
        <v>41</v>
      </c>
    </row>
    <row r="5" spans="1:7">
      <c r="A5" s="27" t="s">
        <v>18</v>
      </c>
      <c r="B5" s="15">
        <v>61538150.488571398</v>
      </c>
      <c r="C5" s="30">
        <v>8.2552813406073594E-2</v>
      </c>
      <c r="D5" s="15">
        <v>4366878.1428571399</v>
      </c>
      <c r="E5" s="30">
        <v>0.12794892624001</v>
      </c>
      <c r="F5" s="15">
        <v>14.273829533423299</v>
      </c>
      <c r="G5" s="33">
        <v>-3.5345825502828401E-2</v>
      </c>
    </row>
    <row r="6" spans="1:7">
      <c r="A6" s="27" t="s">
        <v>17</v>
      </c>
      <c r="B6" s="15">
        <v>38641363.6585714</v>
      </c>
      <c r="C6" s="30">
        <v>5.4052017313249802E-2</v>
      </c>
      <c r="D6" s="15">
        <v>1374366.57142857</v>
      </c>
      <c r="E6" s="30">
        <v>2.1755572831430502E-2</v>
      </c>
      <c r="F6" s="15">
        <v>28.117817132072201</v>
      </c>
      <c r="G6" s="31">
        <v>3.1948286403228603E-2</v>
      </c>
    </row>
    <row r="7" spans="1:7">
      <c r="A7" s="27" t="s">
        <v>20</v>
      </c>
      <c r="B7" s="15">
        <v>12164130.015714301</v>
      </c>
      <c r="C7" s="30">
        <v>0.105980811212475</v>
      </c>
      <c r="D7" s="15">
        <v>338192.71428571403</v>
      </c>
      <c r="E7" s="30">
        <v>-1.6041418258428398E-2</v>
      </c>
      <c r="F7" s="15">
        <v>35.993566497255401</v>
      </c>
      <c r="G7" s="31">
        <v>0.12491365746756999</v>
      </c>
    </row>
    <row r="8" spans="1:7">
      <c r="A8" s="27" t="s">
        <v>14</v>
      </c>
      <c r="B8" s="15">
        <v>10380858.028571401</v>
      </c>
      <c r="C8" s="30">
        <v>2.7828846635887E-2</v>
      </c>
      <c r="D8" s="15">
        <v>159363.57142857101</v>
      </c>
      <c r="E8" s="30">
        <v>2.6598928901571599E-2</v>
      </c>
      <c r="F8" s="15">
        <v>65.135307691761398</v>
      </c>
      <c r="G8" s="51">
        <v>1.0882587542690599E-3</v>
      </c>
    </row>
    <row r="9" spans="1:7">
      <c r="A9" s="27" t="s">
        <v>19</v>
      </c>
      <c r="B9" s="15">
        <v>862057.60714285704</v>
      </c>
      <c r="C9" s="30">
        <v>0.122978155570465</v>
      </c>
      <c r="D9" s="15">
        <v>117589.285714286</v>
      </c>
      <c r="E9" s="30">
        <v>4.3926614099203003E-2</v>
      </c>
      <c r="F9" s="15">
        <v>7.3554882550978302</v>
      </c>
      <c r="G9" s="19">
        <v>7.6300670999420395E-2</v>
      </c>
    </row>
    <row r="10" spans="1:7">
      <c r="A10" s="27" t="s">
        <v>15</v>
      </c>
      <c r="B10" s="15">
        <v>278869.33857142902</v>
      </c>
      <c r="C10" s="30">
        <v>0.11450139655776401</v>
      </c>
      <c r="D10" s="15">
        <v>45305.428571428602</v>
      </c>
      <c r="E10" s="30">
        <v>-4.2197581600002696E-3</v>
      </c>
      <c r="F10" s="15">
        <v>6.1796783625203098</v>
      </c>
      <c r="G10" s="19">
        <v>0.12050422606226301</v>
      </c>
    </row>
    <row r="11" spans="1:7">
      <c r="A11" s="27" t="s">
        <v>16</v>
      </c>
      <c r="B11" s="15">
        <v>7406012.9000000004</v>
      </c>
      <c r="C11" s="30">
        <v>2.6310202292729699E-2</v>
      </c>
      <c r="D11" s="15">
        <v>43532.571428571398</v>
      </c>
      <c r="E11" s="30">
        <v>-2.45075167962489E-2</v>
      </c>
      <c r="F11" s="15">
        <v>169.92002188942601</v>
      </c>
      <c r="G11" s="31">
        <v>5.08333685690565E-2</v>
      </c>
    </row>
    <row r="12" spans="1:7">
      <c r="A12" s="27" t="s">
        <v>35</v>
      </c>
      <c r="B12" s="15">
        <v>131271442.03714278</v>
      </c>
      <c r="C12" s="30">
        <v>7.6314891855520581E-2</v>
      </c>
      <c r="D12" s="15">
        <v>6445228.2857142808</v>
      </c>
      <c r="E12" s="30">
        <v>2.5065906979648219E-2</v>
      </c>
      <c r="F12" s="15">
        <v>326.97570936155643</v>
      </c>
      <c r="G12" s="19">
        <v>5.2891806107568454E-2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Z81"/>
  <sheetViews>
    <sheetView workbookViewId="0">
      <selection activeCell="A2" sqref="A2:XFD5"/>
    </sheetView>
  </sheetViews>
  <sheetFormatPr defaultRowHeight="15"/>
  <cols>
    <col min="1" max="1" width="6.42578125" customWidth="1"/>
    <col min="2" max="2" width="21.140625" bestFit="1" customWidth="1"/>
    <col min="3" max="3" width="14.28515625" style="15" bestFit="1" customWidth="1"/>
    <col min="4" max="4" width="12.7109375" style="19" bestFit="1" customWidth="1"/>
    <col min="5" max="5" width="12" style="15" bestFit="1" customWidth="1"/>
    <col min="6" max="6" width="12.7109375" style="19" bestFit="1" customWidth="1"/>
    <col min="7" max="7" width="12" style="15" bestFit="1" customWidth="1"/>
    <col min="8" max="8" width="12.7109375" style="19" bestFit="1" customWidth="1"/>
    <col min="9" max="9" width="12" style="15" bestFit="1" customWidth="1"/>
    <col min="10" max="10" width="12.7109375" style="19" bestFit="1" customWidth="1"/>
    <col min="11" max="11" width="13.28515625" style="15" bestFit="1" customWidth="1"/>
    <col min="12" max="12" width="12.7109375" style="19" bestFit="1" customWidth="1"/>
    <col min="13" max="13" width="12" style="15" bestFit="1" customWidth="1"/>
    <col min="14" max="14" width="12.7109375" style="19" bestFit="1" customWidth="1"/>
    <col min="15" max="15" width="12" style="15" bestFit="1" customWidth="1"/>
    <col min="16" max="16" width="12.7109375" style="19" bestFit="1" customWidth="1"/>
    <col min="17" max="17" width="12" style="15" bestFit="1" customWidth="1"/>
    <col min="18" max="18" width="12.7109375" style="19" bestFit="1" customWidth="1"/>
    <col min="19" max="19" width="12" style="15" bestFit="1" customWidth="1"/>
    <col min="20" max="20" width="12.7109375" style="19" bestFit="1" customWidth="1"/>
    <col min="21" max="21" width="12" style="15" bestFit="1" customWidth="1"/>
    <col min="22" max="22" width="12.7109375" style="19" bestFit="1" customWidth="1"/>
    <col min="23" max="23" width="12" style="15" bestFit="1" customWidth="1"/>
    <col min="24" max="24" width="12.7109375" style="19" bestFit="1" customWidth="1"/>
    <col min="25" max="25" width="13.28515625" style="15" bestFit="1" customWidth="1"/>
    <col min="26" max="26" width="12.7109375" style="19" bestFit="1" customWidth="1"/>
  </cols>
  <sheetData>
    <row r="1" spans="1:26" ht="60.75" thickBot="1">
      <c r="A1" s="7" t="s">
        <v>0</v>
      </c>
      <c r="B1" s="8" t="s">
        <v>1</v>
      </c>
      <c r="C1" s="1" t="s">
        <v>21</v>
      </c>
      <c r="D1" s="2" t="s">
        <v>2</v>
      </c>
      <c r="E1" s="1" t="s">
        <v>22</v>
      </c>
      <c r="F1" s="2" t="s">
        <v>3</v>
      </c>
      <c r="G1" s="1" t="s">
        <v>23</v>
      </c>
      <c r="H1" s="2" t="s">
        <v>4</v>
      </c>
      <c r="I1" s="1" t="s">
        <v>24</v>
      </c>
      <c r="J1" s="2" t="s">
        <v>5</v>
      </c>
      <c r="K1" s="3" t="s">
        <v>25</v>
      </c>
      <c r="L1" s="4" t="s">
        <v>6</v>
      </c>
      <c r="M1" s="3" t="s">
        <v>26</v>
      </c>
      <c r="N1" s="4" t="s">
        <v>7</v>
      </c>
      <c r="O1" s="3" t="s">
        <v>27</v>
      </c>
      <c r="P1" s="4" t="s">
        <v>8</v>
      </c>
      <c r="Q1" s="3" t="s">
        <v>28</v>
      </c>
      <c r="R1" s="4" t="s">
        <v>9</v>
      </c>
      <c r="S1" s="5" t="s">
        <v>29</v>
      </c>
      <c r="T1" s="6" t="s">
        <v>10</v>
      </c>
      <c r="U1" s="5" t="s">
        <v>30</v>
      </c>
      <c r="V1" s="6" t="s">
        <v>11</v>
      </c>
      <c r="W1" s="5" t="s">
        <v>31</v>
      </c>
      <c r="X1" s="6" t="s">
        <v>12</v>
      </c>
      <c r="Y1" s="5" t="s">
        <v>32</v>
      </c>
      <c r="Z1" s="6" t="s">
        <v>13</v>
      </c>
    </row>
    <row r="2" spans="1:26">
      <c r="A2" s="23">
        <v>2014</v>
      </c>
      <c r="B2" s="9" t="s">
        <v>14</v>
      </c>
      <c r="C2" s="12">
        <v>8065963.1025</v>
      </c>
      <c r="D2" s="20" t="s">
        <v>15</v>
      </c>
      <c r="E2" s="12">
        <v>77.831666666666706</v>
      </c>
      <c r="F2" s="20" t="s">
        <v>15</v>
      </c>
      <c r="G2" s="12">
        <v>59.032499999999999</v>
      </c>
      <c r="H2" s="20" t="s">
        <v>15</v>
      </c>
      <c r="I2" s="12">
        <v>59.032499999999999</v>
      </c>
      <c r="J2" s="20" t="s">
        <v>15</v>
      </c>
      <c r="K2" s="12">
        <v>133476.41666666701</v>
      </c>
      <c r="L2" s="20" t="s">
        <v>15</v>
      </c>
      <c r="M2" s="12">
        <v>1.28666666666667</v>
      </c>
      <c r="N2" s="20" t="s">
        <v>15</v>
      </c>
      <c r="O2" s="12">
        <v>0.975833333333333</v>
      </c>
      <c r="P2" s="20" t="s">
        <v>15</v>
      </c>
      <c r="Q2" s="12">
        <v>0.975833333333333</v>
      </c>
      <c r="R2" s="20" t="s">
        <v>15</v>
      </c>
      <c r="S2" s="12">
        <v>60.489083881937397</v>
      </c>
      <c r="T2" s="20" t="s">
        <v>15</v>
      </c>
      <c r="U2" s="12">
        <v>103485.08333333299</v>
      </c>
      <c r="V2" s="20" t="s">
        <v>15</v>
      </c>
      <c r="W2" s="12">
        <v>136608.16666666701</v>
      </c>
      <c r="X2" s="20" t="s">
        <v>15</v>
      </c>
      <c r="Y2" s="12">
        <v>136608.16666666701</v>
      </c>
      <c r="Z2" s="16" t="s">
        <v>15</v>
      </c>
    </row>
    <row r="3" spans="1:26">
      <c r="A3" s="24">
        <v>2015</v>
      </c>
      <c r="B3" s="10" t="s">
        <v>14</v>
      </c>
      <c r="C3" s="13">
        <v>9444977.2916666698</v>
      </c>
      <c r="D3" s="21">
        <v>0.170967083737248</v>
      </c>
      <c r="E3" s="13">
        <v>85.867500000000007</v>
      </c>
      <c r="F3" s="21">
        <v>0.10324632219105299</v>
      </c>
      <c r="G3" s="13">
        <v>64.3541666666667</v>
      </c>
      <c r="H3" s="21">
        <v>9.0148082271065993E-2</v>
      </c>
      <c r="I3" s="13">
        <v>64.3541666666667</v>
      </c>
      <c r="J3" s="21">
        <v>9.0148082271065993E-2</v>
      </c>
      <c r="K3" s="13">
        <v>144937.08333333299</v>
      </c>
      <c r="L3" s="21">
        <v>8.5862858420052701E-2</v>
      </c>
      <c r="M3" s="13">
        <v>1.3174999999999999</v>
      </c>
      <c r="N3" s="21">
        <v>2.39637305699455E-2</v>
      </c>
      <c r="O3" s="13">
        <v>0.98666666666666702</v>
      </c>
      <c r="P3" s="21">
        <v>1.1101622544834201E-2</v>
      </c>
      <c r="Q3" s="13">
        <v>0.98666666666666702</v>
      </c>
      <c r="R3" s="21">
        <v>1.1101622544834201E-2</v>
      </c>
      <c r="S3" s="13">
        <v>65.182510495744197</v>
      </c>
      <c r="T3" s="21">
        <v>7.7591299332081601E-2</v>
      </c>
      <c r="U3" s="13">
        <v>109865.25</v>
      </c>
      <c r="V3" s="21">
        <v>6.1653007961698397E-2</v>
      </c>
      <c r="W3" s="13">
        <v>146770.91666666701</v>
      </c>
      <c r="X3" s="21">
        <v>7.4393429382576995E-2</v>
      </c>
      <c r="Y3" s="13">
        <v>146770.91666666701</v>
      </c>
      <c r="Z3" s="17">
        <v>7.4393429382576995E-2</v>
      </c>
    </row>
    <row r="4" spans="1:26">
      <c r="A4" s="24">
        <v>2016</v>
      </c>
      <c r="B4" s="10" t="s">
        <v>14</v>
      </c>
      <c r="C4" s="13">
        <v>10099792.4533333</v>
      </c>
      <c r="D4" s="21">
        <v>6.9329458551941198E-2</v>
      </c>
      <c r="E4" s="13">
        <v>87.572500000000005</v>
      </c>
      <c r="F4" s="21">
        <v>1.9856173756077702E-2</v>
      </c>
      <c r="G4" s="13">
        <v>64.535833333333301</v>
      </c>
      <c r="H4" s="21">
        <v>2.8229200388464998E-3</v>
      </c>
      <c r="I4" s="13">
        <v>64.535833333333301</v>
      </c>
      <c r="J4" s="21">
        <v>2.8229200388464998E-3</v>
      </c>
      <c r="K4" s="13">
        <v>155234.5</v>
      </c>
      <c r="L4" s="21">
        <v>7.1047494746286105E-2</v>
      </c>
      <c r="M4" s="13">
        <v>1.34666666666667</v>
      </c>
      <c r="N4" s="21">
        <v>2.2137887413032301E-2</v>
      </c>
      <c r="O4" s="13">
        <v>0.99166666666666703</v>
      </c>
      <c r="P4" s="21">
        <v>5.0675675675675696E-3</v>
      </c>
      <c r="Q4" s="13">
        <v>0.99166666666666703</v>
      </c>
      <c r="R4" s="21">
        <v>5.0675675675675696E-3</v>
      </c>
      <c r="S4" s="13">
        <v>65.064500679304999</v>
      </c>
      <c r="T4" s="21">
        <v>-1.8104521526046901E-3</v>
      </c>
      <c r="U4" s="13">
        <v>115215.66666666701</v>
      </c>
      <c r="V4" s="21">
        <v>4.8699808780911201E-2</v>
      </c>
      <c r="W4" s="13">
        <v>156496.41666666701</v>
      </c>
      <c r="X4" s="21">
        <v>6.6263127742723596E-2</v>
      </c>
      <c r="Y4" s="13">
        <v>156496.41666666701</v>
      </c>
      <c r="Z4" s="17">
        <v>6.6263127742723596E-2</v>
      </c>
    </row>
    <row r="5" spans="1:26" ht="15.75" thickBot="1">
      <c r="A5" s="25">
        <v>2017</v>
      </c>
      <c r="B5" s="11" t="s">
        <v>14</v>
      </c>
      <c r="C5" s="14">
        <v>10380858.028571401</v>
      </c>
      <c r="D5" s="22">
        <v>2.7828846635887E-2</v>
      </c>
      <c r="E5" s="14">
        <v>88.268571428571406</v>
      </c>
      <c r="F5" s="22">
        <v>7.9485161274532607E-3</v>
      </c>
      <c r="G5" s="14">
        <v>64.788571428571402</v>
      </c>
      <c r="H5" s="22">
        <v>3.9162443898831598E-3</v>
      </c>
      <c r="I5" s="14">
        <v>64.788571428571402</v>
      </c>
      <c r="J5" s="22">
        <v>3.9162443898831598E-3</v>
      </c>
      <c r="K5" s="14">
        <v>159363.57142857101</v>
      </c>
      <c r="L5" s="22">
        <v>2.6598928901571599E-2</v>
      </c>
      <c r="M5" s="14">
        <v>1.3557142857142901</v>
      </c>
      <c r="N5" s="22">
        <v>6.7185289957574701E-3</v>
      </c>
      <c r="O5" s="14">
        <v>0.994285714285714</v>
      </c>
      <c r="P5" s="22">
        <v>2.6410564225683702E-3</v>
      </c>
      <c r="Q5" s="14">
        <v>0.994285714285714</v>
      </c>
      <c r="R5" s="22">
        <v>2.6410564225683702E-3</v>
      </c>
      <c r="S5" s="14">
        <v>65.135307691761398</v>
      </c>
      <c r="T5" s="22">
        <v>1.0882587542690599E-3</v>
      </c>
      <c r="U5" s="14">
        <v>117499.428571429</v>
      </c>
      <c r="V5" s="22">
        <v>1.98216264405187E-2</v>
      </c>
      <c r="W5" s="14">
        <v>160242.42857142899</v>
      </c>
      <c r="X5" s="22">
        <v>2.3936726377198E-2</v>
      </c>
      <c r="Y5" s="14">
        <v>160242.42857142899</v>
      </c>
      <c r="Z5" s="18">
        <v>2.3936726377198E-2</v>
      </c>
    </row>
    <row r="6" spans="1:26">
      <c r="A6" s="23">
        <v>2014</v>
      </c>
      <c r="B6" s="9" t="s">
        <v>16</v>
      </c>
      <c r="C6" s="12">
        <v>5934703.82166667</v>
      </c>
      <c r="D6" s="20" t="s">
        <v>15</v>
      </c>
      <c r="E6" s="12">
        <v>162.88499999999999</v>
      </c>
      <c r="F6" s="20" t="s">
        <v>15</v>
      </c>
      <c r="G6" s="12">
        <v>132.01083333333301</v>
      </c>
      <c r="H6" s="20" t="s">
        <v>15</v>
      </c>
      <c r="I6" s="12">
        <v>132.0025</v>
      </c>
      <c r="J6" s="20" t="s">
        <v>15</v>
      </c>
      <c r="K6" s="12">
        <v>44233.333333333299</v>
      </c>
      <c r="L6" s="20" t="s">
        <v>15</v>
      </c>
      <c r="M6" s="12">
        <v>1.2166666666666699</v>
      </c>
      <c r="N6" s="20" t="s">
        <v>15</v>
      </c>
      <c r="O6" s="12">
        <v>0.98583333333333301</v>
      </c>
      <c r="P6" s="20" t="s">
        <v>15</v>
      </c>
      <c r="Q6" s="12">
        <v>0.98499999999999999</v>
      </c>
      <c r="R6" s="20" t="s">
        <v>15</v>
      </c>
      <c r="S6" s="12">
        <v>134.07457353435501</v>
      </c>
      <c r="T6" s="20" t="s">
        <v>15</v>
      </c>
      <c r="U6" s="12">
        <v>36356</v>
      </c>
      <c r="V6" s="20" t="s">
        <v>15</v>
      </c>
      <c r="W6" s="12">
        <v>44904.833333333299</v>
      </c>
      <c r="X6" s="20" t="s">
        <v>15</v>
      </c>
      <c r="Y6" s="12">
        <v>44907.75</v>
      </c>
      <c r="Z6" s="16" t="s">
        <v>15</v>
      </c>
    </row>
    <row r="7" spans="1:26">
      <c r="A7" s="24">
        <v>2015</v>
      </c>
      <c r="B7" s="10" t="s">
        <v>16</v>
      </c>
      <c r="C7" s="13">
        <v>7263740.6891666697</v>
      </c>
      <c r="D7" s="21">
        <v>0.22394325099222201</v>
      </c>
      <c r="E7" s="13">
        <v>192.13333333333301</v>
      </c>
      <c r="F7" s="21">
        <v>0.17956431429126701</v>
      </c>
      <c r="G7" s="13">
        <v>155.67333333333301</v>
      </c>
      <c r="H7" s="21">
        <v>0.17924665273683399</v>
      </c>
      <c r="I7" s="13">
        <v>155.66749999999999</v>
      </c>
      <c r="J7" s="21">
        <v>0.17927690763432499</v>
      </c>
      <c r="K7" s="13">
        <v>46073.25</v>
      </c>
      <c r="L7" s="21">
        <v>4.15957045968358E-2</v>
      </c>
      <c r="M7" s="13">
        <v>1.2191666666666701</v>
      </c>
      <c r="N7" s="21">
        <v>2.0547945205480799E-3</v>
      </c>
      <c r="O7" s="13">
        <v>0.98750000000000004</v>
      </c>
      <c r="P7" s="21">
        <v>1.6906170752328401E-3</v>
      </c>
      <c r="Q7" s="13">
        <v>0.98750000000000004</v>
      </c>
      <c r="R7" s="21">
        <v>2.53807106598991E-3</v>
      </c>
      <c r="S7" s="13">
        <v>157.69946053567099</v>
      </c>
      <c r="T7" s="21">
        <v>0.17620706431158201</v>
      </c>
      <c r="U7" s="13">
        <v>37770.25</v>
      </c>
      <c r="V7" s="21">
        <v>3.8900044009241901E-2</v>
      </c>
      <c r="W7" s="13">
        <v>46657.5</v>
      </c>
      <c r="X7" s="21">
        <v>3.9030690831351501E-2</v>
      </c>
      <c r="Y7" s="13">
        <v>46659.166666666701</v>
      </c>
      <c r="Z7" s="17">
        <v>3.9000321028479501E-2</v>
      </c>
    </row>
    <row r="8" spans="1:26">
      <c r="A8" s="24">
        <v>2016</v>
      </c>
      <c r="B8" s="10" t="s">
        <v>16</v>
      </c>
      <c r="C8" s="13">
        <v>7216154.4175000004</v>
      </c>
      <c r="D8" s="21">
        <v>-6.5512073879014799E-3</v>
      </c>
      <c r="E8" s="13">
        <v>197.68166666666701</v>
      </c>
      <c r="F8" s="21">
        <v>2.8877515614160399E-2</v>
      </c>
      <c r="G8" s="13">
        <v>160.35583333333301</v>
      </c>
      <c r="H8" s="21">
        <v>3.00790116054988E-2</v>
      </c>
      <c r="I8" s="13">
        <v>160.34833333333299</v>
      </c>
      <c r="J8" s="21">
        <v>3.0069432176485101E-2</v>
      </c>
      <c r="K8" s="13">
        <v>44626.25</v>
      </c>
      <c r="L8" s="21">
        <v>-3.14065102852523E-2</v>
      </c>
      <c r="M8" s="13">
        <v>1.2224999999999999</v>
      </c>
      <c r="N8" s="21">
        <v>2.7341079972630299E-3</v>
      </c>
      <c r="O8" s="13">
        <v>0.99166666666666703</v>
      </c>
      <c r="P8" s="21">
        <v>4.2194092827007399E-3</v>
      </c>
      <c r="Q8" s="13">
        <v>0.99166666666666703</v>
      </c>
      <c r="R8" s="21">
        <v>4.2194092827007399E-3</v>
      </c>
      <c r="S8" s="13">
        <v>161.700253314957</v>
      </c>
      <c r="T8" s="21">
        <v>2.5369730281233498E-2</v>
      </c>
      <c r="U8" s="13">
        <v>36488.583333333299</v>
      </c>
      <c r="V8" s="21">
        <v>-3.3933232283786897E-2</v>
      </c>
      <c r="W8" s="13">
        <v>44991.916666666701</v>
      </c>
      <c r="X8" s="21">
        <v>-3.5698083552125601E-2</v>
      </c>
      <c r="Y8" s="13">
        <v>44994.083333333299</v>
      </c>
      <c r="Z8" s="17">
        <v>-3.5686092407709799E-2</v>
      </c>
    </row>
    <row r="9" spans="1:26" ht="15.75" thickBot="1">
      <c r="A9" s="25">
        <v>2017</v>
      </c>
      <c r="B9" s="11" t="s">
        <v>16</v>
      </c>
      <c r="C9" s="14">
        <v>7406012.9000000004</v>
      </c>
      <c r="D9" s="22">
        <v>2.6310202292729699E-2</v>
      </c>
      <c r="E9" s="14">
        <v>206.45428571428599</v>
      </c>
      <c r="F9" s="22">
        <v>4.4377504477496402E-2</v>
      </c>
      <c r="G9" s="14">
        <v>168.32428571428599</v>
      </c>
      <c r="H9" s="22">
        <v>4.96923137456989E-2</v>
      </c>
      <c r="I9" s="14">
        <v>168.314285714286</v>
      </c>
      <c r="J9" s="22">
        <v>4.96790469558131E-2</v>
      </c>
      <c r="K9" s="14">
        <v>43532.571428571398</v>
      </c>
      <c r="L9" s="22">
        <v>-2.45075167962489E-2</v>
      </c>
      <c r="M9" s="14">
        <v>1.21428571428571</v>
      </c>
      <c r="N9" s="22">
        <v>-6.7192521180285897E-3</v>
      </c>
      <c r="O9" s="14">
        <v>0.98857142857142899</v>
      </c>
      <c r="P9" s="22">
        <v>-3.1212484993997001E-3</v>
      </c>
      <c r="Q9" s="14">
        <v>0.98857142857142899</v>
      </c>
      <c r="R9" s="22">
        <v>-3.1212484993997001E-3</v>
      </c>
      <c r="S9" s="14">
        <v>169.92002188942601</v>
      </c>
      <c r="T9" s="22">
        <v>5.08333685690565E-2</v>
      </c>
      <c r="U9" s="14">
        <v>35802</v>
      </c>
      <c r="V9" s="22">
        <v>-1.88163877742572E-2</v>
      </c>
      <c r="W9" s="14">
        <v>43952</v>
      </c>
      <c r="X9" s="22">
        <v>-2.3113411112737701E-2</v>
      </c>
      <c r="Y9" s="14">
        <v>43954.571428571398</v>
      </c>
      <c r="Z9" s="18">
        <v>-2.3103302206665701E-2</v>
      </c>
    </row>
    <row r="10" spans="1:26">
      <c r="A10" s="23">
        <v>2014</v>
      </c>
      <c r="B10" s="9" t="s">
        <v>17</v>
      </c>
      <c r="C10" s="12">
        <v>25171277.859999999</v>
      </c>
      <c r="D10" s="20" t="s">
        <v>15</v>
      </c>
      <c r="E10" s="12">
        <v>209.58416666666699</v>
      </c>
      <c r="F10" s="20" t="s">
        <v>15</v>
      </c>
      <c r="G10" s="12">
        <v>87.220833333333303</v>
      </c>
      <c r="H10" s="20" t="s">
        <v>15</v>
      </c>
      <c r="I10" s="12">
        <v>24.857500000000002</v>
      </c>
      <c r="J10" s="20" t="s">
        <v>15</v>
      </c>
      <c r="K10" s="12">
        <v>1070143.16666667</v>
      </c>
      <c r="L10" s="20" t="s">
        <v>15</v>
      </c>
      <c r="M10" s="12">
        <v>8.9258333333333297</v>
      </c>
      <c r="N10" s="20" t="s">
        <v>15</v>
      </c>
      <c r="O10" s="12">
        <v>3.72</v>
      </c>
      <c r="P10" s="20" t="s">
        <v>15</v>
      </c>
      <c r="Q10" s="12">
        <v>1.05833333333333</v>
      </c>
      <c r="R10" s="20" t="s">
        <v>15</v>
      </c>
      <c r="S10" s="12">
        <v>23.4858490113672</v>
      </c>
      <c r="T10" s="20" t="s">
        <v>15</v>
      </c>
      <c r="U10" s="12">
        <v>119753.16666666701</v>
      </c>
      <c r="V10" s="20" t="s">
        <v>15</v>
      </c>
      <c r="W10" s="12">
        <v>288005.66666666698</v>
      </c>
      <c r="X10" s="20" t="s">
        <v>15</v>
      </c>
      <c r="Y10" s="12">
        <v>1009983.08333333</v>
      </c>
      <c r="Z10" s="16" t="s">
        <v>15</v>
      </c>
    </row>
    <row r="11" spans="1:26">
      <c r="A11" s="24">
        <v>2015</v>
      </c>
      <c r="B11" s="10" t="s">
        <v>17</v>
      </c>
      <c r="C11" s="13">
        <v>32111785.4883333</v>
      </c>
      <c r="D11" s="21">
        <v>0.275731238872165</v>
      </c>
      <c r="E11" s="13">
        <v>253.4675</v>
      </c>
      <c r="F11" s="21">
        <v>0.209382865276876</v>
      </c>
      <c r="G11" s="13">
        <v>102.98416666666699</v>
      </c>
      <c r="H11" s="21">
        <v>0.180728992499885</v>
      </c>
      <c r="I11" s="13">
        <v>28.490833333333299</v>
      </c>
      <c r="J11" s="21">
        <v>0.146166482282341</v>
      </c>
      <c r="K11" s="13">
        <v>1210608.08333333</v>
      </c>
      <c r="L11" s="21">
        <v>0.13125806064265799</v>
      </c>
      <c r="M11" s="13">
        <v>9.5574999999999992</v>
      </c>
      <c r="N11" s="21">
        <v>7.0768368966483405E-2</v>
      </c>
      <c r="O11" s="13">
        <v>3.8833333333333302</v>
      </c>
      <c r="P11" s="21">
        <v>4.3906810035841397E-2</v>
      </c>
      <c r="Q11" s="13">
        <v>1.0733333333333299</v>
      </c>
      <c r="R11" s="21">
        <v>1.4173228346456601E-2</v>
      </c>
      <c r="S11" s="13">
        <v>26.516412309309299</v>
      </c>
      <c r="T11" s="21">
        <v>0.12903784302093099</v>
      </c>
      <c r="U11" s="13">
        <v>126458.41666666701</v>
      </c>
      <c r="V11" s="21">
        <v>5.59922562938487E-2</v>
      </c>
      <c r="W11" s="13">
        <v>311817.41666666698</v>
      </c>
      <c r="X11" s="21">
        <v>8.26780607326012E-2</v>
      </c>
      <c r="Y11" s="13">
        <v>1126056</v>
      </c>
      <c r="Z11" s="17">
        <v>0.114925604777047</v>
      </c>
    </row>
    <row r="12" spans="1:26">
      <c r="A12" s="24">
        <v>2016</v>
      </c>
      <c r="B12" s="10" t="s">
        <v>17</v>
      </c>
      <c r="C12" s="13">
        <v>36659826.103333302</v>
      </c>
      <c r="D12" s="21">
        <v>0.141631508364814</v>
      </c>
      <c r="E12" s="13">
        <v>272.41916666666702</v>
      </c>
      <c r="F12" s="21">
        <v>7.4769612146200301E-2</v>
      </c>
      <c r="G12" s="13">
        <v>108.095</v>
      </c>
      <c r="H12" s="21">
        <v>4.9627369903137097E-2</v>
      </c>
      <c r="I12" s="13">
        <v>29.355</v>
      </c>
      <c r="J12" s="21">
        <v>3.0331393138145101E-2</v>
      </c>
      <c r="K12" s="13">
        <v>1345103.08333333</v>
      </c>
      <c r="L12" s="21">
        <v>0.111097060932946</v>
      </c>
      <c r="M12" s="13">
        <v>10.0025</v>
      </c>
      <c r="N12" s="21">
        <v>4.6560292963641198E-2</v>
      </c>
      <c r="O12" s="13">
        <v>3.9708333333333301</v>
      </c>
      <c r="P12" s="21">
        <v>2.25321888412017E-2</v>
      </c>
      <c r="Q12" s="13">
        <v>1.0774999999999999</v>
      </c>
      <c r="R12" s="21">
        <v>3.8819875776428502E-3</v>
      </c>
      <c r="S12" s="13">
        <v>27.247312198244501</v>
      </c>
      <c r="T12" s="21">
        <v>2.7564056570300002E-2</v>
      </c>
      <c r="U12" s="13">
        <v>134372.75</v>
      </c>
      <c r="V12" s="21">
        <v>6.2584472761464893E-2</v>
      </c>
      <c r="W12" s="13">
        <v>339241.83333333302</v>
      </c>
      <c r="X12" s="21">
        <v>8.7950240111131298E-2</v>
      </c>
      <c r="Y12" s="13">
        <v>1248548.16666667</v>
      </c>
      <c r="Z12" s="17">
        <v>0.10877981793682601</v>
      </c>
    </row>
    <row r="13" spans="1:26" ht="15.75" thickBot="1">
      <c r="A13" s="25">
        <v>2017</v>
      </c>
      <c r="B13" s="11" t="s">
        <v>17</v>
      </c>
      <c r="C13" s="14">
        <v>38641363.6585714</v>
      </c>
      <c r="D13" s="22">
        <v>5.4052017313249802E-2</v>
      </c>
      <c r="E13" s="14">
        <v>289.107142857143</v>
      </c>
      <c r="F13" s="22">
        <v>6.1258451065212501E-2</v>
      </c>
      <c r="G13" s="14">
        <v>113.98</v>
      </c>
      <c r="H13" s="22">
        <v>5.4442851195707499E-2</v>
      </c>
      <c r="I13" s="14">
        <v>30.105714285714299</v>
      </c>
      <c r="J13" s="22">
        <v>2.5573642844976999E-2</v>
      </c>
      <c r="K13" s="14">
        <v>1374366.57142857</v>
      </c>
      <c r="L13" s="22">
        <v>2.1755572831430502E-2</v>
      </c>
      <c r="M13" s="14">
        <v>10.2842857142857</v>
      </c>
      <c r="N13" s="22">
        <v>2.81715285464334E-2</v>
      </c>
      <c r="O13" s="14">
        <v>4.0542857142857098</v>
      </c>
      <c r="P13" s="22">
        <v>2.1016339379403101E-2</v>
      </c>
      <c r="Q13" s="14">
        <v>1.0714285714285701</v>
      </c>
      <c r="R13" s="22">
        <v>-5.6347364932063503E-3</v>
      </c>
      <c r="S13" s="14">
        <v>28.117817132072201</v>
      </c>
      <c r="T13" s="22">
        <v>3.1948286403228603E-2</v>
      </c>
      <c r="U13" s="14">
        <v>133559</v>
      </c>
      <c r="V13" s="22">
        <v>-6.05591535486176E-3</v>
      </c>
      <c r="W13" s="14">
        <v>339211.71428571403</v>
      </c>
      <c r="X13" s="22">
        <v>-8.8783412479086904E-5</v>
      </c>
      <c r="Y13" s="14">
        <v>1283600.42857143</v>
      </c>
      <c r="Z13" s="18">
        <v>2.8074417023366698E-2</v>
      </c>
    </row>
    <row r="14" spans="1:26">
      <c r="A14" s="23">
        <v>2014</v>
      </c>
      <c r="B14" s="9" t="s">
        <v>18</v>
      </c>
      <c r="C14" s="12">
        <v>50397743.061666697</v>
      </c>
      <c r="D14" s="20" t="s">
        <v>15</v>
      </c>
      <c r="E14" s="12">
        <v>5876.4566666666697</v>
      </c>
      <c r="F14" s="20" t="s">
        <v>15</v>
      </c>
      <c r="G14" s="12">
        <v>1385.9974999999999</v>
      </c>
      <c r="H14" s="20" t="s">
        <v>15</v>
      </c>
      <c r="I14" s="12">
        <v>185.17166666666699</v>
      </c>
      <c r="J14" s="20" t="s">
        <v>15</v>
      </c>
      <c r="K14" s="12">
        <v>2676542</v>
      </c>
      <c r="L14" s="20" t="s">
        <v>15</v>
      </c>
      <c r="M14" s="12">
        <v>311.92500000000001</v>
      </c>
      <c r="N14" s="20" t="s">
        <v>15</v>
      </c>
      <c r="O14" s="12">
        <v>73.5</v>
      </c>
      <c r="P14" s="20" t="s">
        <v>15</v>
      </c>
      <c r="Q14" s="12">
        <v>9.8149999999999995</v>
      </c>
      <c r="R14" s="20" t="s">
        <v>15</v>
      </c>
      <c r="S14" s="12">
        <v>18.867054446668799</v>
      </c>
      <c r="T14" s="20" t="s">
        <v>15</v>
      </c>
      <c r="U14" s="12">
        <v>8573.3333333333303</v>
      </c>
      <c r="V14" s="20" t="s">
        <v>15</v>
      </c>
      <c r="W14" s="12">
        <v>36386.833333333299</v>
      </c>
      <c r="X14" s="20" t="s">
        <v>15</v>
      </c>
      <c r="Y14" s="12">
        <v>272637.58333333302</v>
      </c>
      <c r="Z14" s="16" t="s">
        <v>15</v>
      </c>
    </row>
    <row r="15" spans="1:26">
      <c r="A15" s="24">
        <v>2015</v>
      </c>
      <c r="B15" s="10" t="s">
        <v>18</v>
      </c>
      <c r="C15" s="13">
        <v>56495675.042499997</v>
      </c>
      <c r="D15" s="21">
        <v>0.12099613217544</v>
      </c>
      <c r="E15" s="13">
        <v>6284.7908333333298</v>
      </c>
      <c r="F15" s="21">
        <v>6.9486459243862903E-2</v>
      </c>
      <c r="G15" s="13">
        <v>1444.34916666667</v>
      </c>
      <c r="H15" s="21">
        <v>4.2100845540248198E-2</v>
      </c>
      <c r="I15" s="13">
        <v>189.01083333333301</v>
      </c>
      <c r="J15" s="21">
        <v>2.07330135099827E-2</v>
      </c>
      <c r="K15" s="13">
        <v>4338854</v>
      </c>
      <c r="L15" s="21">
        <v>0.62106703350816095</v>
      </c>
      <c r="M15" s="13">
        <v>480.185</v>
      </c>
      <c r="N15" s="21">
        <v>0.53942454115572602</v>
      </c>
      <c r="O15" s="13">
        <v>110.4225</v>
      </c>
      <c r="P15" s="21">
        <v>0.50234693877550995</v>
      </c>
      <c r="Q15" s="13">
        <v>14.435</v>
      </c>
      <c r="R15" s="21">
        <v>0.47070809984717299</v>
      </c>
      <c r="S15" s="13">
        <v>13.4677486489147</v>
      </c>
      <c r="T15" s="21">
        <v>-0.28617640411311801</v>
      </c>
      <c r="U15" s="13">
        <v>8989.8333333333303</v>
      </c>
      <c r="V15" s="21">
        <v>4.8580870917573897E-2</v>
      </c>
      <c r="W15" s="13">
        <v>39108.333333333299</v>
      </c>
      <c r="X15" s="21">
        <v>7.4793537955579206E-2</v>
      </c>
      <c r="Y15" s="13">
        <v>299164.58333333302</v>
      </c>
      <c r="Z15" s="17">
        <v>9.7297664084586094E-2</v>
      </c>
    </row>
    <row r="16" spans="1:26">
      <c r="A16" s="24">
        <v>2016</v>
      </c>
      <c r="B16" s="10" t="s">
        <v>18</v>
      </c>
      <c r="C16" s="13">
        <v>56845402.576666698</v>
      </c>
      <c r="D16" s="21">
        <v>6.1903417191424203E-3</v>
      </c>
      <c r="E16" s="13">
        <v>5809.7766666666703</v>
      </c>
      <c r="F16" s="21">
        <v>-7.5581539507611803E-2</v>
      </c>
      <c r="G16" s="13">
        <v>1391.0008333333301</v>
      </c>
      <c r="H16" s="21">
        <v>-3.6935897887115099E-2</v>
      </c>
      <c r="I16" s="13">
        <v>174.81333333333299</v>
      </c>
      <c r="J16" s="21">
        <v>-7.5114742100320805E-2</v>
      </c>
      <c r="K16" s="13">
        <v>3871521.1666666698</v>
      </c>
      <c r="L16" s="21">
        <v>-0.107708817428134</v>
      </c>
      <c r="M16" s="13">
        <v>397.22333333333302</v>
      </c>
      <c r="N16" s="21">
        <v>-0.17277021703440801</v>
      </c>
      <c r="O16" s="13">
        <v>95.082499999999996</v>
      </c>
      <c r="P16" s="21">
        <v>-0.138920962666123</v>
      </c>
      <c r="Q16" s="13">
        <v>11.963333333333299</v>
      </c>
      <c r="R16" s="21">
        <v>-0.17122734095370301</v>
      </c>
      <c r="S16" s="13">
        <v>14.7968359136201</v>
      </c>
      <c r="T16" s="21">
        <v>9.8686669862412701E-2</v>
      </c>
      <c r="U16" s="13">
        <v>9777.25</v>
      </c>
      <c r="V16" s="21">
        <v>8.7589684643764598E-2</v>
      </c>
      <c r="W16" s="13">
        <v>40848.75</v>
      </c>
      <c r="X16" s="21">
        <v>4.4502450458129998E-2</v>
      </c>
      <c r="Y16" s="13">
        <v>326204.5</v>
      </c>
      <c r="Z16" s="17">
        <v>9.0384751982953704E-2</v>
      </c>
    </row>
    <row r="17" spans="1:26" ht="15.75" thickBot="1">
      <c r="A17" s="25">
        <v>2017</v>
      </c>
      <c r="B17" s="11" t="s">
        <v>18</v>
      </c>
      <c r="C17" s="14">
        <v>61538150.488571398</v>
      </c>
      <c r="D17" s="22">
        <v>8.2552813406073594E-2</v>
      </c>
      <c r="E17" s="14">
        <v>6325.5528571428604</v>
      </c>
      <c r="F17" s="22">
        <v>8.8777283546101302E-2</v>
      </c>
      <c r="G17" s="14">
        <v>1457.26714285714</v>
      </c>
      <c r="H17" s="22">
        <v>4.7639302533710501E-2</v>
      </c>
      <c r="I17" s="14">
        <v>178.04</v>
      </c>
      <c r="J17" s="22">
        <v>1.8457783540540399E-2</v>
      </c>
      <c r="K17" s="14">
        <v>4366878.1428571399</v>
      </c>
      <c r="L17" s="22">
        <v>0.12794892624001</v>
      </c>
      <c r="M17" s="14">
        <v>448.28142857142899</v>
      </c>
      <c r="N17" s="22">
        <v>0.12853750259240199</v>
      </c>
      <c r="O17" s="14">
        <v>102.845714285714</v>
      </c>
      <c r="P17" s="22">
        <v>8.1647141016632896E-2</v>
      </c>
      <c r="Q17" s="14">
        <v>12.544285714285699</v>
      </c>
      <c r="R17" s="22">
        <v>4.8561079488916303E-2</v>
      </c>
      <c r="S17" s="14">
        <v>14.273829533423299</v>
      </c>
      <c r="T17" s="22">
        <v>-3.5345825502828401E-2</v>
      </c>
      <c r="U17" s="14">
        <v>9720.1428571428605</v>
      </c>
      <c r="V17" s="22">
        <v>-5.8408185182070096E-3</v>
      </c>
      <c r="W17" s="14">
        <v>42298.428571428602</v>
      </c>
      <c r="X17" s="22">
        <v>3.54889334784688E-2</v>
      </c>
      <c r="Y17" s="14">
        <v>346914.71428571403</v>
      </c>
      <c r="Z17" s="18">
        <v>6.34884383437814E-2</v>
      </c>
    </row>
    <row r="18" spans="1:26">
      <c r="A18" s="23">
        <v>2014</v>
      </c>
      <c r="B18" s="9" t="s">
        <v>19</v>
      </c>
      <c r="C18" s="12">
        <v>588802.49166666705</v>
      </c>
      <c r="D18" s="20" t="s">
        <v>15</v>
      </c>
      <c r="E18" s="12">
        <v>89.839166666666699</v>
      </c>
      <c r="F18" s="20" t="s">
        <v>15</v>
      </c>
      <c r="G18" s="12">
        <v>33.464166666666699</v>
      </c>
      <c r="H18" s="20" t="s">
        <v>15</v>
      </c>
      <c r="I18" s="12">
        <v>15.9575</v>
      </c>
      <c r="J18" s="20" t="s">
        <v>15</v>
      </c>
      <c r="K18" s="12">
        <v>128790.08333333299</v>
      </c>
      <c r="L18" s="20" t="s">
        <v>15</v>
      </c>
      <c r="M18" s="12">
        <v>19.696666666666701</v>
      </c>
      <c r="N18" s="20" t="s">
        <v>15</v>
      </c>
      <c r="O18" s="12">
        <v>7.3416666666666703</v>
      </c>
      <c r="P18" s="20" t="s">
        <v>15</v>
      </c>
      <c r="Q18" s="12">
        <v>3.4808333333333299</v>
      </c>
      <c r="R18" s="20" t="s">
        <v>15</v>
      </c>
      <c r="S18" s="12">
        <v>4.67556717082247</v>
      </c>
      <c r="T18" s="20" t="s">
        <v>15</v>
      </c>
      <c r="U18" s="12">
        <v>6543.3333333333303</v>
      </c>
      <c r="V18" s="20" t="s">
        <v>15</v>
      </c>
      <c r="W18" s="12">
        <v>17568.666666666701</v>
      </c>
      <c r="X18" s="20" t="s">
        <v>15</v>
      </c>
      <c r="Y18" s="12">
        <v>36920.416666666701</v>
      </c>
      <c r="Z18" s="16" t="s">
        <v>15</v>
      </c>
    </row>
    <row r="19" spans="1:26">
      <c r="A19" s="24">
        <v>2015</v>
      </c>
      <c r="B19" s="10" t="s">
        <v>19</v>
      </c>
      <c r="C19" s="13">
        <v>639997.46250000002</v>
      </c>
      <c r="D19" s="21">
        <v>8.6947612413154504E-2</v>
      </c>
      <c r="E19" s="13">
        <v>101.9725</v>
      </c>
      <c r="F19" s="21">
        <v>0.13505616518407901</v>
      </c>
      <c r="G19" s="13">
        <v>37.7841666666667</v>
      </c>
      <c r="H19" s="21">
        <v>0.12909330876310501</v>
      </c>
      <c r="I19" s="13">
        <v>18.976666666666699</v>
      </c>
      <c r="J19" s="21">
        <v>0.18920048044284499</v>
      </c>
      <c r="K19" s="13">
        <v>102424.08333333299</v>
      </c>
      <c r="L19" s="21">
        <v>-0.20472073095689999</v>
      </c>
      <c r="M19" s="13">
        <v>16.32</v>
      </c>
      <c r="N19" s="21">
        <v>-0.171433406667796</v>
      </c>
      <c r="O19" s="13">
        <v>6.05</v>
      </c>
      <c r="P19" s="21">
        <v>-0.17593643586833199</v>
      </c>
      <c r="Q19" s="13">
        <v>3.0375000000000001</v>
      </c>
      <c r="R19" s="21">
        <v>-0.12736413694038701</v>
      </c>
      <c r="S19" s="13">
        <v>6.2585952304351302</v>
      </c>
      <c r="T19" s="21">
        <v>0.33857455187285701</v>
      </c>
      <c r="U19" s="13">
        <v>6286.6666666666697</v>
      </c>
      <c r="V19" s="21">
        <v>-3.9225674987263502E-2</v>
      </c>
      <c r="W19" s="13">
        <v>16947.916666666701</v>
      </c>
      <c r="X19" s="21">
        <v>-3.5332789435737803E-2</v>
      </c>
      <c r="Y19" s="13">
        <v>33743.166666666701</v>
      </c>
      <c r="Z19" s="17">
        <v>-8.6056721100565295E-2</v>
      </c>
    </row>
    <row r="20" spans="1:26">
      <c r="A20" s="24">
        <v>2016</v>
      </c>
      <c r="B20" s="10" t="s">
        <v>19</v>
      </c>
      <c r="C20" s="13">
        <v>767653.05083333305</v>
      </c>
      <c r="D20" s="21">
        <v>0.19946264760906501</v>
      </c>
      <c r="E20" s="13">
        <v>121.87333333333299</v>
      </c>
      <c r="F20" s="21">
        <v>0.195158825500336</v>
      </c>
      <c r="G20" s="13">
        <v>43.581666666666699</v>
      </c>
      <c r="H20" s="21">
        <v>0.15343728634128001</v>
      </c>
      <c r="I20" s="13">
        <v>22.2708333333333</v>
      </c>
      <c r="J20" s="21">
        <v>0.173590374143682</v>
      </c>
      <c r="K20" s="13">
        <v>112641.33333333299</v>
      </c>
      <c r="L20" s="21">
        <v>9.9754370920250995E-2</v>
      </c>
      <c r="M20" s="13">
        <v>17.767499999999998</v>
      </c>
      <c r="N20" s="21">
        <v>8.8694852941176294E-2</v>
      </c>
      <c r="O20" s="13">
        <v>6.3816666666666704</v>
      </c>
      <c r="P20" s="21">
        <v>5.4820936639119099E-2</v>
      </c>
      <c r="Q20" s="13">
        <v>3.26</v>
      </c>
      <c r="R20" s="21">
        <v>7.3251028806584295E-2</v>
      </c>
      <c r="S20" s="13">
        <v>6.8340459625169103</v>
      </c>
      <c r="T20" s="21">
        <v>9.1945670057619597E-2</v>
      </c>
      <c r="U20" s="13">
        <v>6362.1666666666697</v>
      </c>
      <c r="V20" s="21">
        <v>1.20095440084836E-2</v>
      </c>
      <c r="W20" s="13">
        <v>17642.166666666701</v>
      </c>
      <c r="X20" s="21">
        <v>4.0963736939151701E-2</v>
      </c>
      <c r="Y20" s="13">
        <v>34524.583333333299</v>
      </c>
      <c r="Z20" s="17">
        <v>2.31577751544737E-2</v>
      </c>
    </row>
    <row r="21" spans="1:26" ht="15.75" thickBot="1">
      <c r="A21" s="25">
        <v>2017</v>
      </c>
      <c r="B21" s="11" t="s">
        <v>19</v>
      </c>
      <c r="C21" s="14">
        <v>862057.60714285704</v>
      </c>
      <c r="D21" s="22">
        <v>0.122978155570465</v>
      </c>
      <c r="E21" s="14">
        <v>165.56142857142899</v>
      </c>
      <c r="F21" s="22">
        <v>0.35847132463839099</v>
      </c>
      <c r="G21" s="14">
        <v>55.744285714285702</v>
      </c>
      <c r="H21" s="22">
        <v>0.27907650115000199</v>
      </c>
      <c r="I21" s="14">
        <v>28.215714285714299</v>
      </c>
      <c r="J21" s="22">
        <v>0.26693572096752899</v>
      </c>
      <c r="K21" s="14">
        <v>117589.285714286</v>
      </c>
      <c r="L21" s="22">
        <v>4.3926614099203003E-2</v>
      </c>
      <c r="M21" s="14">
        <v>22.554285714285701</v>
      </c>
      <c r="N21" s="22">
        <v>0.26941245050151702</v>
      </c>
      <c r="O21" s="14">
        <v>7.5928571428571399</v>
      </c>
      <c r="P21" s="22">
        <v>0.18979218744170301</v>
      </c>
      <c r="Q21" s="14">
        <v>3.8428571428571399</v>
      </c>
      <c r="R21" s="22">
        <v>0.17879053461875499</v>
      </c>
      <c r="S21" s="14">
        <v>7.3554882550978302</v>
      </c>
      <c r="T21" s="22">
        <v>7.6300670999420395E-2</v>
      </c>
      <c r="U21" s="14">
        <v>5213.7142857142899</v>
      </c>
      <c r="V21" s="22">
        <v>-0.18051277829131299</v>
      </c>
      <c r="W21" s="14">
        <v>15487.714285714301</v>
      </c>
      <c r="X21" s="22">
        <v>-0.122119489156796</v>
      </c>
      <c r="Y21" s="14">
        <v>30582.571428571398</v>
      </c>
      <c r="Z21" s="18">
        <v>-0.114179854589466</v>
      </c>
    </row>
    <row r="22" spans="1:26">
      <c r="A22" s="23">
        <v>2014</v>
      </c>
      <c r="B22" s="9" t="s">
        <v>20</v>
      </c>
      <c r="C22" s="12">
        <v>9089604.2608333305</v>
      </c>
      <c r="D22" s="20" t="s">
        <v>15</v>
      </c>
      <c r="E22" s="12">
        <v>836.89833333333297</v>
      </c>
      <c r="F22" s="20" t="s">
        <v>15</v>
      </c>
      <c r="G22" s="12">
        <v>337.42333333333301</v>
      </c>
      <c r="H22" s="20" t="s">
        <v>15</v>
      </c>
      <c r="I22" s="12">
        <v>194.70166666666699</v>
      </c>
      <c r="J22" s="20" t="s">
        <v>15</v>
      </c>
      <c r="K22" s="12">
        <v>367311.91666666698</v>
      </c>
      <c r="L22" s="20" t="s">
        <v>15</v>
      </c>
      <c r="M22" s="12">
        <v>33.8616666666667</v>
      </c>
      <c r="N22" s="20" t="s">
        <v>15</v>
      </c>
      <c r="O22" s="12">
        <v>13.654166666666701</v>
      </c>
      <c r="P22" s="20" t="s">
        <v>15</v>
      </c>
      <c r="Q22" s="12">
        <v>7.87916666666667</v>
      </c>
      <c r="R22" s="20" t="s">
        <v>15</v>
      </c>
      <c r="S22" s="12">
        <v>24.722051740612699</v>
      </c>
      <c r="T22" s="20" t="s">
        <v>15</v>
      </c>
      <c r="U22" s="12">
        <v>10849</v>
      </c>
      <c r="V22" s="20" t="s">
        <v>15</v>
      </c>
      <c r="W22" s="12">
        <v>26918.25</v>
      </c>
      <c r="X22" s="20" t="s">
        <v>15</v>
      </c>
      <c r="Y22" s="12">
        <v>46668</v>
      </c>
      <c r="Z22" s="16" t="s">
        <v>15</v>
      </c>
    </row>
    <row r="23" spans="1:26">
      <c r="A23" s="24">
        <v>2015</v>
      </c>
      <c r="B23" s="10" t="s">
        <v>20</v>
      </c>
      <c r="C23" s="13">
        <v>9448224.8041666709</v>
      </c>
      <c r="D23" s="21">
        <v>3.9453922639802803E-2</v>
      </c>
      <c r="E23" s="13">
        <v>834.59166666666704</v>
      </c>
      <c r="F23" s="21">
        <v>-2.7562089381616699E-3</v>
      </c>
      <c r="G23" s="13">
        <v>338.12166666666701</v>
      </c>
      <c r="H23" s="21">
        <v>2.0696059351773899E-3</v>
      </c>
      <c r="I23" s="13">
        <v>201.925833333333</v>
      </c>
      <c r="J23" s="21">
        <v>3.7103774150192198E-2</v>
      </c>
      <c r="K23" s="13">
        <v>342351.16666666698</v>
      </c>
      <c r="L23" s="21">
        <v>-6.7955187042438706E-2</v>
      </c>
      <c r="M23" s="13">
        <v>30.370833333333302</v>
      </c>
      <c r="N23" s="21">
        <v>-0.103091007530641</v>
      </c>
      <c r="O23" s="13">
        <v>12.3066666666667</v>
      </c>
      <c r="P23" s="21">
        <v>-9.8687824229477902E-2</v>
      </c>
      <c r="Q23" s="13">
        <v>7.3458333333333297</v>
      </c>
      <c r="R23" s="21">
        <v>-6.7689053410894595E-2</v>
      </c>
      <c r="S23" s="13">
        <v>27.6489761348159</v>
      </c>
      <c r="T23" s="21">
        <v>0.118393263832343</v>
      </c>
      <c r="U23" s="13">
        <v>11377.083333333299</v>
      </c>
      <c r="V23" s="21">
        <v>4.8675761206866897E-2</v>
      </c>
      <c r="W23" s="13">
        <v>28084.083333333299</v>
      </c>
      <c r="X23" s="21">
        <v>4.3310145842812897E-2</v>
      </c>
      <c r="Y23" s="13">
        <v>46953.416666666701</v>
      </c>
      <c r="Z23" s="17">
        <v>6.1158966886667703E-3</v>
      </c>
    </row>
    <row r="24" spans="1:26">
      <c r="A24" s="24">
        <v>2016</v>
      </c>
      <c r="B24" s="10" t="s">
        <v>20</v>
      </c>
      <c r="C24" s="13">
        <v>10998500.057499999</v>
      </c>
      <c r="D24" s="21">
        <v>0.16408111422683899</v>
      </c>
      <c r="E24" s="13">
        <v>906.52</v>
      </c>
      <c r="F24" s="21">
        <v>8.6183862367824104E-2</v>
      </c>
      <c r="G24" s="13">
        <v>365.941666666667</v>
      </c>
      <c r="H24" s="21">
        <v>8.2278075446215002E-2</v>
      </c>
      <c r="I24" s="13">
        <v>222.61250000000001</v>
      </c>
      <c r="J24" s="21">
        <v>0.10244685548737099</v>
      </c>
      <c r="K24" s="13">
        <v>343706.25</v>
      </c>
      <c r="L24" s="21">
        <v>3.95816770986036E-3</v>
      </c>
      <c r="M24" s="13">
        <v>28.2916666666667</v>
      </c>
      <c r="N24" s="21">
        <v>-6.84593222664268E-2</v>
      </c>
      <c r="O24" s="13">
        <v>11.429166666666699</v>
      </c>
      <c r="P24" s="21">
        <v>-7.1302816901408397E-2</v>
      </c>
      <c r="Q24" s="13">
        <v>6.9516666666666698</v>
      </c>
      <c r="R24" s="21">
        <v>-5.3658536585364999E-2</v>
      </c>
      <c r="S24" s="13">
        <v>31.996737045832401</v>
      </c>
      <c r="T24" s="21">
        <v>0.15724853209091399</v>
      </c>
      <c r="U24" s="13">
        <v>12176.666666666701</v>
      </c>
      <c r="V24" s="21">
        <v>7.0280168467319895E-2</v>
      </c>
      <c r="W24" s="13">
        <v>30122.5</v>
      </c>
      <c r="X24" s="21">
        <v>7.2582631324387303E-2</v>
      </c>
      <c r="Y24" s="13">
        <v>49527.333333333299</v>
      </c>
      <c r="Z24" s="17">
        <v>5.4818516934335898E-2</v>
      </c>
    </row>
    <row r="25" spans="1:26" ht="15.75" thickBot="1">
      <c r="A25" s="25">
        <v>2017</v>
      </c>
      <c r="B25" s="11" t="s">
        <v>20</v>
      </c>
      <c r="C25" s="14">
        <v>12164130.015714301</v>
      </c>
      <c r="D25" s="22">
        <v>0.105980811212475</v>
      </c>
      <c r="E25" s="14">
        <v>1129.4242857142899</v>
      </c>
      <c r="F25" s="22">
        <v>0.24589009146438001</v>
      </c>
      <c r="G25" s="14">
        <v>446.30142857142903</v>
      </c>
      <c r="H25" s="22">
        <v>0.21959719054884499</v>
      </c>
      <c r="I25" s="14">
        <v>268.97142857142899</v>
      </c>
      <c r="J25" s="22">
        <v>0.20824944049156699</v>
      </c>
      <c r="K25" s="14">
        <v>338192.71428571403</v>
      </c>
      <c r="L25" s="22">
        <v>-1.6041418258428398E-2</v>
      </c>
      <c r="M25" s="14">
        <v>31.374285714285701</v>
      </c>
      <c r="N25" s="22">
        <v>0.10895855249316</v>
      </c>
      <c r="O25" s="14">
        <v>12.4</v>
      </c>
      <c r="P25" s="22">
        <v>8.4943492526427897E-2</v>
      </c>
      <c r="Q25" s="14">
        <v>7.47</v>
      </c>
      <c r="R25" s="22">
        <v>7.4562455046750895E-2</v>
      </c>
      <c r="S25" s="14">
        <v>35.993566497255401</v>
      </c>
      <c r="T25" s="22">
        <v>0.12491365746756999</v>
      </c>
      <c r="U25" s="14">
        <v>10792.857142857099</v>
      </c>
      <c r="V25" s="22">
        <v>-0.113644362754689</v>
      </c>
      <c r="W25" s="14">
        <v>27319.571428571398</v>
      </c>
      <c r="X25" s="22">
        <v>-9.3050994154821196E-2</v>
      </c>
      <c r="Y25" s="14">
        <v>45334.714285714297</v>
      </c>
      <c r="Z25" s="18">
        <v>-8.4652630485906905E-2</v>
      </c>
    </row>
    <row r="26" spans="1:26">
      <c r="A26" s="23">
        <v>2014</v>
      </c>
      <c r="B26" s="9" t="s">
        <v>15</v>
      </c>
      <c r="C26" s="12">
        <v>174359.2825</v>
      </c>
      <c r="D26" s="20" t="s">
        <v>15</v>
      </c>
      <c r="E26" s="12">
        <v>266.65833333333302</v>
      </c>
      <c r="F26" s="20" t="s">
        <v>15</v>
      </c>
      <c r="G26" s="12">
        <v>190.76083333333301</v>
      </c>
      <c r="H26" s="20" t="s">
        <v>15</v>
      </c>
      <c r="I26" s="12">
        <v>136.604166666667</v>
      </c>
      <c r="J26" s="20" t="s">
        <v>15</v>
      </c>
      <c r="K26" s="12">
        <v>32170.75</v>
      </c>
      <c r="L26" s="20" t="s">
        <v>15</v>
      </c>
      <c r="M26" s="12">
        <v>49.334166666666697</v>
      </c>
      <c r="N26" s="20" t="s">
        <v>15</v>
      </c>
      <c r="O26" s="12">
        <v>35.358333333333299</v>
      </c>
      <c r="P26" s="20" t="s">
        <v>15</v>
      </c>
      <c r="Q26" s="12">
        <v>25.267499999999998</v>
      </c>
      <c r="R26" s="20" t="s">
        <v>15</v>
      </c>
      <c r="S26" s="12">
        <v>5.3694784764496504</v>
      </c>
      <c r="T26" s="20" t="s">
        <v>15</v>
      </c>
      <c r="U26" s="12">
        <v>662.08333333333303</v>
      </c>
      <c r="V26" s="20" t="s">
        <v>15</v>
      </c>
      <c r="W26" s="12">
        <v>928.91666666666697</v>
      </c>
      <c r="X26" s="20" t="s">
        <v>15</v>
      </c>
      <c r="Y26" s="12">
        <v>1300.3333333333301</v>
      </c>
      <c r="Z26" s="16" t="s">
        <v>15</v>
      </c>
    </row>
    <row r="27" spans="1:26">
      <c r="A27" s="24">
        <v>2015</v>
      </c>
      <c r="B27" s="10" t="s">
        <v>15</v>
      </c>
      <c r="C27" s="13">
        <v>336973.85333333298</v>
      </c>
      <c r="D27" s="21">
        <v>0.93264074330733104</v>
      </c>
      <c r="E27" s="13">
        <v>404.27166666666699</v>
      </c>
      <c r="F27" s="21">
        <v>0.51606612706647403</v>
      </c>
      <c r="G27" s="13">
        <v>282.678333333333</v>
      </c>
      <c r="H27" s="21">
        <v>0.48184681516558803</v>
      </c>
      <c r="I27" s="13">
        <v>167.32</v>
      </c>
      <c r="J27" s="21">
        <v>0.22485282903766701</v>
      </c>
      <c r="K27" s="13">
        <v>49466.75</v>
      </c>
      <c r="L27" s="21">
        <v>0.53763123334084495</v>
      </c>
      <c r="M27" s="13">
        <v>58.557499999999997</v>
      </c>
      <c r="N27" s="21">
        <v>0.18695630141382699</v>
      </c>
      <c r="O27" s="13">
        <v>41.775833333333303</v>
      </c>
      <c r="P27" s="21">
        <v>0.18149893942964901</v>
      </c>
      <c r="Q27" s="13">
        <v>25.0491666666667</v>
      </c>
      <c r="R27" s="21">
        <v>-8.6408759605540002E-3</v>
      </c>
      <c r="S27" s="13">
        <v>7.0501939476158002</v>
      </c>
      <c r="T27" s="21">
        <v>0.313012796035539</v>
      </c>
      <c r="U27" s="13">
        <v>856.91666666666697</v>
      </c>
      <c r="V27" s="21">
        <v>0.294273127753305</v>
      </c>
      <c r="W27" s="13">
        <v>1201.3333333333301</v>
      </c>
      <c r="X27" s="21">
        <v>0.29326276128105799</v>
      </c>
      <c r="Y27" s="13">
        <v>2041.25</v>
      </c>
      <c r="Z27" s="17">
        <v>0.56978979748782799</v>
      </c>
    </row>
    <row r="28" spans="1:26">
      <c r="A28" s="24">
        <v>2016</v>
      </c>
      <c r="B28" s="10" t="s">
        <v>15</v>
      </c>
      <c r="C28" s="13">
        <v>250218.92249999999</v>
      </c>
      <c r="D28" s="21">
        <v>-0.257453004068881</v>
      </c>
      <c r="E28" s="13">
        <v>437.95666666666699</v>
      </c>
      <c r="F28" s="21">
        <v>8.3322683179215207E-2</v>
      </c>
      <c r="G28" s="13">
        <v>341.14499999999998</v>
      </c>
      <c r="H28" s="21">
        <v>0.20683108598112199</v>
      </c>
      <c r="I28" s="13">
        <v>213.18416666666701</v>
      </c>
      <c r="J28" s="21">
        <v>0.27411048689138801</v>
      </c>
      <c r="K28" s="13">
        <v>45497.416666666701</v>
      </c>
      <c r="L28" s="21">
        <v>-8.0242452421743896E-2</v>
      </c>
      <c r="M28" s="13">
        <v>78.946666666666701</v>
      </c>
      <c r="N28" s="21">
        <v>0.34819052498256797</v>
      </c>
      <c r="O28" s="13">
        <v>61.511666666666699</v>
      </c>
      <c r="P28" s="21">
        <v>0.47242225369531998</v>
      </c>
      <c r="Q28" s="13">
        <v>38.410833333333301</v>
      </c>
      <c r="R28" s="21">
        <v>0.53341761202967197</v>
      </c>
      <c r="S28" s="13">
        <v>5.5150870641847298</v>
      </c>
      <c r="T28" s="21">
        <v>-0.217739667140676</v>
      </c>
      <c r="U28" s="13">
        <v>603.08333333333303</v>
      </c>
      <c r="V28" s="21">
        <v>-0.29621705727900499</v>
      </c>
      <c r="W28" s="13">
        <v>775.41666666666697</v>
      </c>
      <c r="X28" s="21">
        <v>-0.354536625971141</v>
      </c>
      <c r="Y28" s="13">
        <v>1245.25</v>
      </c>
      <c r="Z28" s="17">
        <v>-0.38995713410900201</v>
      </c>
    </row>
    <row r="29" spans="1:26" ht="15.75" thickBot="1">
      <c r="A29" s="25">
        <v>2017</v>
      </c>
      <c r="B29" s="11" t="s">
        <v>15</v>
      </c>
      <c r="C29" s="14">
        <v>278869.33857142902</v>
      </c>
      <c r="D29" s="22">
        <v>0.11450139655776401</v>
      </c>
      <c r="E29" s="14">
        <v>1124.7785714285701</v>
      </c>
      <c r="F29" s="22">
        <v>1.56824169384011</v>
      </c>
      <c r="G29" s="14">
        <v>844.49</v>
      </c>
      <c r="H29" s="22">
        <v>1.47545764997289</v>
      </c>
      <c r="I29" s="14">
        <v>478.01</v>
      </c>
      <c r="J29" s="22">
        <v>1.2422396910339599</v>
      </c>
      <c r="K29" s="14">
        <v>45305.428571428602</v>
      </c>
      <c r="L29" s="22">
        <v>-4.2197581600002696E-3</v>
      </c>
      <c r="M29" s="14">
        <v>178.60571428571399</v>
      </c>
      <c r="N29" s="22">
        <v>1.26235915747822</v>
      </c>
      <c r="O29" s="14">
        <v>134.482857142857</v>
      </c>
      <c r="P29" s="22">
        <v>1.18629837932409</v>
      </c>
      <c r="Q29" s="14">
        <v>76.568571428571403</v>
      </c>
      <c r="R29" s="22">
        <v>0.99341083709642997</v>
      </c>
      <c r="S29" s="14">
        <v>6.1796783625203098</v>
      </c>
      <c r="T29" s="22">
        <v>0.12050422606226301</v>
      </c>
      <c r="U29" s="14">
        <v>267.857142857143</v>
      </c>
      <c r="V29" s="22">
        <v>-0.55585384630569101</v>
      </c>
      <c r="W29" s="14">
        <v>349.28571428571399</v>
      </c>
      <c r="X29" s="22">
        <v>-0.54955093267828403</v>
      </c>
      <c r="Y29" s="14">
        <v>600.42857142857099</v>
      </c>
      <c r="Z29" s="18">
        <v>-0.51782487739122995</v>
      </c>
    </row>
    <row r="30" spans="1:26">
      <c r="A30" s="23"/>
      <c r="B30" s="9"/>
      <c r="C30" s="12"/>
      <c r="D30" s="20"/>
      <c r="E30" s="12"/>
      <c r="F30" s="20"/>
      <c r="G30" s="12"/>
      <c r="H30" s="20"/>
      <c r="I30" s="12"/>
      <c r="J30" s="20"/>
      <c r="K30" s="12"/>
      <c r="L30" s="20"/>
      <c r="M30" s="12"/>
      <c r="N30" s="20"/>
      <c r="O30" s="12"/>
      <c r="P30" s="20"/>
      <c r="Q30" s="12"/>
      <c r="R30" s="20"/>
      <c r="S30" s="12"/>
      <c r="T30" s="20"/>
      <c r="U30" s="12"/>
      <c r="V30" s="20"/>
      <c r="W30" s="12"/>
      <c r="X30" s="20"/>
      <c r="Y30" s="12"/>
      <c r="Z30" s="16"/>
    </row>
    <row r="31" spans="1:26">
      <c r="A31" s="24"/>
      <c r="B31" s="10"/>
      <c r="C31" s="13"/>
      <c r="D31" s="21"/>
      <c r="E31" s="13"/>
      <c r="F31" s="21"/>
      <c r="G31" s="13"/>
      <c r="H31" s="21"/>
      <c r="I31" s="13"/>
      <c r="J31" s="21"/>
      <c r="K31" s="13"/>
      <c r="L31" s="21"/>
      <c r="M31" s="13"/>
      <c r="N31" s="21"/>
      <c r="O31" s="13"/>
      <c r="P31" s="21"/>
      <c r="Q31" s="13"/>
      <c r="R31" s="21"/>
      <c r="S31" s="13"/>
      <c r="T31" s="21"/>
      <c r="U31" s="13"/>
      <c r="V31" s="21"/>
      <c r="W31" s="13"/>
      <c r="X31" s="21"/>
      <c r="Y31" s="13"/>
      <c r="Z31" s="17"/>
    </row>
    <row r="32" spans="1:26">
      <c r="A32" s="24"/>
      <c r="B32" s="10"/>
      <c r="C32" s="13"/>
      <c r="D32" s="21"/>
      <c r="E32" s="13"/>
      <c r="F32" s="21"/>
      <c r="G32" s="13"/>
      <c r="H32" s="21"/>
      <c r="I32" s="13"/>
      <c r="J32" s="21"/>
      <c r="K32" s="13"/>
      <c r="L32" s="21"/>
      <c r="M32" s="13"/>
      <c r="N32" s="21"/>
      <c r="O32" s="13"/>
      <c r="P32" s="21"/>
      <c r="Q32" s="13"/>
      <c r="R32" s="21"/>
      <c r="S32" s="13"/>
      <c r="T32" s="21"/>
      <c r="U32" s="13"/>
      <c r="V32" s="21"/>
      <c r="W32" s="13"/>
      <c r="X32" s="21"/>
      <c r="Y32" s="13"/>
      <c r="Z32" s="17"/>
    </row>
    <row r="33" spans="1:26" ht="15.75" thickBot="1">
      <c r="A33" s="25"/>
      <c r="B33" s="11"/>
      <c r="C33" s="14"/>
      <c r="D33" s="22"/>
      <c r="E33" s="14"/>
      <c r="F33" s="22"/>
      <c r="G33" s="14"/>
      <c r="H33" s="22"/>
      <c r="I33" s="14"/>
      <c r="J33" s="22"/>
      <c r="K33" s="14"/>
      <c r="L33" s="22"/>
      <c r="M33" s="14"/>
      <c r="N33" s="22"/>
      <c r="O33" s="14"/>
      <c r="P33" s="22"/>
      <c r="Q33" s="14"/>
      <c r="R33" s="22"/>
      <c r="S33" s="14"/>
      <c r="T33" s="22"/>
      <c r="U33" s="14"/>
      <c r="V33" s="22"/>
      <c r="W33" s="14"/>
      <c r="X33" s="22"/>
      <c r="Y33" s="14"/>
      <c r="Z33" s="18"/>
    </row>
    <row r="34" spans="1:26">
      <c r="A34" s="23"/>
      <c r="B34" s="9"/>
      <c r="C34" s="12"/>
      <c r="D34" s="20"/>
      <c r="E34" s="12"/>
      <c r="F34" s="20"/>
      <c r="G34" s="12"/>
      <c r="H34" s="20"/>
      <c r="I34" s="12"/>
      <c r="J34" s="20"/>
      <c r="K34" s="12"/>
      <c r="L34" s="20"/>
      <c r="M34" s="12"/>
      <c r="N34" s="20"/>
      <c r="O34" s="12"/>
      <c r="P34" s="20"/>
      <c r="Q34" s="12"/>
      <c r="R34" s="20"/>
      <c r="S34" s="12"/>
      <c r="T34" s="20"/>
      <c r="U34" s="12"/>
      <c r="V34" s="20"/>
      <c r="W34" s="12"/>
      <c r="X34" s="20"/>
      <c r="Y34" s="12"/>
      <c r="Z34" s="16"/>
    </row>
    <row r="35" spans="1:26">
      <c r="A35" s="24"/>
      <c r="B35" s="10"/>
      <c r="C35" s="13"/>
      <c r="D35" s="21"/>
      <c r="E35" s="13"/>
      <c r="F35" s="21"/>
      <c r="G35" s="13"/>
      <c r="H35" s="21"/>
      <c r="I35" s="13"/>
      <c r="J35" s="21"/>
      <c r="K35" s="13"/>
      <c r="L35" s="21"/>
      <c r="M35" s="13"/>
      <c r="N35" s="21"/>
      <c r="O35" s="13"/>
      <c r="P35" s="21"/>
      <c r="Q35" s="13"/>
      <c r="R35" s="21"/>
      <c r="S35" s="13"/>
      <c r="T35" s="21"/>
      <c r="U35" s="13"/>
      <c r="V35" s="21"/>
      <c r="W35" s="13"/>
      <c r="X35" s="21"/>
      <c r="Y35" s="13"/>
      <c r="Z35" s="17"/>
    </row>
    <row r="36" spans="1:26">
      <c r="A36" s="24"/>
      <c r="B36" s="10"/>
      <c r="C36" s="13"/>
      <c r="D36" s="21"/>
      <c r="E36" s="13"/>
      <c r="F36" s="21"/>
      <c r="G36" s="13"/>
      <c r="H36" s="21"/>
      <c r="I36" s="13"/>
      <c r="J36" s="21"/>
      <c r="K36" s="13"/>
      <c r="L36" s="21"/>
      <c r="M36" s="13"/>
      <c r="N36" s="21"/>
      <c r="O36" s="13"/>
      <c r="P36" s="21"/>
      <c r="Q36" s="13"/>
      <c r="R36" s="21"/>
      <c r="S36" s="13"/>
      <c r="T36" s="21"/>
      <c r="U36" s="13"/>
      <c r="V36" s="21"/>
      <c r="W36" s="13"/>
      <c r="X36" s="21"/>
      <c r="Y36" s="13"/>
      <c r="Z36" s="17"/>
    </row>
    <row r="37" spans="1:26" ht="15.75" thickBot="1">
      <c r="A37" s="25"/>
      <c r="B37" s="11"/>
      <c r="C37" s="14"/>
      <c r="D37" s="22"/>
      <c r="E37" s="14"/>
      <c r="F37" s="22"/>
      <c r="G37" s="14"/>
      <c r="H37" s="22"/>
      <c r="I37" s="14"/>
      <c r="J37" s="22"/>
      <c r="K37" s="14"/>
      <c r="L37" s="22"/>
      <c r="M37" s="14"/>
      <c r="N37" s="22"/>
      <c r="O37" s="14"/>
      <c r="P37" s="22"/>
      <c r="Q37" s="14"/>
      <c r="R37" s="22"/>
      <c r="S37" s="14"/>
      <c r="T37" s="22"/>
      <c r="U37" s="14"/>
      <c r="V37" s="22"/>
      <c r="W37" s="14"/>
      <c r="X37" s="22"/>
      <c r="Y37" s="14"/>
      <c r="Z37" s="18"/>
    </row>
    <row r="38" spans="1:26">
      <c r="A38" s="23"/>
      <c r="B38" s="9"/>
      <c r="C38" s="12"/>
      <c r="D38" s="20"/>
      <c r="E38" s="12"/>
      <c r="F38" s="20"/>
      <c r="G38" s="12"/>
      <c r="H38" s="20"/>
      <c r="I38" s="12"/>
      <c r="J38" s="20"/>
      <c r="K38" s="12"/>
      <c r="L38" s="20"/>
      <c r="M38" s="12"/>
      <c r="N38" s="20"/>
      <c r="O38" s="12"/>
      <c r="P38" s="20"/>
      <c r="Q38" s="12"/>
      <c r="R38" s="20"/>
      <c r="S38" s="12"/>
      <c r="T38" s="20"/>
      <c r="U38" s="12"/>
      <c r="V38" s="20"/>
      <c r="W38" s="12"/>
      <c r="X38" s="20"/>
      <c r="Y38" s="12"/>
      <c r="Z38" s="16"/>
    </row>
    <row r="39" spans="1:26">
      <c r="A39" s="24"/>
      <c r="B39" s="10"/>
      <c r="C39" s="13"/>
      <c r="D39" s="21"/>
      <c r="E39" s="13"/>
      <c r="F39" s="21"/>
      <c r="G39" s="13"/>
      <c r="H39" s="21"/>
      <c r="I39" s="13"/>
      <c r="J39" s="21"/>
      <c r="K39" s="13"/>
      <c r="L39" s="21"/>
      <c r="M39" s="13"/>
      <c r="N39" s="21"/>
      <c r="O39" s="13"/>
      <c r="P39" s="21"/>
      <c r="Q39" s="13"/>
      <c r="R39" s="21"/>
      <c r="S39" s="13"/>
      <c r="T39" s="21"/>
      <c r="U39" s="13"/>
      <c r="V39" s="21"/>
      <c r="W39" s="13"/>
      <c r="X39" s="21"/>
      <c r="Y39" s="13"/>
      <c r="Z39" s="17"/>
    </row>
    <row r="40" spans="1:26">
      <c r="A40" s="24"/>
      <c r="B40" s="10"/>
      <c r="C40" s="13"/>
      <c r="D40" s="21"/>
      <c r="E40" s="13"/>
      <c r="F40" s="21"/>
      <c r="G40" s="13"/>
      <c r="H40" s="21"/>
      <c r="I40" s="13"/>
      <c r="J40" s="21"/>
      <c r="K40" s="13"/>
      <c r="L40" s="21"/>
      <c r="M40" s="13"/>
      <c r="N40" s="21"/>
      <c r="O40" s="13"/>
      <c r="P40" s="21"/>
      <c r="Q40" s="13"/>
      <c r="R40" s="21"/>
      <c r="S40" s="13"/>
      <c r="T40" s="21"/>
      <c r="U40" s="13"/>
      <c r="V40" s="21"/>
      <c r="W40" s="13"/>
      <c r="X40" s="21"/>
      <c r="Y40" s="13"/>
      <c r="Z40" s="17"/>
    </row>
    <row r="41" spans="1:26" ht="15.75" thickBot="1">
      <c r="A41" s="25"/>
      <c r="B41" s="11"/>
      <c r="C41" s="14"/>
      <c r="D41" s="22"/>
      <c r="E41" s="14"/>
      <c r="F41" s="22"/>
      <c r="G41" s="14"/>
      <c r="H41" s="22"/>
      <c r="I41" s="14"/>
      <c r="J41" s="22"/>
      <c r="K41" s="14"/>
      <c r="L41" s="22"/>
      <c r="M41" s="14"/>
      <c r="N41" s="22"/>
      <c r="O41" s="14"/>
      <c r="P41" s="22"/>
      <c r="Q41" s="14"/>
      <c r="R41" s="22"/>
      <c r="S41" s="14"/>
      <c r="T41" s="22"/>
      <c r="U41" s="14"/>
      <c r="V41" s="22"/>
      <c r="W41" s="14"/>
      <c r="X41" s="22"/>
      <c r="Y41" s="14"/>
      <c r="Z41" s="18"/>
    </row>
    <row r="42" spans="1:26">
      <c r="A42" s="23"/>
      <c r="B42" s="9"/>
      <c r="C42" s="12"/>
      <c r="D42" s="20"/>
      <c r="E42" s="12"/>
      <c r="F42" s="20"/>
      <c r="G42" s="12"/>
      <c r="H42" s="20"/>
      <c r="I42" s="12"/>
      <c r="J42" s="20"/>
      <c r="K42" s="12"/>
      <c r="L42" s="20"/>
      <c r="M42" s="12"/>
      <c r="N42" s="20"/>
      <c r="O42" s="12"/>
      <c r="P42" s="20"/>
      <c r="Q42" s="12"/>
      <c r="R42" s="20"/>
      <c r="S42" s="12"/>
      <c r="T42" s="20"/>
      <c r="U42" s="12"/>
      <c r="V42" s="20"/>
      <c r="W42" s="12"/>
      <c r="X42" s="20"/>
      <c r="Y42" s="12"/>
      <c r="Z42" s="16"/>
    </row>
    <row r="43" spans="1:26">
      <c r="A43" s="24"/>
      <c r="B43" s="10"/>
      <c r="C43" s="13"/>
      <c r="D43" s="21"/>
      <c r="E43" s="13"/>
      <c r="F43" s="21"/>
      <c r="G43" s="13"/>
      <c r="H43" s="21"/>
      <c r="I43" s="13"/>
      <c r="J43" s="21"/>
      <c r="K43" s="13"/>
      <c r="L43" s="21"/>
      <c r="M43" s="13"/>
      <c r="N43" s="21"/>
      <c r="O43" s="13"/>
      <c r="P43" s="21"/>
      <c r="Q43" s="13"/>
      <c r="R43" s="21"/>
      <c r="S43" s="13"/>
      <c r="T43" s="21"/>
      <c r="U43" s="13"/>
      <c r="V43" s="21"/>
      <c r="W43" s="13"/>
      <c r="X43" s="21"/>
      <c r="Y43" s="13"/>
      <c r="Z43" s="17"/>
    </row>
    <row r="44" spans="1:26">
      <c r="A44" s="24"/>
      <c r="B44" s="10"/>
      <c r="C44" s="13"/>
      <c r="D44" s="21"/>
      <c r="E44" s="13"/>
      <c r="F44" s="21"/>
      <c r="G44" s="13"/>
      <c r="H44" s="21"/>
      <c r="I44" s="13"/>
      <c r="J44" s="21"/>
      <c r="K44" s="13"/>
      <c r="L44" s="21"/>
      <c r="M44" s="13"/>
      <c r="N44" s="21"/>
      <c r="O44" s="13"/>
      <c r="P44" s="21"/>
      <c r="Q44" s="13"/>
      <c r="R44" s="21"/>
      <c r="S44" s="13"/>
      <c r="T44" s="21"/>
      <c r="U44" s="13"/>
      <c r="V44" s="21"/>
      <c r="W44" s="13"/>
      <c r="X44" s="21"/>
      <c r="Y44" s="13"/>
      <c r="Z44" s="17"/>
    </row>
    <row r="45" spans="1:26" ht="15.75" thickBot="1">
      <c r="A45" s="25"/>
      <c r="B45" s="11"/>
      <c r="C45" s="14"/>
      <c r="D45" s="22"/>
      <c r="E45" s="14"/>
      <c r="F45" s="22"/>
      <c r="G45" s="14"/>
      <c r="H45" s="22"/>
      <c r="I45" s="14"/>
      <c r="J45" s="22"/>
      <c r="K45" s="14"/>
      <c r="L45" s="22"/>
      <c r="M45" s="14"/>
      <c r="N45" s="22"/>
      <c r="O45" s="14"/>
      <c r="P45" s="22"/>
      <c r="Q45" s="14"/>
      <c r="R45" s="22"/>
      <c r="S45" s="14"/>
      <c r="T45" s="22"/>
      <c r="U45" s="14"/>
      <c r="V45" s="22"/>
      <c r="W45" s="14"/>
      <c r="X45" s="22"/>
      <c r="Y45" s="14"/>
      <c r="Z45" s="18"/>
    </row>
    <row r="46" spans="1:26">
      <c r="A46" s="23"/>
      <c r="B46" s="9"/>
      <c r="C46" s="12"/>
      <c r="D46" s="20"/>
      <c r="E46" s="12"/>
      <c r="F46" s="20"/>
      <c r="G46" s="12"/>
      <c r="H46" s="20"/>
      <c r="I46" s="12"/>
      <c r="J46" s="20"/>
      <c r="K46" s="12"/>
      <c r="L46" s="20"/>
      <c r="M46" s="12"/>
      <c r="N46" s="20"/>
      <c r="O46" s="12"/>
      <c r="P46" s="20"/>
      <c r="Q46" s="12"/>
      <c r="R46" s="20"/>
      <c r="S46" s="12"/>
      <c r="T46" s="20"/>
      <c r="U46" s="12"/>
      <c r="V46" s="20"/>
      <c r="W46" s="12"/>
      <c r="X46" s="20"/>
      <c r="Y46" s="12"/>
      <c r="Z46" s="16"/>
    </row>
    <row r="47" spans="1:26">
      <c r="A47" s="24"/>
      <c r="B47" s="10"/>
      <c r="C47" s="13"/>
      <c r="D47" s="21"/>
      <c r="E47" s="13"/>
      <c r="F47" s="21"/>
      <c r="G47" s="13"/>
      <c r="H47" s="21"/>
      <c r="I47" s="13"/>
      <c r="J47" s="21"/>
      <c r="K47" s="13"/>
      <c r="L47" s="21"/>
      <c r="M47" s="13"/>
      <c r="N47" s="21"/>
      <c r="O47" s="13"/>
      <c r="P47" s="21"/>
      <c r="Q47" s="13"/>
      <c r="R47" s="21"/>
      <c r="S47" s="13"/>
      <c r="T47" s="21"/>
      <c r="U47" s="13"/>
      <c r="V47" s="21"/>
      <c r="W47" s="13"/>
      <c r="X47" s="21"/>
      <c r="Y47" s="13"/>
      <c r="Z47" s="17"/>
    </row>
    <row r="48" spans="1:26">
      <c r="A48" s="24"/>
      <c r="B48" s="10"/>
      <c r="C48" s="13"/>
      <c r="D48" s="21"/>
      <c r="E48" s="13"/>
      <c r="F48" s="21"/>
      <c r="G48" s="13"/>
      <c r="H48" s="21"/>
      <c r="I48" s="13"/>
      <c r="J48" s="21"/>
      <c r="K48" s="13"/>
      <c r="L48" s="21"/>
      <c r="M48" s="13"/>
      <c r="N48" s="21"/>
      <c r="O48" s="13"/>
      <c r="P48" s="21"/>
      <c r="Q48" s="13"/>
      <c r="R48" s="21"/>
      <c r="S48" s="13"/>
      <c r="T48" s="21"/>
      <c r="U48" s="13"/>
      <c r="V48" s="21"/>
      <c r="W48" s="13"/>
      <c r="X48" s="21"/>
      <c r="Y48" s="13"/>
      <c r="Z48" s="17"/>
    </row>
    <row r="49" spans="1:26" ht="15.75" thickBot="1">
      <c r="A49" s="25"/>
      <c r="B49" s="11"/>
      <c r="C49" s="14"/>
      <c r="D49" s="22"/>
      <c r="E49" s="14"/>
      <c r="F49" s="22"/>
      <c r="G49" s="14"/>
      <c r="H49" s="22"/>
      <c r="I49" s="14"/>
      <c r="J49" s="22"/>
      <c r="K49" s="14"/>
      <c r="L49" s="22"/>
      <c r="M49" s="14"/>
      <c r="N49" s="22"/>
      <c r="O49" s="14"/>
      <c r="P49" s="22"/>
      <c r="Q49" s="14"/>
      <c r="R49" s="22"/>
      <c r="S49" s="14"/>
      <c r="T49" s="22"/>
      <c r="U49" s="14"/>
      <c r="V49" s="22"/>
      <c r="W49" s="14"/>
      <c r="X49" s="22"/>
      <c r="Y49" s="14"/>
      <c r="Z49" s="18"/>
    </row>
    <row r="50" spans="1:26">
      <c r="A50" s="23"/>
      <c r="B50" s="9"/>
      <c r="C50" s="12"/>
      <c r="D50" s="20"/>
      <c r="E50" s="12"/>
      <c r="F50" s="20"/>
      <c r="G50" s="12"/>
      <c r="H50" s="20"/>
      <c r="I50" s="12"/>
      <c r="J50" s="20"/>
      <c r="K50" s="12"/>
      <c r="L50" s="20"/>
      <c r="M50" s="12"/>
      <c r="N50" s="20"/>
      <c r="O50" s="12"/>
      <c r="P50" s="20"/>
      <c r="Q50" s="12"/>
      <c r="R50" s="20"/>
      <c r="S50" s="12"/>
      <c r="T50" s="20"/>
      <c r="U50" s="12"/>
      <c r="V50" s="20"/>
      <c r="W50" s="12"/>
      <c r="X50" s="20"/>
      <c r="Y50" s="12"/>
      <c r="Z50" s="16"/>
    </row>
    <row r="51" spans="1:26">
      <c r="A51" s="24"/>
      <c r="B51" s="10"/>
      <c r="C51" s="13"/>
      <c r="D51" s="21"/>
      <c r="E51" s="13"/>
      <c r="F51" s="21"/>
      <c r="G51" s="13"/>
      <c r="H51" s="21"/>
      <c r="I51" s="13"/>
      <c r="J51" s="21"/>
      <c r="K51" s="13"/>
      <c r="L51" s="21"/>
      <c r="M51" s="13"/>
      <c r="N51" s="21"/>
      <c r="O51" s="13"/>
      <c r="P51" s="21"/>
      <c r="Q51" s="13"/>
      <c r="R51" s="21"/>
      <c r="S51" s="13"/>
      <c r="T51" s="21"/>
      <c r="U51" s="13"/>
      <c r="V51" s="21"/>
      <c r="W51" s="13"/>
      <c r="X51" s="21"/>
      <c r="Y51" s="13"/>
      <c r="Z51" s="17"/>
    </row>
    <row r="52" spans="1:26">
      <c r="A52" s="24"/>
      <c r="B52" s="10"/>
      <c r="C52" s="13"/>
      <c r="D52" s="21"/>
      <c r="E52" s="13"/>
      <c r="F52" s="21"/>
      <c r="G52" s="13"/>
      <c r="H52" s="21"/>
      <c r="I52" s="13"/>
      <c r="J52" s="21"/>
      <c r="K52" s="13"/>
      <c r="L52" s="21"/>
      <c r="M52" s="13"/>
      <c r="N52" s="21"/>
      <c r="O52" s="13"/>
      <c r="P52" s="21"/>
      <c r="Q52" s="13"/>
      <c r="R52" s="21"/>
      <c r="S52" s="13"/>
      <c r="T52" s="21"/>
      <c r="U52" s="13"/>
      <c r="V52" s="21"/>
      <c r="W52" s="13"/>
      <c r="X52" s="21"/>
      <c r="Y52" s="13"/>
      <c r="Z52" s="17"/>
    </row>
    <row r="53" spans="1:26" ht="15.75" thickBot="1">
      <c r="A53" s="25"/>
      <c r="B53" s="11"/>
      <c r="C53" s="14"/>
      <c r="D53" s="22"/>
      <c r="E53" s="14"/>
      <c r="F53" s="22"/>
      <c r="G53" s="14"/>
      <c r="H53" s="22"/>
      <c r="I53" s="14"/>
      <c r="J53" s="22"/>
      <c r="K53" s="14"/>
      <c r="L53" s="22"/>
      <c r="M53" s="14"/>
      <c r="N53" s="22"/>
      <c r="O53" s="14"/>
      <c r="P53" s="22"/>
      <c r="Q53" s="14"/>
      <c r="R53" s="22"/>
      <c r="S53" s="14"/>
      <c r="T53" s="22"/>
      <c r="U53" s="14"/>
      <c r="V53" s="22"/>
      <c r="W53" s="14"/>
      <c r="X53" s="22"/>
      <c r="Y53" s="14"/>
      <c r="Z53" s="18"/>
    </row>
    <row r="54" spans="1:26">
      <c r="A54" s="23"/>
      <c r="B54" s="9"/>
      <c r="C54" s="12"/>
      <c r="D54" s="20"/>
      <c r="E54" s="12"/>
      <c r="F54" s="20"/>
      <c r="G54" s="12"/>
      <c r="H54" s="20"/>
      <c r="I54" s="12"/>
      <c r="J54" s="20"/>
      <c r="K54" s="12"/>
      <c r="L54" s="20"/>
      <c r="M54" s="12"/>
      <c r="N54" s="20"/>
      <c r="O54" s="12"/>
      <c r="P54" s="20"/>
      <c r="Q54" s="12"/>
      <c r="R54" s="20"/>
      <c r="S54" s="12"/>
      <c r="T54" s="20"/>
      <c r="U54" s="12"/>
      <c r="V54" s="20"/>
      <c r="W54" s="12"/>
      <c r="X54" s="20"/>
      <c r="Y54" s="12"/>
      <c r="Z54" s="16"/>
    </row>
    <row r="55" spans="1:26">
      <c r="A55" s="24"/>
      <c r="B55" s="10"/>
      <c r="C55" s="13"/>
      <c r="D55" s="21"/>
      <c r="E55" s="13"/>
      <c r="F55" s="21"/>
      <c r="G55" s="13"/>
      <c r="H55" s="21"/>
      <c r="I55" s="13"/>
      <c r="J55" s="21"/>
      <c r="K55" s="13"/>
      <c r="L55" s="21"/>
      <c r="M55" s="13"/>
      <c r="N55" s="21"/>
      <c r="O55" s="13"/>
      <c r="P55" s="21"/>
      <c r="Q55" s="13"/>
      <c r="R55" s="21"/>
      <c r="S55" s="13"/>
      <c r="T55" s="21"/>
      <c r="U55" s="13"/>
      <c r="V55" s="21"/>
      <c r="W55" s="13"/>
      <c r="X55" s="21"/>
      <c r="Y55" s="13"/>
      <c r="Z55" s="17"/>
    </row>
    <row r="56" spans="1:26">
      <c r="A56" s="24"/>
      <c r="B56" s="10"/>
      <c r="C56" s="13"/>
      <c r="D56" s="21"/>
      <c r="E56" s="13"/>
      <c r="F56" s="21"/>
      <c r="G56" s="13"/>
      <c r="H56" s="21"/>
      <c r="I56" s="13"/>
      <c r="J56" s="21"/>
      <c r="K56" s="13"/>
      <c r="L56" s="21"/>
      <c r="M56" s="13"/>
      <c r="N56" s="21"/>
      <c r="O56" s="13"/>
      <c r="P56" s="21"/>
      <c r="Q56" s="13"/>
      <c r="R56" s="21"/>
      <c r="S56" s="13"/>
      <c r="T56" s="21"/>
      <c r="U56" s="13"/>
      <c r="V56" s="21"/>
      <c r="W56" s="13"/>
      <c r="X56" s="21"/>
      <c r="Y56" s="13"/>
      <c r="Z56" s="17"/>
    </row>
    <row r="57" spans="1:26" ht="15.75" thickBot="1">
      <c r="A57" s="25"/>
      <c r="B57" s="11"/>
      <c r="C57" s="14"/>
      <c r="D57" s="22"/>
      <c r="E57" s="14"/>
      <c r="F57" s="22"/>
      <c r="G57" s="14"/>
      <c r="H57" s="22"/>
      <c r="I57" s="14"/>
      <c r="J57" s="22"/>
      <c r="K57" s="14"/>
      <c r="L57" s="22"/>
      <c r="M57" s="14"/>
      <c r="N57" s="22"/>
      <c r="O57" s="14"/>
      <c r="P57" s="22"/>
      <c r="Q57" s="14"/>
      <c r="R57" s="22"/>
      <c r="S57" s="14"/>
      <c r="T57" s="22"/>
      <c r="U57" s="14"/>
      <c r="V57" s="22"/>
      <c r="W57" s="14"/>
      <c r="X57" s="22"/>
      <c r="Y57" s="14"/>
      <c r="Z57" s="18"/>
    </row>
    <row r="58" spans="1:26">
      <c r="A58" s="23"/>
      <c r="B58" s="9"/>
      <c r="C58" s="12"/>
      <c r="D58" s="20"/>
      <c r="E58" s="12"/>
      <c r="F58" s="20"/>
      <c r="G58" s="12"/>
      <c r="H58" s="20"/>
      <c r="I58" s="12"/>
      <c r="J58" s="20"/>
      <c r="K58" s="12"/>
      <c r="L58" s="20"/>
      <c r="M58" s="12"/>
      <c r="N58" s="20"/>
      <c r="O58" s="12"/>
      <c r="P58" s="20"/>
      <c r="Q58" s="12"/>
      <c r="R58" s="20"/>
      <c r="S58" s="12"/>
      <c r="T58" s="20"/>
      <c r="U58" s="12"/>
      <c r="V58" s="20"/>
      <c r="W58" s="12"/>
      <c r="X58" s="20"/>
      <c r="Y58" s="12"/>
      <c r="Z58" s="16"/>
    </row>
    <row r="59" spans="1:26">
      <c r="A59" s="24"/>
      <c r="B59" s="10"/>
      <c r="C59" s="13"/>
      <c r="D59" s="21"/>
      <c r="E59" s="13"/>
      <c r="F59" s="21"/>
      <c r="G59" s="13"/>
      <c r="H59" s="21"/>
      <c r="I59" s="13"/>
      <c r="J59" s="21"/>
      <c r="K59" s="13"/>
      <c r="L59" s="21"/>
      <c r="M59" s="13"/>
      <c r="N59" s="21"/>
      <c r="O59" s="13"/>
      <c r="P59" s="21"/>
      <c r="Q59" s="13"/>
      <c r="R59" s="21"/>
      <c r="S59" s="13"/>
      <c r="T59" s="21"/>
      <c r="U59" s="13"/>
      <c r="V59" s="21"/>
      <c r="W59" s="13"/>
      <c r="X59" s="21"/>
      <c r="Y59" s="13"/>
      <c r="Z59" s="17"/>
    </row>
    <row r="60" spans="1:26">
      <c r="A60" s="24"/>
      <c r="B60" s="10"/>
      <c r="C60" s="13"/>
      <c r="D60" s="21"/>
      <c r="E60" s="13"/>
      <c r="F60" s="21"/>
      <c r="G60" s="13"/>
      <c r="H60" s="21"/>
      <c r="I60" s="13"/>
      <c r="J60" s="21"/>
      <c r="K60" s="13"/>
      <c r="L60" s="21"/>
      <c r="M60" s="13"/>
      <c r="N60" s="21"/>
      <c r="O60" s="13"/>
      <c r="P60" s="21"/>
      <c r="Q60" s="13"/>
      <c r="R60" s="21"/>
      <c r="S60" s="13"/>
      <c r="T60" s="21"/>
      <c r="U60" s="13"/>
      <c r="V60" s="21"/>
      <c r="W60" s="13"/>
      <c r="X60" s="21"/>
      <c r="Y60" s="13"/>
      <c r="Z60" s="17"/>
    </row>
    <row r="61" spans="1:26" ht="15.75" thickBot="1">
      <c r="A61" s="25"/>
      <c r="B61" s="11"/>
      <c r="C61" s="14"/>
      <c r="D61" s="22"/>
      <c r="E61" s="14"/>
      <c r="F61" s="22"/>
      <c r="G61" s="14"/>
      <c r="H61" s="22"/>
      <c r="I61" s="14"/>
      <c r="J61" s="22"/>
      <c r="K61" s="14"/>
      <c r="L61" s="22"/>
      <c r="M61" s="14"/>
      <c r="N61" s="22"/>
      <c r="O61" s="14"/>
      <c r="P61" s="22"/>
      <c r="Q61" s="14"/>
      <c r="R61" s="22"/>
      <c r="S61" s="14"/>
      <c r="T61" s="22"/>
      <c r="U61" s="14"/>
      <c r="V61" s="22"/>
      <c r="W61" s="14"/>
      <c r="X61" s="22"/>
      <c r="Y61" s="14"/>
      <c r="Z61" s="18"/>
    </row>
    <row r="62" spans="1:26">
      <c r="A62" s="23"/>
      <c r="B62" s="9"/>
      <c r="C62" s="12"/>
      <c r="D62" s="20"/>
      <c r="E62" s="12"/>
      <c r="F62" s="20"/>
      <c r="G62" s="12"/>
      <c r="H62" s="20"/>
      <c r="I62" s="12"/>
      <c r="J62" s="20"/>
      <c r="K62" s="12"/>
      <c r="L62" s="20"/>
      <c r="M62" s="12"/>
      <c r="N62" s="20"/>
      <c r="O62" s="12"/>
      <c r="P62" s="20"/>
      <c r="Q62" s="12"/>
      <c r="R62" s="20"/>
      <c r="S62" s="12"/>
      <c r="T62" s="20"/>
      <c r="U62" s="12"/>
      <c r="V62" s="20"/>
      <c r="W62" s="12"/>
      <c r="X62" s="20"/>
      <c r="Y62" s="12"/>
      <c r="Z62" s="16"/>
    </row>
    <row r="63" spans="1:26">
      <c r="A63" s="24"/>
      <c r="B63" s="10"/>
      <c r="C63" s="13"/>
      <c r="D63" s="21"/>
      <c r="E63" s="13"/>
      <c r="F63" s="21"/>
      <c r="G63" s="13"/>
      <c r="H63" s="21"/>
      <c r="I63" s="13"/>
      <c r="J63" s="21"/>
      <c r="K63" s="13"/>
      <c r="L63" s="21"/>
      <c r="M63" s="13"/>
      <c r="N63" s="21"/>
      <c r="O63" s="13"/>
      <c r="P63" s="21"/>
      <c r="Q63" s="13"/>
      <c r="R63" s="21"/>
      <c r="S63" s="13"/>
      <c r="T63" s="21"/>
      <c r="U63" s="13"/>
      <c r="V63" s="21"/>
      <c r="W63" s="13"/>
      <c r="X63" s="21"/>
      <c r="Y63" s="13"/>
      <c r="Z63" s="17"/>
    </row>
    <row r="64" spans="1:26">
      <c r="A64" s="24"/>
      <c r="B64" s="10"/>
      <c r="C64" s="13"/>
      <c r="D64" s="21"/>
      <c r="E64" s="13"/>
      <c r="F64" s="21"/>
      <c r="G64" s="13"/>
      <c r="H64" s="21"/>
      <c r="I64" s="13"/>
      <c r="J64" s="21"/>
      <c r="K64" s="13"/>
      <c r="L64" s="21"/>
      <c r="M64" s="13"/>
      <c r="N64" s="21"/>
      <c r="O64" s="13"/>
      <c r="P64" s="21"/>
      <c r="Q64" s="13"/>
      <c r="R64" s="21"/>
      <c r="S64" s="13"/>
      <c r="T64" s="21"/>
      <c r="U64" s="13"/>
      <c r="V64" s="21"/>
      <c r="W64" s="13"/>
      <c r="X64" s="21"/>
      <c r="Y64" s="13"/>
      <c r="Z64" s="17"/>
    </row>
    <row r="65" spans="1:26" ht="15.75" thickBot="1">
      <c r="A65" s="25"/>
      <c r="B65" s="11"/>
      <c r="C65" s="14"/>
      <c r="D65" s="22"/>
      <c r="E65" s="14"/>
      <c r="F65" s="22"/>
      <c r="G65" s="14"/>
      <c r="H65" s="22"/>
      <c r="I65" s="14"/>
      <c r="J65" s="22"/>
      <c r="K65" s="14"/>
      <c r="L65" s="22"/>
      <c r="M65" s="14"/>
      <c r="N65" s="22"/>
      <c r="O65" s="14"/>
      <c r="P65" s="22"/>
      <c r="Q65" s="14"/>
      <c r="R65" s="22"/>
      <c r="S65" s="14"/>
      <c r="T65" s="22"/>
      <c r="U65" s="14"/>
      <c r="V65" s="22"/>
      <c r="W65" s="14"/>
      <c r="X65" s="22"/>
      <c r="Y65" s="14"/>
      <c r="Z65" s="18"/>
    </row>
    <row r="66" spans="1:26">
      <c r="A66" s="23"/>
      <c r="B66" s="9"/>
      <c r="C66" s="12"/>
      <c r="D66" s="20"/>
      <c r="E66" s="12"/>
      <c r="F66" s="20"/>
      <c r="G66" s="12"/>
      <c r="H66" s="20"/>
      <c r="I66" s="12"/>
      <c r="J66" s="20"/>
      <c r="K66" s="12"/>
      <c r="L66" s="20"/>
      <c r="M66" s="12"/>
      <c r="N66" s="20"/>
      <c r="O66" s="12"/>
      <c r="P66" s="20"/>
      <c r="Q66" s="12"/>
      <c r="R66" s="20"/>
      <c r="S66" s="12"/>
      <c r="T66" s="20"/>
      <c r="U66" s="12"/>
      <c r="V66" s="20"/>
      <c r="W66" s="12"/>
      <c r="X66" s="20"/>
      <c r="Y66" s="12"/>
      <c r="Z66" s="16"/>
    </row>
    <row r="67" spans="1:26">
      <c r="A67" s="24"/>
      <c r="B67" s="10"/>
      <c r="C67" s="13"/>
      <c r="D67" s="21"/>
      <c r="E67" s="13"/>
      <c r="F67" s="21"/>
      <c r="G67" s="13"/>
      <c r="H67" s="21"/>
      <c r="I67" s="13"/>
      <c r="J67" s="21"/>
      <c r="K67" s="13"/>
      <c r="L67" s="21"/>
      <c r="M67" s="13"/>
      <c r="N67" s="21"/>
      <c r="O67" s="13"/>
      <c r="P67" s="21"/>
      <c r="Q67" s="13"/>
      <c r="R67" s="21"/>
      <c r="S67" s="13"/>
      <c r="T67" s="21"/>
      <c r="U67" s="13"/>
      <c r="V67" s="21"/>
      <c r="W67" s="13"/>
      <c r="X67" s="21"/>
      <c r="Y67" s="13"/>
      <c r="Z67" s="17"/>
    </row>
    <row r="68" spans="1:26">
      <c r="A68" s="24"/>
      <c r="B68" s="10"/>
      <c r="C68" s="13"/>
      <c r="D68" s="21"/>
      <c r="E68" s="13"/>
      <c r="F68" s="21"/>
      <c r="G68" s="13"/>
      <c r="H68" s="21"/>
      <c r="I68" s="13"/>
      <c r="J68" s="21"/>
      <c r="K68" s="13"/>
      <c r="L68" s="21"/>
      <c r="M68" s="13"/>
      <c r="N68" s="21"/>
      <c r="O68" s="13"/>
      <c r="P68" s="21"/>
      <c r="Q68" s="13"/>
      <c r="R68" s="21"/>
      <c r="S68" s="13"/>
      <c r="T68" s="21"/>
      <c r="U68" s="13"/>
      <c r="V68" s="21"/>
      <c r="W68" s="13"/>
      <c r="X68" s="21"/>
      <c r="Y68" s="13"/>
      <c r="Z68" s="17"/>
    </row>
    <row r="69" spans="1:26" ht="15.75" thickBot="1">
      <c r="A69" s="25"/>
      <c r="B69" s="11"/>
      <c r="C69" s="14"/>
      <c r="D69" s="22"/>
      <c r="E69" s="14"/>
      <c r="F69" s="22"/>
      <c r="G69" s="14"/>
      <c r="H69" s="22"/>
      <c r="I69" s="14"/>
      <c r="J69" s="22"/>
      <c r="K69" s="14"/>
      <c r="L69" s="22"/>
      <c r="M69" s="14"/>
      <c r="N69" s="22"/>
      <c r="O69" s="14"/>
      <c r="P69" s="22"/>
      <c r="Q69" s="14"/>
      <c r="R69" s="22"/>
      <c r="S69" s="14"/>
      <c r="T69" s="22"/>
      <c r="U69" s="14"/>
      <c r="V69" s="22"/>
      <c r="W69" s="14"/>
      <c r="X69" s="22"/>
      <c r="Y69" s="14"/>
      <c r="Z69" s="18"/>
    </row>
    <row r="70" spans="1:26">
      <c r="A70" s="23"/>
      <c r="B70" s="9"/>
      <c r="C70" s="12"/>
      <c r="D70" s="20"/>
      <c r="E70" s="12"/>
      <c r="F70" s="20"/>
      <c r="G70" s="12"/>
      <c r="H70" s="20"/>
      <c r="I70" s="12"/>
      <c r="J70" s="20"/>
      <c r="K70" s="12"/>
      <c r="L70" s="20"/>
      <c r="M70" s="12"/>
      <c r="N70" s="20"/>
      <c r="O70" s="12"/>
      <c r="P70" s="20"/>
      <c r="Q70" s="12"/>
      <c r="R70" s="20"/>
      <c r="S70" s="12"/>
      <c r="T70" s="20"/>
      <c r="U70" s="12"/>
      <c r="V70" s="20"/>
      <c r="W70" s="12"/>
      <c r="X70" s="20"/>
      <c r="Y70" s="12"/>
      <c r="Z70" s="16"/>
    </row>
    <row r="71" spans="1:26">
      <c r="A71" s="24"/>
      <c r="B71" s="10"/>
      <c r="C71" s="13"/>
      <c r="D71" s="21"/>
      <c r="E71" s="13"/>
      <c r="F71" s="21"/>
      <c r="G71" s="13"/>
      <c r="H71" s="21"/>
      <c r="I71" s="13"/>
      <c r="J71" s="21"/>
      <c r="K71" s="13"/>
      <c r="L71" s="21"/>
      <c r="M71" s="13"/>
      <c r="N71" s="21"/>
      <c r="O71" s="13"/>
      <c r="P71" s="21"/>
      <c r="Q71" s="13"/>
      <c r="R71" s="21"/>
      <c r="S71" s="13"/>
      <c r="T71" s="21"/>
      <c r="U71" s="13"/>
      <c r="V71" s="21"/>
      <c r="W71" s="13"/>
      <c r="X71" s="21"/>
      <c r="Y71" s="13"/>
      <c r="Z71" s="17"/>
    </row>
    <row r="72" spans="1:26">
      <c r="A72" s="24"/>
      <c r="B72" s="10"/>
      <c r="C72" s="13"/>
      <c r="D72" s="21"/>
      <c r="E72" s="13"/>
      <c r="F72" s="21"/>
      <c r="G72" s="13"/>
      <c r="H72" s="21"/>
      <c r="I72" s="13"/>
      <c r="J72" s="21"/>
      <c r="K72" s="13"/>
      <c r="L72" s="21"/>
      <c r="M72" s="13"/>
      <c r="N72" s="21"/>
      <c r="O72" s="13"/>
      <c r="P72" s="21"/>
      <c r="Q72" s="13"/>
      <c r="R72" s="21"/>
      <c r="S72" s="13"/>
      <c r="T72" s="21"/>
      <c r="U72" s="13"/>
      <c r="V72" s="21"/>
      <c r="W72" s="13"/>
      <c r="X72" s="21"/>
      <c r="Y72" s="13"/>
      <c r="Z72" s="17"/>
    </row>
    <row r="73" spans="1:26" ht="15.75" thickBot="1">
      <c r="A73" s="25"/>
      <c r="B73" s="11"/>
      <c r="C73" s="14"/>
      <c r="D73" s="22"/>
      <c r="E73" s="14"/>
      <c r="F73" s="22"/>
      <c r="G73" s="14"/>
      <c r="H73" s="22"/>
      <c r="I73" s="14"/>
      <c r="J73" s="22"/>
      <c r="K73" s="14"/>
      <c r="L73" s="22"/>
      <c r="M73" s="14"/>
      <c r="N73" s="22"/>
      <c r="O73" s="14"/>
      <c r="P73" s="22"/>
      <c r="Q73" s="14"/>
      <c r="R73" s="22"/>
      <c r="S73" s="14"/>
      <c r="T73" s="22"/>
      <c r="U73" s="14"/>
      <c r="V73" s="22"/>
      <c r="W73" s="14"/>
      <c r="X73" s="22"/>
      <c r="Y73" s="14"/>
      <c r="Z73" s="18"/>
    </row>
    <row r="74" spans="1:26">
      <c r="A74" s="23"/>
      <c r="B74" s="9"/>
      <c r="C74" s="12"/>
      <c r="D74" s="20"/>
      <c r="E74" s="12"/>
      <c r="F74" s="20"/>
      <c r="G74" s="12"/>
      <c r="H74" s="20"/>
      <c r="I74" s="12"/>
      <c r="J74" s="20"/>
      <c r="K74" s="12"/>
      <c r="L74" s="20"/>
      <c r="M74" s="12"/>
      <c r="N74" s="20"/>
      <c r="O74" s="12"/>
      <c r="P74" s="20"/>
      <c r="Q74" s="12"/>
      <c r="R74" s="20"/>
      <c r="S74" s="12"/>
      <c r="T74" s="20"/>
      <c r="U74" s="12"/>
      <c r="V74" s="20"/>
      <c r="W74" s="12"/>
      <c r="X74" s="20"/>
      <c r="Y74" s="12"/>
      <c r="Z74" s="16"/>
    </row>
    <row r="75" spans="1:26">
      <c r="A75" s="24"/>
      <c r="B75" s="10"/>
      <c r="C75" s="13"/>
      <c r="D75" s="21"/>
      <c r="E75" s="13"/>
      <c r="F75" s="21"/>
      <c r="G75" s="13"/>
      <c r="H75" s="21"/>
      <c r="I75" s="13"/>
      <c r="J75" s="21"/>
      <c r="K75" s="13"/>
      <c r="L75" s="21"/>
      <c r="M75" s="13"/>
      <c r="N75" s="21"/>
      <c r="O75" s="13"/>
      <c r="P75" s="21"/>
      <c r="Q75" s="13"/>
      <c r="R75" s="21"/>
      <c r="S75" s="13"/>
      <c r="T75" s="21"/>
      <c r="U75" s="13"/>
      <c r="V75" s="21"/>
      <c r="W75" s="13"/>
      <c r="X75" s="21"/>
      <c r="Y75" s="13"/>
      <c r="Z75" s="17"/>
    </row>
    <row r="76" spans="1:26">
      <c r="A76" s="24"/>
      <c r="B76" s="10"/>
      <c r="C76" s="13"/>
      <c r="D76" s="21"/>
      <c r="E76" s="13"/>
      <c r="F76" s="21"/>
      <c r="G76" s="13"/>
      <c r="H76" s="21"/>
      <c r="I76" s="13"/>
      <c r="J76" s="21"/>
      <c r="K76" s="13"/>
      <c r="L76" s="21"/>
      <c r="M76" s="13"/>
      <c r="N76" s="21"/>
      <c r="O76" s="13"/>
      <c r="P76" s="21"/>
      <c r="Q76" s="13"/>
      <c r="R76" s="21"/>
      <c r="S76" s="13"/>
      <c r="T76" s="21"/>
      <c r="U76" s="13"/>
      <c r="V76" s="21"/>
      <c r="W76" s="13"/>
      <c r="X76" s="21"/>
      <c r="Y76" s="13"/>
      <c r="Z76" s="17"/>
    </row>
    <row r="77" spans="1:26" ht="15.75" thickBot="1">
      <c r="A77" s="25"/>
      <c r="B77" s="11"/>
      <c r="C77" s="14"/>
      <c r="D77" s="22"/>
      <c r="E77" s="14"/>
      <c r="F77" s="22"/>
      <c r="G77" s="14"/>
      <c r="H77" s="22"/>
      <c r="I77" s="14"/>
      <c r="J77" s="22"/>
      <c r="K77" s="14"/>
      <c r="L77" s="22"/>
      <c r="M77" s="14"/>
      <c r="N77" s="22"/>
      <c r="O77" s="14"/>
      <c r="P77" s="22"/>
      <c r="Q77" s="14"/>
      <c r="R77" s="22"/>
      <c r="S77" s="14"/>
      <c r="T77" s="22"/>
      <c r="U77" s="14"/>
      <c r="V77" s="22"/>
      <c r="W77" s="14"/>
      <c r="X77" s="22"/>
      <c r="Y77" s="14"/>
      <c r="Z77" s="18"/>
    </row>
    <row r="78" spans="1:26">
      <c r="A78" s="23"/>
      <c r="B78" s="9"/>
      <c r="C78" s="12"/>
      <c r="D78" s="20"/>
      <c r="E78" s="12"/>
      <c r="F78" s="20"/>
      <c r="G78" s="12"/>
      <c r="H78" s="20"/>
      <c r="I78" s="12"/>
      <c r="J78" s="20"/>
      <c r="K78" s="12"/>
      <c r="L78" s="20"/>
      <c r="M78" s="12"/>
      <c r="N78" s="20"/>
      <c r="O78" s="12"/>
      <c r="P78" s="20"/>
      <c r="Q78" s="12"/>
      <c r="R78" s="20"/>
      <c r="S78" s="12"/>
      <c r="T78" s="20"/>
      <c r="U78" s="12"/>
      <c r="V78" s="20"/>
      <c r="W78" s="12"/>
      <c r="X78" s="20"/>
      <c r="Y78" s="12"/>
      <c r="Z78" s="16"/>
    </row>
    <row r="79" spans="1:26">
      <c r="A79" s="24"/>
      <c r="B79" s="10"/>
      <c r="C79" s="13"/>
      <c r="D79" s="21"/>
      <c r="E79" s="13"/>
      <c r="F79" s="21"/>
      <c r="G79" s="13"/>
      <c r="H79" s="21"/>
      <c r="I79" s="13"/>
      <c r="J79" s="21"/>
      <c r="K79" s="13"/>
      <c r="L79" s="21"/>
      <c r="M79" s="13"/>
      <c r="N79" s="21"/>
      <c r="O79" s="13"/>
      <c r="P79" s="21"/>
      <c r="Q79" s="13"/>
      <c r="R79" s="21"/>
      <c r="S79" s="13"/>
      <c r="T79" s="21"/>
      <c r="U79" s="13"/>
      <c r="V79" s="21"/>
      <c r="W79" s="13"/>
      <c r="X79" s="21"/>
      <c r="Y79" s="13"/>
      <c r="Z79" s="17"/>
    </row>
    <row r="80" spans="1:26">
      <c r="A80" s="24"/>
      <c r="B80" s="10"/>
      <c r="C80" s="13"/>
      <c r="D80" s="21"/>
      <c r="E80" s="13"/>
      <c r="F80" s="21"/>
      <c r="G80" s="13"/>
      <c r="H80" s="21"/>
      <c r="I80" s="13"/>
      <c r="J80" s="21"/>
      <c r="K80" s="13"/>
      <c r="L80" s="21"/>
      <c r="M80" s="13"/>
      <c r="N80" s="21"/>
      <c r="O80" s="13"/>
      <c r="P80" s="21"/>
      <c r="Q80" s="13"/>
      <c r="R80" s="21"/>
      <c r="S80" s="13"/>
      <c r="T80" s="21"/>
      <c r="U80" s="13"/>
      <c r="V80" s="21"/>
      <c r="W80" s="13"/>
      <c r="X80" s="21"/>
      <c r="Y80" s="13"/>
      <c r="Z80" s="17"/>
    </row>
    <row r="81" spans="1:26" ht="15.75" thickBot="1">
      <c r="A81" s="25"/>
      <c r="B81" s="11"/>
      <c r="C81" s="14"/>
      <c r="D81" s="22"/>
      <c r="E81" s="14"/>
      <c r="F81" s="22"/>
      <c r="G81" s="14"/>
      <c r="H81" s="22"/>
      <c r="I81" s="14"/>
      <c r="J81" s="22"/>
      <c r="K81" s="14"/>
      <c r="L81" s="22"/>
      <c r="M81" s="14"/>
      <c r="N81" s="22"/>
      <c r="O81" s="14"/>
      <c r="P81" s="22"/>
      <c r="Q81" s="14"/>
      <c r="R81" s="22"/>
      <c r="S81" s="14"/>
      <c r="T81" s="22"/>
      <c r="U81" s="14"/>
      <c r="V81" s="22"/>
      <c r="W81" s="14"/>
      <c r="X81" s="22"/>
      <c r="Y81" s="14"/>
      <c r="Z81" s="18"/>
    </row>
  </sheetData>
  <conditionalFormatting sqref="D1">
    <cfRule type="cellIs" dxfId="357" priority="7" operator="lessThan">
      <formula>0</formula>
    </cfRule>
  </conditionalFormatting>
  <conditionalFormatting sqref="J1 H1 F1">
    <cfRule type="cellIs" dxfId="356" priority="6" operator="lessThan">
      <formula>0</formula>
    </cfRule>
  </conditionalFormatting>
  <conditionalFormatting sqref="L1">
    <cfRule type="cellIs" dxfId="355" priority="5" operator="lessThan">
      <formula>0</formula>
    </cfRule>
  </conditionalFormatting>
  <conditionalFormatting sqref="R1 P1 N1">
    <cfRule type="cellIs" dxfId="354" priority="4" operator="lessThan">
      <formula>0</formula>
    </cfRule>
  </conditionalFormatting>
  <conditionalFormatting sqref="T1">
    <cfRule type="cellIs" dxfId="353" priority="3" operator="lessThan">
      <formula>0</formula>
    </cfRule>
  </conditionalFormatting>
  <conditionalFormatting sqref="Z1 X1 V1">
    <cfRule type="cellIs" dxfId="352" priority="2" operator="lessThan">
      <formula>0</formula>
    </cfRule>
  </conditionalFormatting>
  <conditionalFormatting sqref="Z1:Z1048576 X1:X1048576 V1:V1048576 T1:T1048576 R1:R1048576 P1:P1048576 N1:N1048576 L1:L1048576 J1:J1048576 H1:H1048576 F1:F1048576 D1:D1048576">
    <cfRule type="cellIs" dxfId="351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2"/>
  <sheetViews>
    <sheetView workbookViewId="0"/>
  </sheetViews>
  <sheetFormatPr defaultRowHeight="15"/>
  <cols>
    <col min="1" max="1" width="19.42578125" customWidth="1"/>
    <col min="2" max="2" width="23.140625" style="15" bestFit="1" customWidth="1"/>
    <col min="3" max="3" width="15" style="19" customWidth="1"/>
    <col min="4" max="4" width="34" style="15" bestFit="1" customWidth="1"/>
    <col min="5" max="5" width="15.28515625" style="19" customWidth="1"/>
    <col min="6" max="6" width="33.28515625" style="15" bestFit="1" customWidth="1"/>
    <col min="7" max="7" width="15.42578125" style="19" customWidth="1"/>
  </cols>
  <sheetData>
    <row r="1" spans="1:7">
      <c r="A1" s="26" t="s">
        <v>0</v>
      </c>
      <c r="B1" s="28">
        <v>2017</v>
      </c>
    </row>
    <row r="3" spans="1:7">
      <c r="B3" s="29" t="s">
        <v>36</v>
      </c>
      <c r="C3" s="30"/>
      <c r="E3" s="30"/>
    </row>
    <row r="4" spans="1:7">
      <c r="A4" s="26" t="s">
        <v>34</v>
      </c>
      <c r="B4" s="15" t="s">
        <v>33</v>
      </c>
      <c r="C4" s="30" t="s">
        <v>39</v>
      </c>
      <c r="D4" s="15" t="s">
        <v>37</v>
      </c>
      <c r="E4" t="s">
        <v>40</v>
      </c>
      <c r="F4" s="15" t="s">
        <v>38</v>
      </c>
      <c r="G4" s="19" t="s">
        <v>41</v>
      </c>
    </row>
    <row r="5" spans="1:7">
      <c r="A5" s="35" t="s">
        <v>52</v>
      </c>
      <c r="B5" s="36">
        <v>9882516.6814285703</v>
      </c>
      <c r="C5" s="37">
        <v>0.106819484415959</v>
      </c>
      <c r="D5" s="38">
        <v>3100947.7142857099</v>
      </c>
      <c r="E5" s="37">
        <v>0.13369578081867101</v>
      </c>
      <c r="F5" s="36">
        <v>3.2248372139794701</v>
      </c>
      <c r="G5" s="39">
        <v>-2.8930857742169001E-2</v>
      </c>
    </row>
    <row r="6" spans="1:7">
      <c r="A6" s="27" t="s">
        <v>45</v>
      </c>
      <c r="B6" s="32">
        <v>24261500.927142899</v>
      </c>
      <c r="C6" s="30">
        <v>5.8334014307610899E-2</v>
      </c>
      <c r="D6" s="15">
        <v>1199724.8571428601</v>
      </c>
      <c r="E6" s="30">
        <v>2.57115286859248E-2</v>
      </c>
      <c r="F6" s="15">
        <v>20.227919305357499</v>
      </c>
      <c r="G6" s="31">
        <v>3.1709219975921799E-2</v>
      </c>
    </row>
    <row r="7" spans="1:7">
      <c r="A7" s="35" t="s">
        <v>50</v>
      </c>
      <c r="B7" s="36">
        <v>8110797.6457142904</v>
      </c>
      <c r="C7" s="37">
        <v>0.14321715083959999</v>
      </c>
      <c r="D7" s="36">
        <v>933188.14285714296</v>
      </c>
      <c r="E7" s="37">
        <v>0.13040146844691999</v>
      </c>
      <c r="F7" s="36">
        <v>8.8029785078664506</v>
      </c>
      <c r="G7" s="39">
        <v>2.52063523727993E-2</v>
      </c>
    </row>
    <row r="8" spans="1:7">
      <c r="A8" s="27" t="s">
        <v>51</v>
      </c>
      <c r="B8" s="32">
        <v>12164130.015714301</v>
      </c>
      <c r="C8" s="30">
        <v>0.105980811212475</v>
      </c>
      <c r="D8" s="15">
        <v>338192.71428571403</v>
      </c>
      <c r="E8" s="30">
        <v>-1.6041418258428398E-2</v>
      </c>
      <c r="F8" s="15">
        <v>35.993566497255401</v>
      </c>
      <c r="G8" s="31">
        <v>0.12491365746756999</v>
      </c>
    </row>
    <row r="9" spans="1:7">
      <c r="A9" s="27" t="s">
        <v>14</v>
      </c>
      <c r="B9" s="34">
        <v>10380858.028571401</v>
      </c>
      <c r="C9" s="30">
        <v>2.7828846635887E-2</v>
      </c>
      <c r="D9" s="15">
        <v>159363.57142857101</v>
      </c>
      <c r="E9" s="30">
        <v>2.6598928901571599E-2</v>
      </c>
      <c r="F9" s="15">
        <v>65.135307691761398</v>
      </c>
      <c r="G9" s="51">
        <v>1.0882587542690599E-3</v>
      </c>
    </row>
    <row r="10" spans="1:7">
      <c r="A10" s="35" t="s">
        <v>46</v>
      </c>
      <c r="B10" s="36">
        <v>1476467.56428571</v>
      </c>
      <c r="C10" s="37">
        <v>6.9342925386444806E-2</v>
      </c>
      <c r="D10" s="36">
        <v>143992.714285714</v>
      </c>
      <c r="E10" s="37">
        <v>4.9853281309036601E-2</v>
      </c>
      <c r="F10" s="36">
        <v>10.294744348870401</v>
      </c>
      <c r="G10" s="54">
        <v>2.0588553702212901E-2</v>
      </c>
    </row>
    <row r="11" spans="1:7">
      <c r="A11" s="27" t="s">
        <v>49</v>
      </c>
      <c r="B11" s="15">
        <v>862057.60714285704</v>
      </c>
      <c r="C11" s="30">
        <v>0.122978155570465</v>
      </c>
      <c r="D11" s="15">
        <v>117589.285714286</v>
      </c>
      <c r="E11" s="30">
        <v>4.3926614099203003E-2</v>
      </c>
      <c r="F11" s="15">
        <v>7.3554882550978302</v>
      </c>
      <c r="G11" s="33">
        <v>7.6300670999420395E-2</v>
      </c>
    </row>
    <row r="12" spans="1:7">
      <c r="A12" s="27" t="s">
        <v>47</v>
      </c>
      <c r="B12" s="34">
        <v>7259484.1085714297</v>
      </c>
      <c r="C12" s="30">
        <v>-4.3773492109721304E-3</v>
      </c>
      <c r="D12" s="15">
        <v>110874.571428571</v>
      </c>
      <c r="E12" s="30">
        <v>-4.2249274472870899E-2</v>
      </c>
      <c r="F12" s="15">
        <v>65.441169388697105</v>
      </c>
      <c r="G12" s="33">
        <v>3.90363745084416E-2</v>
      </c>
    </row>
    <row r="13" spans="1:7">
      <c r="A13" s="40" t="s">
        <v>43</v>
      </c>
      <c r="B13" s="41">
        <v>11403958.9557143</v>
      </c>
      <c r="C13" s="42">
        <v>9.4988729911250902E-2</v>
      </c>
      <c r="D13" s="43">
        <v>99897.142857142899</v>
      </c>
      <c r="E13" s="42">
        <v>8.5974256098782995E-2</v>
      </c>
      <c r="F13" s="43">
        <v>114.574819831648</v>
      </c>
      <c r="G13" s="52">
        <v>1.1971460712506999E-2</v>
      </c>
    </row>
    <row r="14" spans="1:7">
      <c r="A14" s="44" t="s">
        <v>48</v>
      </c>
      <c r="B14" s="45">
        <v>4967743.4271428604</v>
      </c>
      <c r="C14" s="46">
        <v>0.14178524251219601</v>
      </c>
      <c r="D14" s="47">
        <v>55831.142857142899</v>
      </c>
      <c r="E14" s="46">
        <v>7.5359520091096505E-2</v>
      </c>
      <c r="F14" s="47">
        <v>89.229809952809802</v>
      </c>
      <c r="G14" s="50">
        <v>6.4990193479272804E-2</v>
      </c>
    </row>
    <row r="15" spans="1:7">
      <c r="A15" s="27" t="s">
        <v>53</v>
      </c>
      <c r="B15" s="34">
        <v>6669241.5057142898</v>
      </c>
      <c r="C15" s="30">
        <v>0.108480408714125</v>
      </c>
      <c r="D15" s="15">
        <v>45278.857142857101</v>
      </c>
      <c r="E15" s="30">
        <v>9.3701007484530405E-2</v>
      </c>
      <c r="F15" s="15">
        <v>147.567109676</v>
      </c>
      <c r="G15" s="53">
        <v>1.3331971721397299E-2</v>
      </c>
    </row>
    <row r="16" spans="1:7">
      <c r="A16" s="27" t="s">
        <v>55</v>
      </c>
      <c r="B16" s="15">
        <v>258127.13</v>
      </c>
      <c r="C16" s="30">
        <v>5.6672827703531402E-2</v>
      </c>
      <c r="D16" s="15">
        <v>44943.142857142899</v>
      </c>
      <c r="E16" s="30">
        <v>8.4993490425321894E-2</v>
      </c>
      <c r="F16" s="15">
        <v>5.7638955086218502</v>
      </c>
      <c r="G16" s="51">
        <v>-2.4557892438755599E-2</v>
      </c>
    </row>
    <row r="17" spans="1:7">
      <c r="A17" s="27" t="s">
        <v>16</v>
      </c>
      <c r="B17" s="34">
        <v>7406012.9000000004</v>
      </c>
      <c r="C17" s="30">
        <v>2.6310202292729699E-2</v>
      </c>
      <c r="D17" s="15">
        <v>43532.571428571398</v>
      </c>
      <c r="E17" s="30">
        <v>-2.45075167962489E-2</v>
      </c>
      <c r="F17" s="15">
        <v>169.92002188942601</v>
      </c>
      <c r="G17" s="31">
        <v>5.08333685690565E-2</v>
      </c>
    </row>
    <row r="18" spans="1:7">
      <c r="A18" s="27" t="s">
        <v>42</v>
      </c>
      <c r="B18" s="15">
        <v>451137.11714285699</v>
      </c>
      <c r="C18" s="30">
        <v>5.4984187045717302E-2</v>
      </c>
      <c r="D18" s="15">
        <v>18488.285714285699</v>
      </c>
      <c r="E18" s="30">
        <v>1.10346821035025E-2</v>
      </c>
      <c r="F18" s="15">
        <v>24.3838253545815</v>
      </c>
      <c r="G18" s="53">
        <v>4.2983798305352101E-2</v>
      </c>
    </row>
    <row r="19" spans="1:7">
      <c r="A19" s="40" t="s">
        <v>54</v>
      </c>
      <c r="B19" s="41">
        <v>21233040.308571398</v>
      </c>
      <c r="C19" s="42">
        <v>4.4415707164518897E-2</v>
      </c>
      <c r="D19" s="43">
        <v>18304.142857142899</v>
      </c>
      <c r="E19" s="42">
        <v>3.1800612014819499E-2</v>
      </c>
      <c r="F19" s="43">
        <v>1160.4560665711999</v>
      </c>
      <c r="G19" s="57">
        <v>1.28650411155145E-2</v>
      </c>
    </row>
    <row r="20" spans="1:7">
      <c r="A20" s="48" t="s">
        <v>44</v>
      </c>
      <c r="B20" s="13">
        <v>4463625.9057142902</v>
      </c>
      <c r="C20" s="56">
        <v>2.7157604887592099E-2</v>
      </c>
      <c r="D20" s="13">
        <v>14717.142857142901</v>
      </c>
      <c r="E20" s="56">
        <v>0.233986740212376</v>
      </c>
      <c r="F20" s="13">
        <v>304.74620734649199</v>
      </c>
      <c r="G20" s="55">
        <v>-0.17088461817018699</v>
      </c>
    </row>
    <row r="21" spans="1:7">
      <c r="A21" s="44" t="s">
        <v>56</v>
      </c>
      <c r="B21" s="47">
        <v>3771.4857142857099</v>
      </c>
      <c r="C21" s="46">
        <v>-8.9358036944301791E-3</v>
      </c>
      <c r="D21" s="47">
        <v>57.142857142857103</v>
      </c>
      <c r="E21" s="46">
        <v>0.13341204250295</v>
      </c>
      <c r="F21" s="47">
        <v>74.386680949697293</v>
      </c>
      <c r="G21" s="49">
        <v>-0.14457595580673699</v>
      </c>
    </row>
    <row r="22" spans="1:7">
      <c r="A22" s="27" t="s">
        <v>35</v>
      </c>
      <c r="B22" s="15">
        <v>131254471.31428576</v>
      </c>
      <c r="C22" s="30">
        <v>6.9175479158511799E-2</v>
      </c>
      <c r="D22" s="15">
        <v>6444923.1428571399</v>
      </c>
      <c r="E22" s="30">
        <v>6.339127903924463E-2</v>
      </c>
      <c r="F22" s="15">
        <v>2307.5044482893618</v>
      </c>
      <c r="G22" s="19">
        <v>8.6393880897580374E-3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7"/>
  <sheetViews>
    <sheetView workbookViewId="0"/>
  </sheetViews>
  <sheetFormatPr defaultRowHeight="15"/>
  <cols>
    <col min="1" max="1" width="6.42578125" customWidth="1"/>
    <col min="2" max="2" width="21.140625" bestFit="1" customWidth="1"/>
    <col min="3" max="3" width="14.28515625" style="15" bestFit="1" customWidth="1"/>
    <col min="4" max="4" width="12.7109375" style="19" bestFit="1" customWidth="1"/>
    <col min="5" max="5" width="12" style="15" bestFit="1" customWidth="1"/>
    <col min="6" max="6" width="12.7109375" style="19" bestFit="1" customWidth="1"/>
    <col min="7" max="7" width="12" style="15" bestFit="1" customWidth="1"/>
    <col min="8" max="8" width="12.7109375" style="19" bestFit="1" customWidth="1"/>
    <col min="9" max="9" width="12" style="15" bestFit="1" customWidth="1"/>
    <col min="10" max="10" width="12.7109375" style="19" bestFit="1" customWidth="1"/>
    <col min="11" max="11" width="13.28515625" style="15" bestFit="1" customWidth="1"/>
    <col min="12" max="12" width="12.7109375" style="19" bestFit="1" customWidth="1"/>
    <col min="13" max="13" width="12" style="15" bestFit="1" customWidth="1"/>
    <col min="14" max="14" width="12.7109375" style="19" bestFit="1" customWidth="1"/>
    <col min="15" max="15" width="12" style="15" bestFit="1" customWidth="1"/>
    <col min="16" max="16" width="12.7109375" style="19" bestFit="1" customWidth="1"/>
    <col min="17" max="17" width="12" style="15" bestFit="1" customWidth="1"/>
    <col min="18" max="18" width="12.7109375" style="19" bestFit="1" customWidth="1"/>
    <col min="19" max="19" width="12" style="15" bestFit="1" customWidth="1"/>
    <col min="20" max="20" width="12.7109375" style="19" bestFit="1" customWidth="1"/>
    <col min="21" max="21" width="12" style="15" bestFit="1" customWidth="1"/>
    <col min="22" max="22" width="12.7109375" style="19" bestFit="1" customWidth="1"/>
    <col min="23" max="23" width="12" style="15" bestFit="1" customWidth="1"/>
    <col min="24" max="24" width="12.7109375" style="19" bestFit="1" customWidth="1"/>
    <col min="25" max="25" width="13.28515625" style="15" bestFit="1" customWidth="1"/>
    <col min="26" max="26" width="12.7109375" style="19" bestFit="1" customWidth="1"/>
  </cols>
  <sheetData>
    <row r="1" spans="1:26" ht="60.75" thickBot="1">
      <c r="A1" s="7" t="s">
        <v>0</v>
      </c>
      <c r="B1" s="8" t="s">
        <v>1</v>
      </c>
      <c r="C1" s="1" t="s">
        <v>21</v>
      </c>
      <c r="D1" s="2" t="s">
        <v>2</v>
      </c>
      <c r="E1" s="1" t="s">
        <v>22</v>
      </c>
      <c r="F1" s="2" t="s">
        <v>3</v>
      </c>
      <c r="G1" s="1" t="s">
        <v>23</v>
      </c>
      <c r="H1" s="2" t="s">
        <v>4</v>
      </c>
      <c r="I1" s="1" t="s">
        <v>24</v>
      </c>
      <c r="J1" s="2" t="s">
        <v>5</v>
      </c>
      <c r="K1" s="3" t="s">
        <v>25</v>
      </c>
      <c r="L1" s="4" t="s">
        <v>6</v>
      </c>
      <c r="M1" s="3" t="s">
        <v>26</v>
      </c>
      <c r="N1" s="4" t="s">
        <v>7</v>
      </c>
      <c r="O1" s="3" t="s">
        <v>27</v>
      </c>
      <c r="P1" s="4" t="s">
        <v>8</v>
      </c>
      <c r="Q1" s="3" t="s">
        <v>28</v>
      </c>
      <c r="R1" s="4" t="s">
        <v>9</v>
      </c>
      <c r="S1" s="5" t="s">
        <v>29</v>
      </c>
      <c r="T1" s="6" t="s">
        <v>10</v>
      </c>
      <c r="U1" s="5" t="s">
        <v>30</v>
      </c>
      <c r="V1" s="6" t="s">
        <v>11</v>
      </c>
      <c r="W1" s="5" t="s">
        <v>31</v>
      </c>
      <c r="X1" s="6" t="s">
        <v>12</v>
      </c>
      <c r="Y1" s="5" t="s">
        <v>32</v>
      </c>
      <c r="Z1" s="6" t="s">
        <v>13</v>
      </c>
    </row>
    <row r="2" spans="1:26">
      <c r="A2" s="23">
        <v>2014</v>
      </c>
      <c r="B2" s="9" t="s">
        <v>14</v>
      </c>
      <c r="C2" s="12">
        <v>8065963.1025</v>
      </c>
      <c r="D2" s="20" t="s">
        <v>15</v>
      </c>
      <c r="E2" s="12">
        <v>77.831666666666706</v>
      </c>
      <c r="F2" s="20" t="s">
        <v>15</v>
      </c>
      <c r="G2" s="12">
        <v>59.032499999999999</v>
      </c>
      <c r="H2" s="20" t="s">
        <v>15</v>
      </c>
      <c r="I2" s="12">
        <v>59.032499999999999</v>
      </c>
      <c r="J2" s="20" t="s">
        <v>15</v>
      </c>
      <c r="K2" s="12">
        <v>133476.41666666701</v>
      </c>
      <c r="L2" s="20" t="s">
        <v>15</v>
      </c>
      <c r="M2" s="12">
        <v>1.28666666666667</v>
      </c>
      <c r="N2" s="20" t="s">
        <v>15</v>
      </c>
      <c r="O2" s="12">
        <v>0.975833333333333</v>
      </c>
      <c r="P2" s="20" t="s">
        <v>15</v>
      </c>
      <c r="Q2" s="12">
        <v>0.975833333333333</v>
      </c>
      <c r="R2" s="20" t="s">
        <v>15</v>
      </c>
      <c r="S2" s="12">
        <v>60.489083881937397</v>
      </c>
      <c r="T2" s="20" t="s">
        <v>15</v>
      </c>
      <c r="U2" s="12">
        <v>103485.08333333299</v>
      </c>
      <c r="V2" s="20" t="s">
        <v>15</v>
      </c>
      <c r="W2" s="12">
        <v>136608.16666666701</v>
      </c>
      <c r="X2" s="20" t="s">
        <v>15</v>
      </c>
      <c r="Y2" s="12">
        <v>136608.16666666701</v>
      </c>
      <c r="Z2" s="16" t="s">
        <v>15</v>
      </c>
    </row>
    <row r="3" spans="1:26">
      <c r="A3" s="24">
        <v>2015</v>
      </c>
      <c r="B3" s="10" t="s">
        <v>14</v>
      </c>
      <c r="C3" s="13">
        <v>9444977.2916666698</v>
      </c>
      <c r="D3" s="21">
        <v>0.170967083737248</v>
      </c>
      <c r="E3" s="13">
        <v>85.867500000000007</v>
      </c>
      <c r="F3" s="21">
        <v>0.10324632219105299</v>
      </c>
      <c r="G3" s="13">
        <v>64.3541666666667</v>
      </c>
      <c r="H3" s="21">
        <v>9.0148082271065993E-2</v>
      </c>
      <c r="I3" s="13">
        <v>64.3541666666667</v>
      </c>
      <c r="J3" s="21">
        <v>9.0148082271065993E-2</v>
      </c>
      <c r="K3" s="13">
        <v>144937.08333333299</v>
      </c>
      <c r="L3" s="21">
        <v>8.5862858420052701E-2</v>
      </c>
      <c r="M3" s="13">
        <v>1.3174999999999999</v>
      </c>
      <c r="N3" s="21">
        <v>2.39637305699455E-2</v>
      </c>
      <c r="O3" s="13">
        <v>0.98666666666666702</v>
      </c>
      <c r="P3" s="21">
        <v>1.1101622544834201E-2</v>
      </c>
      <c r="Q3" s="13">
        <v>0.98666666666666702</v>
      </c>
      <c r="R3" s="21">
        <v>1.1101622544834201E-2</v>
      </c>
      <c r="S3" s="13">
        <v>65.182510495744197</v>
      </c>
      <c r="T3" s="21">
        <v>7.7591299332081601E-2</v>
      </c>
      <c r="U3" s="13">
        <v>109865.25</v>
      </c>
      <c r="V3" s="21">
        <v>6.1653007961698397E-2</v>
      </c>
      <c r="W3" s="13">
        <v>146770.91666666701</v>
      </c>
      <c r="X3" s="21">
        <v>7.4393429382576995E-2</v>
      </c>
      <c r="Y3" s="13">
        <v>146770.91666666701</v>
      </c>
      <c r="Z3" s="17">
        <v>7.4393429382576995E-2</v>
      </c>
    </row>
    <row r="4" spans="1:26">
      <c r="A4" s="24">
        <v>2016</v>
      </c>
      <c r="B4" s="10" t="s">
        <v>14</v>
      </c>
      <c r="C4" s="13">
        <v>10099792.4533333</v>
      </c>
      <c r="D4" s="21">
        <v>6.9329458551941198E-2</v>
      </c>
      <c r="E4" s="13">
        <v>87.572500000000005</v>
      </c>
      <c r="F4" s="21">
        <v>1.9856173756077702E-2</v>
      </c>
      <c r="G4" s="13">
        <v>64.535833333333301</v>
      </c>
      <c r="H4" s="21">
        <v>2.8229200388464998E-3</v>
      </c>
      <c r="I4" s="13">
        <v>64.535833333333301</v>
      </c>
      <c r="J4" s="21">
        <v>2.8229200388464998E-3</v>
      </c>
      <c r="K4" s="13">
        <v>155234.5</v>
      </c>
      <c r="L4" s="21">
        <v>7.1047494746286105E-2</v>
      </c>
      <c r="M4" s="13">
        <v>1.34666666666667</v>
      </c>
      <c r="N4" s="21">
        <v>2.2137887413032301E-2</v>
      </c>
      <c r="O4" s="13">
        <v>0.99166666666666703</v>
      </c>
      <c r="P4" s="21">
        <v>5.0675675675675696E-3</v>
      </c>
      <c r="Q4" s="13">
        <v>0.99166666666666703</v>
      </c>
      <c r="R4" s="21">
        <v>5.0675675675675696E-3</v>
      </c>
      <c r="S4" s="13">
        <v>65.064500679304999</v>
      </c>
      <c r="T4" s="21">
        <v>-1.8104521526046901E-3</v>
      </c>
      <c r="U4" s="13">
        <v>115215.66666666701</v>
      </c>
      <c r="V4" s="21">
        <v>4.8699808780911201E-2</v>
      </c>
      <c r="W4" s="13">
        <v>156496.41666666701</v>
      </c>
      <c r="X4" s="21">
        <v>6.6263127742723596E-2</v>
      </c>
      <c r="Y4" s="13">
        <v>156496.41666666701</v>
      </c>
      <c r="Z4" s="17">
        <v>6.6263127742723596E-2</v>
      </c>
    </row>
    <row r="5" spans="1:26" ht="15.75" thickBot="1">
      <c r="A5" s="25">
        <v>2017</v>
      </c>
      <c r="B5" s="11" t="s">
        <v>14</v>
      </c>
      <c r="C5" s="14">
        <v>10380858.028571401</v>
      </c>
      <c r="D5" s="22">
        <v>2.7828846635887E-2</v>
      </c>
      <c r="E5" s="14">
        <v>88.268571428571406</v>
      </c>
      <c r="F5" s="22">
        <v>7.9485161274532607E-3</v>
      </c>
      <c r="G5" s="14">
        <v>64.788571428571402</v>
      </c>
      <c r="H5" s="22">
        <v>3.9162443898831598E-3</v>
      </c>
      <c r="I5" s="14">
        <v>64.788571428571402</v>
      </c>
      <c r="J5" s="22">
        <v>3.9162443898831598E-3</v>
      </c>
      <c r="K5" s="14">
        <v>159363.57142857101</v>
      </c>
      <c r="L5" s="22">
        <v>2.6598928901571599E-2</v>
      </c>
      <c r="M5" s="14">
        <v>1.3557142857142901</v>
      </c>
      <c r="N5" s="22">
        <v>6.7185289957574701E-3</v>
      </c>
      <c r="O5" s="14">
        <v>0.994285714285714</v>
      </c>
      <c r="P5" s="22">
        <v>2.6410564225683702E-3</v>
      </c>
      <c r="Q5" s="14">
        <v>0.994285714285714</v>
      </c>
      <c r="R5" s="22">
        <v>2.6410564225683702E-3</v>
      </c>
      <c r="S5" s="14">
        <v>65.135307691761398</v>
      </c>
      <c r="T5" s="22">
        <v>1.0882587542690599E-3</v>
      </c>
      <c r="U5" s="14">
        <v>117499.428571429</v>
      </c>
      <c r="V5" s="22">
        <v>1.98216264405187E-2</v>
      </c>
      <c r="W5" s="14">
        <v>160242.42857142899</v>
      </c>
      <c r="X5" s="22">
        <v>2.3936726377198E-2</v>
      </c>
      <c r="Y5" s="14">
        <v>160242.42857142899</v>
      </c>
      <c r="Z5" s="18">
        <v>2.3936726377198E-2</v>
      </c>
    </row>
    <row r="6" spans="1:26">
      <c r="A6" s="23">
        <v>2014</v>
      </c>
      <c r="B6" s="9" t="s">
        <v>42</v>
      </c>
      <c r="C6" s="12">
        <v>364611.76916666701</v>
      </c>
      <c r="D6" s="20" t="s">
        <v>15</v>
      </c>
      <c r="E6" s="12">
        <v>40.339166666666699</v>
      </c>
      <c r="F6" s="20" t="s">
        <v>15</v>
      </c>
      <c r="G6" s="12">
        <v>27.3475</v>
      </c>
      <c r="H6" s="20" t="s">
        <v>15</v>
      </c>
      <c r="I6" s="12">
        <v>22.199166666666699</v>
      </c>
      <c r="J6" s="20" t="s">
        <v>15</v>
      </c>
      <c r="K6" s="12">
        <v>15952</v>
      </c>
      <c r="L6" s="20" t="s">
        <v>15</v>
      </c>
      <c r="M6" s="12">
        <v>1.76583333333333</v>
      </c>
      <c r="N6" s="20" t="s">
        <v>15</v>
      </c>
      <c r="O6" s="12">
        <v>1.1975</v>
      </c>
      <c r="P6" s="20" t="s">
        <v>15</v>
      </c>
      <c r="Q6" s="12">
        <v>0.97250000000000003</v>
      </c>
      <c r="R6" s="20" t="s">
        <v>15</v>
      </c>
      <c r="S6" s="12">
        <v>22.8433258155336</v>
      </c>
      <c r="T6" s="20" t="s">
        <v>15</v>
      </c>
      <c r="U6" s="12">
        <v>9025</v>
      </c>
      <c r="V6" s="20" t="s">
        <v>15</v>
      </c>
      <c r="W6" s="12">
        <v>13312.416666666701</v>
      </c>
      <c r="X6" s="20" t="s">
        <v>15</v>
      </c>
      <c r="Y6" s="12">
        <v>16403.916666666701</v>
      </c>
      <c r="Z6" s="16" t="s">
        <v>15</v>
      </c>
    </row>
    <row r="7" spans="1:26">
      <c r="A7" s="24">
        <v>2015</v>
      </c>
      <c r="B7" s="10" t="s">
        <v>42</v>
      </c>
      <c r="C7" s="13">
        <v>402165.80916666699</v>
      </c>
      <c r="D7" s="21">
        <v>0.102997333535972</v>
      </c>
      <c r="E7" s="13">
        <v>43.112499999999997</v>
      </c>
      <c r="F7" s="21">
        <v>6.8750387340672903E-2</v>
      </c>
      <c r="G7" s="13">
        <v>28.614166666666701</v>
      </c>
      <c r="H7" s="21">
        <v>4.6317457415365297E-2</v>
      </c>
      <c r="I7" s="13">
        <v>23.205833333333299</v>
      </c>
      <c r="J7" s="21">
        <v>4.53470475618424E-2</v>
      </c>
      <c r="K7" s="13">
        <v>17064.083333333299</v>
      </c>
      <c r="L7" s="21">
        <v>6.9714351387493698E-2</v>
      </c>
      <c r="M7" s="13">
        <v>1.82833333333333</v>
      </c>
      <c r="N7" s="21">
        <v>3.5394053798961801E-2</v>
      </c>
      <c r="O7" s="13">
        <v>1.2141666666666699</v>
      </c>
      <c r="P7" s="21">
        <v>1.3917884481561499E-2</v>
      </c>
      <c r="Q7" s="13">
        <v>0.98499999999999999</v>
      </c>
      <c r="R7" s="21">
        <v>1.28534704370179E-2</v>
      </c>
      <c r="S7" s="13">
        <v>23.575004579229301</v>
      </c>
      <c r="T7" s="21">
        <v>3.2030308091046698E-2</v>
      </c>
      <c r="U7" s="13">
        <v>9337.25</v>
      </c>
      <c r="V7" s="21">
        <v>3.4598337950138502E-2</v>
      </c>
      <c r="W7" s="13">
        <v>14057.666666666701</v>
      </c>
      <c r="X7" s="21">
        <v>5.5981571089646701E-2</v>
      </c>
      <c r="Y7" s="13">
        <v>17338.916666666701</v>
      </c>
      <c r="Z7" s="17">
        <v>5.69985826555649E-2</v>
      </c>
    </row>
    <row r="8" spans="1:26">
      <c r="A8" s="24">
        <v>2016</v>
      </c>
      <c r="B8" s="10" t="s">
        <v>42</v>
      </c>
      <c r="C8" s="13">
        <v>427624.53</v>
      </c>
      <c r="D8" s="21">
        <v>6.3304040903144898E-2</v>
      </c>
      <c r="E8" s="13">
        <v>43.457500000000003</v>
      </c>
      <c r="F8" s="21">
        <v>8.0023195129024297E-3</v>
      </c>
      <c r="G8" s="13">
        <v>28.587499999999999</v>
      </c>
      <c r="H8" s="21">
        <v>-9.3193930745386403E-4</v>
      </c>
      <c r="I8" s="13">
        <v>23</v>
      </c>
      <c r="J8" s="21">
        <v>-8.8698962186217201E-3</v>
      </c>
      <c r="K8" s="13">
        <v>18286.5</v>
      </c>
      <c r="L8" s="21">
        <v>7.1636820026470996E-2</v>
      </c>
      <c r="M8" s="13">
        <v>1.8583333333333301</v>
      </c>
      <c r="N8" s="21">
        <v>1.640838650866E-2</v>
      </c>
      <c r="O8" s="13">
        <v>1.2233333333333301</v>
      </c>
      <c r="P8" s="21">
        <v>7.5497597803652E-3</v>
      </c>
      <c r="Q8" s="13">
        <v>0.98333333333333295</v>
      </c>
      <c r="R8" s="21">
        <v>-1.69204737732694E-3</v>
      </c>
      <c r="S8" s="13">
        <v>23.378910961225401</v>
      </c>
      <c r="T8" s="21">
        <v>-8.3178612901168899E-3</v>
      </c>
      <c r="U8" s="13">
        <v>9861</v>
      </c>
      <c r="V8" s="21">
        <v>5.6092532597927701E-2</v>
      </c>
      <c r="W8" s="13">
        <v>14964.083333333299</v>
      </c>
      <c r="X8" s="21">
        <v>6.4478457781039805E-2</v>
      </c>
      <c r="Y8" s="13">
        <v>18592.416666666701</v>
      </c>
      <c r="Z8" s="17">
        <v>7.2294020676032106E-2</v>
      </c>
    </row>
    <row r="9" spans="1:26" ht="15.75" thickBot="1">
      <c r="A9" s="25">
        <v>2017</v>
      </c>
      <c r="B9" s="11" t="s">
        <v>42</v>
      </c>
      <c r="C9" s="14">
        <v>451137.11714285699</v>
      </c>
      <c r="D9" s="22">
        <v>5.4984187045717302E-2</v>
      </c>
      <c r="E9" s="14">
        <v>50.195714285714303</v>
      </c>
      <c r="F9" s="22">
        <v>0.155052966362867</v>
      </c>
      <c r="G9" s="14">
        <v>31.2914285714286</v>
      </c>
      <c r="H9" s="22">
        <v>9.4584296333313597E-2</v>
      </c>
      <c r="I9" s="14">
        <v>24.247142857142901</v>
      </c>
      <c r="J9" s="22">
        <v>5.4223602484473901E-2</v>
      </c>
      <c r="K9" s="14">
        <v>18488.285714285699</v>
      </c>
      <c r="L9" s="22">
        <v>1.10346821035025E-2</v>
      </c>
      <c r="M9" s="14">
        <v>2.0585714285714301</v>
      </c>
      <c r="N9" s="22">
        <v>0.10775144138373099</v>
      </c>
      <c r="O9" s="14">
        <v>1.28142857142857</v>
      </c>
      <c r="P9" s="22">
        <v>4.7489295445700401E-2</v>
      </c>
      <c r="Q9" s="14">
        <v>0.99285714285714299</v>
      </c>
      <c r="R9" s="22">
        <v>9.6852300242136098E-3</v>
      </c>
      <c r="S9" s="14">
        <v>24.3838253545815</v>
      </c>
      <c r="T9" s="22">
        <v>4.2983798305352101E-2</v>
      </c>
      <c r="U9" s="14">
        <v>8982.2857142857101</v>
      </c>
      <c r="V9" s="22">
        <v>-8.9110058382951995E-2</v>
      </c>
      <c r="W9" s="14">
        <v>14408.285714285699</v>
      </c>
      <c r="X9" s="22">
        <v>-3.71421093204908E-2</v>
      </c>
      <c r="Y9" s="14">
        <v>18591.571428571398</v>
      </c>
      <c r="Z9" s="18">
        <v>-4.5461443257001298E-5</v>
      </c>
    </row>
    <row r="10" spans="1:26">
      <c r="A10" s="23">
        <v>2014</v>
      </c>
      <c r="B10" s="9" t="s">
        <v>43</v>
      </c>
      <c r="C10" s="12">
        <v>9901846.0250000004</v>
      </c>
      <c r="D10" s="20" t="s">
        <v>15</v>
      </c>
      <c r="E10" s="12">
        <v>2751.5333333333301</v>
      </c>
      <c r="F10" s="20" t="s">
        <v>15</v>
      </c>
      <c r="G10" s="12">
        <v>1022.2175</v>
      </c>
      <c r="H10" s="20" t="s">
        <v>15</v>
      </c>
      <c r="I10" s="12">
        <v>608.48333333333301</v>
      </c>
      <c r="J10" s="20" t="s">
        <v>15</v>
      </c>
      <c r="K10" s="12">
        <v>94185.833333333299</v>
      </c>
      <c r="L10" s="20" t="s">
        <v>15</v>
      </c>
      <c r="M10" s="12">
        <v>26.204999999999998</v>
      </c>
      <c r="N10" s="20" t="s">
        <v>15</v>
      </c>
      <c r="O10" s="12">
        <v>9.7475000000000005</v>
      </c>
      <c r="P10" s="20" t="s">
        <v>15</v>
      </c>
      <c r="Q10" s="12">
        <v>5.8008333333333297</v>
      </c>
      <c r="R10" s="20" t="s">
        <v>15</v>
      </c>
      <c r="S10" s="12">
        <v>105.143155292054</v>
      </c>
      <c r="T10" s="20" t="s">
        <v>15</v>
      </c>
      <c r="U10" s="12">
        <v>3598.25</v>
      </c>
      <c r="V10" s="20" t="s">
        <v>15</v>
      </c>
      <c r="W10" s="12">
        <v>9762.0833333333303</v>
      </c>
      <c r="X10" s="20" t="s">
        <v>15</v>
      </c>
      <c r="Y10" s="12">
        <v>16332.25</v>
      </c>
      <c r="Z10" s="16" t="s">
        <v>15</v>
      </c>
    </row>
    <row r="11" spans="1:26">
      <c r="A11" s="24">
        <v>2015</v>
      </c>
      <c r="B11" s="10" t="s">
        <v>43</v>
      </c>
      <c r="C11" s="13">
        <v>10971335.5033333</v>
      </c>
      <c r="D11" s="21">
        <v>0.108009100084274</v>
      </c>
      <c r="E11" s="13">
        <v>2998.20166666667</v>
      </c>
      <c r="F11" s="21">
        <v>8.9647590434426896E-2</v>
      </c>
      <c r="G11" s="13">
        <v>981.05166666666696</v>
      </c>
      <c r="H11" s="21">
        <v>-4.0271109948061899E-2</v>
      </c>
      <c r="I11" s="13">
        <v>603.62166666666701</v>
      </c>
      <c r="J11" s="21">
        <v>-7.9898107315993297E-3</v>
      </c>
      <c r="K11" s="13">
        <v>98556.916666666701</v>
      </c>
      <c r="L11" s="21">
        <v>4.6409137963070203E-2</v>
      </c>
      <c r="M11" s="13">
        <v>26.9308333333333</v>
      </c>
      <c r="N11" s="21">
        <v>2.76982764103531E-2</v>
      </c>
      <c r="O11" s="13">
        <v>8.8116666666666692</v>
      </c>
      <c r="P11" s="21">
        <v>-9.6007523296571598E-2</v>
      </c>
      <c r="Q11" s="13">
        <v>5.4208333333333298</v>
      </c>
      <c r="R11" s="21">
        <v>-6.5507829334865694E-2</v>
      </c>
      <c r="S11" s="13">
        <v>111.47983282315199</v>
      </c>
      <c r="T11" s="21">
        <v>6.02671425781044E-2</v>
      </c>
      <c r="U11" s="13">
        <v>3659</v>
      </c>
      <c r="V11" s="21">
        <v>1.6883207114569601E-2</v>
      </c>
      <c r="W11" s="13">
        <v>11192.166666666701</v>
      </c>
      <c r="X11" s="21">
        <v>0.146493661701314</v>
      </c>
      <c r="Y11" s="13">
        <v>18186</v>
      </c>
      <c r="Z11" s="17">
        <v>0.113502426181328</v>
      </c>
    </row>
    <row r="12" spans="1:26">
      <c r="A12" s="24">
        <v>2016</v>
      </c>
      <c r="B12" s="10" t="s">
        <v>43</v>
      </c>
      <c r="C12" s="13">
        <v>10414681.58</v>
      </c>
      <c r="D12" s="21">
        <v>-5.07371161117239E-2</v>
      </c>
      <c r="E12" s="13">
        <v>2738.1266666666702</v>
      </c>
      <c r="F12" s="21">
        <v>-8.6743664674546403E-2</v>
      </c>
      <c r="G12" s="13">
        <v>739.52833333333297</v>
      </c>
      <c r="H12" s="21">
        <v>-0.246188189205122</v>
      </c>
      <c r="I12" s="13">
        <v>396.35416666666703</v>
      </c>
      <c r="J12" s="21">
        <v>-0.34337319457828103</v>
      </c>
      <c r="K12" s="13">
        <v>91988.5</v>
      </c>
      <c r="L12" s="21">
        <v>-6.6645922871978694E-2</v>
      </c>
      <c r="M12" s="13">
        <v>24.1875</v>
      </c>
      <c r="N12" s="21">
        <v>-0.10186589101711099</v>
      </c>
      <c r="O12" s="13">
        <v>6.5350000000000001</v>
      </c>
      <c r="P12" s="21">
        <v>-0.25836958577643299</v>
      </c>
      <c r="Q12" s="13">
        <v>3.50166666666667</v>
      </c>
      <c r="R12" s="21">
        <v>-0.35403535741737002</v>
      </c>
      <c r="S12" s="13">
        <v>113.21941801696499</v>
      </c>
      <c r="T12" s="21">
        <v>1.56044833380099E-2</v>
      </c>
      <c r="U12" s="13">
        <v>3794.3333333333298</v>
      </c>
      <c r="V12" s="21">
        <v>3.6986426163796098E-2</v>
      </c>
      <c r="W12" s="13">
        <v>14143.166666666701</v>
      </c>
      <c r="X12" s="21">
        <v>0.26366655249951498</v>
      </c>
      <c r="Y12" s="13">
        <v>26773.833333333299</v>
      </c>
      <c r="Z12" s="17">
        <v>0.47222222222221999</v>
      </c>
    </row>
    <row r="13" spans="1:26" ht="15.75" thickBot="1">
      <c r="A13" s="25">
        <v>2017</v>
      </c>
      <c r="B13" s="11" t="s">
        <v>43</v>
      </c>
      <c r="C13" s="14">
        <v>11403958.9557143</v>
      </c>
      <c r="D13" s="22">
        <v>9.4988729911250902E-2</v>
      </c>
      <c r="E13" s="14">
        <v>2878.1714285714302</v>
      </c>
      <c r="F13" s="22">
        <v>5.1146195539319997E-2</v>
      </c>
      <c r="G13" s="14">
        <v>753.15</v>
      </c>
      <c r="H13" s="22">
        <v>1.8419397949594501E-2</v>
      </c>
      <c r="I13" s="14">
        <v>380.22142857142899</v>
      </c>
      <c r="J13" s="22">
        <v>-4.0702834616106499E-2</v>
      </c>
      <c r="K13" s="14">
        <v>99897.142857142899</v>
      </c>
      <c r="L13" s="22">
        <v>8.5974256098782995E-2</v>
      </c>
      <c r="M13" s="14">
        <v>25.1885714285714</v>
      </c>
      <c r="N13" s="22">
        <v>4.1387966039127699E-2</v>
      </c>
      <c r="O13" s="14">
        <v>6.5828571428571401</v>
      </c>
      <c r="P13" s="22">
        <v>7.3232047218270702E-3</v>
      </c>
      <c r="Q13" s="14">
        <v>3.3214285714285698</v>
      </c>
      <c r="R13" s="22">
        <v>-5.1472088121304098E-2</v>
      </c>
      <c r="S13" s="14">
        <v>114.574819831648</v>
      </c>
      <c r="T13" s="22">
        <v>1.1971460712506999E-2</v>
      </c>
      <c r="U13" s="14">
        <v>3959.7142857142899</v>
      </c>
      <c r="V13" s="22">
        <v>4.35863003727383E-2</v>
      </c>
      <c r="W13" s="14">
        <v>15163</v>
      </c>
      <c r="X13" s="22">
        <v>7.2107849491506906E-2</v>
      </c>
      <c r="Y13" s="14">
        <v>30077.571428571398</v>
      </c>
      <c r="Z13" s="18">
        <v>0.12339428777742301</v>
      </c>
    </row>
    <row r="14" spans="1:26">
      <c r="A14" s="23">
        <v>2014</v>
      </c>
      <c r="B14" s="9" t="s">
        <v>44</v>
      </c>
      <c r="C14" s="12">
        <v>3137198.8374999999</v>
      </c>
      <c r="D14" s="20" t="s">
        <v>15</v>
      </c>
      <c r="E14" s="12">
        <v>7343.2449999999999</v>
      </c>
      <c r="F14" s="20" t="s">
        <v>15</v>
      </c>
      <c r="G14" s="12">
        <v>1368.2291666666699</v>
      </c>
      <c r="H14" s="20" t="s">
        <v>15</v>
      </c>
      <c r="I14" s="12">
        <v>1049.55083333333</v>
      </c>
      <c r="J14" s="20" t="s">
        <v>15</v>
      </c>
      <c r="K14" s="12">
        <v>6647</v>
      </c>
      <c r="L14" s="20" t="s">
        <v>15</v>
      </c>
      <c r="M14" s="12">
        <v>15.5741666666667</v>
      </c>
      <c r="N14" s="20" t="s">
        <v>15</v>
      </c>
      <c r="O14" s="12">
        <v>2.9166666666666701</v>
      </c>
      <c r="P14" s="20" t="s">
        <v>15</v>
      </c>
      <c r="Q14" s="12">
        <v>2.2391666666666699</v>
      </c>
      <c r="R14" s="20" t="s">
        <v>15</v>
      </c>
      <c r="S14" s="12">
        <v>473.61256016228202</v>
      </c>
      <c r="T14" s="20" t="s">
        <v>15</v>
      </c>
      <c r="U14" s="12">
        <v>426.58333333333297</v>
      </c>
      <c r="V14" s="20" t="s">
        <v>15</v>
      </c>
      <c r="W14" s="12">
        <v>2282.8333333333298</v>
      </c>
      <c r="X14" s="20" t="s">
        <v>15</v>
      </c>
      <c r="Y14" s="12">
        <v>2980.25</v>
      </c>
      <c r="Z14" s="16" t="s">
        <v>15</v>
      </c>
    </row>
    <row r="15" spans="1:26">
      <c r="A15" s="24">
        <v>2015</v>
      </c>
      <c r="B15" s="10" t="s">
        <v>44</v>
      </c>
      <c r="C15" s="13">
        <v>3921762.8391666701</v>
      </c>
      <c r="D15" s="21">
        <v>0.25008424467346801</v>
      </c>
      <c r="E15" s="13">
        <v>8227.6891666666706</v>
      </c>
      <c r="F15" s="21">
        <v>0.120443232748828</v>
      </c>
      <c r="G15" s="13">
        <v>1820.61083333333</v>
      </c>
      <c r="H15" s="21">
        <v>0.33063296535971998</v>
      </c>
      <c r="I15" s="13">
        <v>1474.2433333333299</v>
      </c>
      <c r="J15" s="21">
        <v>0.40464214453643399</v>
      </c>
      <c r="K15" s="13">
        <v>9989.6666666666697</v>
      </c>
      <c r="L15" s="21">
        <v>0.50288350634371404</v>
      </c>
      <c r="M15" s="13">
        <v>20.952500000000001</v>
      </c>
      <c r="N15" s="21">
        <v>0.34533682915083502</v>
      </c>
      <c r="O15" s="13">
        <v>4.7133333333333303</v>
      </c>
      <c r="P15" s="21">
        <v>0.61599999999999699</v>
      </c>
      <c r="Q15" s="13">
        <v>3.8174999999999999</v>
      </c>
      <c r="R15" s="21">
        <v>0.70487532564197697</v>
      </c>
      <c r="S15" s="13">
        <v>395.32869992671101</v>
      </c>
      <c r="T15" s="21">
        <v>-0.16529092938064699</v>
      </c>
      <c r="U15" s="13">
        <v>476</v>
      </c>
      <c r="V15" s="21">
        <v>0.11584293807384299</v>
      </c>
      <c r="W15" s="13">
        <v>2160.3333333333298</v>
      </c>
      <c r="X15" s="21">
        <v>-5.3661385704898999E-2</v>
      </c>
      <c r="Y15" s="13">
        <v>2667.75</v>
      </c>
      <c r="Z15" s="17">
        <v>-0.104856975085983</v>
      </c>
    </row>
    <row r="16" spans="1:26">
      <c r="A16" s="24">
        <v>2016</v>
      </c>
      <c r="B16" s="10" t="s">
        <v>44</v>
      </c>
      <c r="C16" s="13">
        <v>4345609.5583333299</v>
      </c>
      <c r="D16" s="21">
        <v>0.108075561054763</v>
      </c>
      <c r="E16" s="13">
        <v>8428.8208333333296</v>
      </c>
      <c r="F16" s="21">
        <v>2.44457055428778E-2</v>
      </c>
      <c r="G16" s="13">
        <v>1962.9591666666699</v>
      </c>
      <c r="H16" s="21">
        <v>7.8187128587341406E-2</v>
      </c>
      <c r="I16" s="13">
        <v>1567.9341666666701</v>
      </c>
      <c r="J16" s="21">
        <v>6.3551810759422594E-2</v>
      </c>
      <c r="K16" s="13">
        <v>11926.5</v>
      </c>
      <c r="L16" s="21">
        <v>0.19388367980246199</v>
      </c>
      <c r="M16" s="13">
        <v>23.0683333333333</v>
      </c>
      <c r="N16" s="21">
        <v>0.10098238078192601</v>
      </c>
      <c r="O16" s="13">
        <v>5.3975</v>
      </c>
      <c r="P16" s="21">
        <v>0.14515558698727099</v>
      </c>
      <c r="Q16" s="13">
        <v>4.3066666666666702</v>
      </c>
      <c r="R16" s="21">
        <v>0.12813796114385601</v>
      </c>
      <c r="S16" s="13">
        <v>367.55584810636799</v>
      </c>
      <c r="T16" s="21">
        <v>-7.0252556481459005E-2</v>
      </c>
      <c r="U16" s="13">
        <v>516.08333333333303</v>
      </c>
      <c r="V16" s="21">
        <v>8.4208683473388696E-2</v>
      </c>
      <c r="W16" s="13">
        <v>2216.6666666666702</v>
      </c>
      <c r="X16" s="21">
        <v>2.60762228051259E-2</v>
      </c>
      <c r="Y16" s="13">
        <v>2776.0833333333298</v>
      </c>
      <c r="Z16" s="17">
        <v>4.0608502795737897E-2</v>
      </c>
    </row>
    <row r="17" spans="1:26" ht="15.75" thickBot="1">
      <c r="A17" s="25">
        <v>2017</v>
      </c>
      <c r="B17" s="11" t="s">
        <v>44</v>
      </c>
      <c r="C17" s="14">
        <v>4463625.9057142902</v>
      </c>
      <c r="D17" s="22">
        <v>2.7157604887592099E-2</v>
      </c>
      <c r="E17" s="14">
        <v>8212.6785714285706</v>
      </c>
      <c r="F17" s="22">
        <v>-2.5643238381575801E-2</v>
      </c>
      <c r="G17" s="14">
        <v>2086.5957142857101</v>
      </c>
      <c r="H17" s="22">
        <v>6.2984778144412001E-2</v>
      </c>
      <c r="I17" s="14">
        <v>1606.31714285714</v>
      </c>
      <c r="J17" s="22">
        <v>2.4479966701707701E-2</v>
      </c>
      <c r="K17" s="14">
        <v>14717.142857142901</v>
      </c>
      <c r="L17" s="22">
        <v>0.233986740212376</v>
      </c>
      <c r="M17" s="14">
        <v>27.08</v>
      </c>
      <c r="N17" s="22">
        <v>0.17390361968066101</v>
      </c>
      <c r="O17" s="14">
        <v>6.89</v>
      </c>
      <c r="P17" s="22">
        <v>0.27651690597498801</v>
      </c>
      <c r="Q17" s="14">
        <v>5.3</v>
      </c>
      <c r="R17" s="22">
        <v>0.230650154798761</v>
      </c>
      <c r="S17" s="14">
        <v>304.74620734649199</v>
      </c>
      <c r="T17" s="22">
        <v>-0.17088461817018699</v>
      </c>
      <c r="U17" s="14">
        <v>543.28571428571399</v>
      </c>
      <c r="V17" s="22">
        <v>5.2709280062743703E-2</v>
      </c>
      <c r="W17" s="14">
        <v>2140</v>
      </c>
      <c r="X17" s="22">
        <v>-3.4586466165415101E-2</v>
      </c>
      <c r="Y17" s="14">
        <v>2778.8571428571399</v>
      </c>
      <c r="Z17" s="18">
        <v>9.9918092893828492E-4</v>
      </c>
    </row>
    <row r="18" spans="1:26">
      <c r="A18" s="23">
        <v>2014</v>
      </c>
      <c r="B18" s="9" t="s">
        <v>16</v>
      </c>
      <c r="C18" s="12">
        <v>5934703.82166667</v>
      </c>
      <c r="D18" s="20" t="s">
        <v>15</v>
      </c>
      <c r="E18" s="12">
        <v>162.88499999999999</v>
      </c>
      <c r="F18" s="20" t="s">
        <v>15</v>
      </c>
      <c r="G18" s="12">
        <v>132.01083333333301</v>
      </c>
      <c r="H18" s="20" t="s">
        <v>15</v>
      </c>
      <c r="I18" s="12">
        <v>132.0025</v>
      </c>
      <c r="J18" s="20" t="s">
        <v>15</v>
      </c>
      <c r="K18" s="12">
        <v>44233.333333333299</v>
      </c>
      <c r="L18" s="20" t="s">
        <v>15</v>
      </c>
      <c r="M18" s="12">
        <v>1.2166666666666699</v>
      </c>
      <c r="N18" s="20" t="s">
        <v>15</v>
      </c>
      <c r="O18" s="12">
        <v>0.98583333333333301</v>
      </c>
      <c r="P18" s="20" t="s">
        <v>15</v>
      </c>
      <c r="Q18" s="12">
        <v>0.98499999999999999</v>
      </c>
      <c r="R18" s="20" t="s">
        <v>15</v>
      </c>
      <c r="S18" s="12">
        <v>134.07457353435501</v>
      </c>
      <c r="T18" s="20" t="s">
        <v>15</v>
      </c>
      <c r="U18" s="12">
        <v>36356</v>
      </c>
      <c r="V18" s="20" t="s">
        <v>15</v>
      </c>
      <c r="W18" s="12">
        <v>44904.833333333299</v>
      </c>
      <c r="X18" s="20" t="s">
        <v>15</v>
      </c>
      <c r="Y18" s="12">
        <v>44907.75</v>
      </c>
      <c r="Z18" s="16" t="s">
        <v>15</v>
      </c>
    </row>
    <row r="19" spans="1:26">
      <c r="A19" s="24">
        <v>2015</v>
      </c>
      <c r="B19" s="10" t="s">
        <v>16</v>
      </c>
      <c r="C19" s="13">
        <v>7263740.6891666697</v>
      </c>
      <c r="D19" s="21">
        <v>0.22394325099222201</v>
      </c>
      <c r="E19" s="13">
        <v>192.13333333333301</v>
      </c>
      <c r="F19" s="21">
        <v>0.17956431429126701</v>
      </c>
      <c r="G19" s="13">
        <v>155.67333333333301</v>
      </c>
      <c r="H19" s="21">
        <v>0.17924665273683399</v>
      </c>
      <c r="I19" s="13">
        <v>155.66749999999999</v>
      </c>
      <c r="J19" s="21">
        <v>0.17927690763432499</v>
      </c>
      <c r="K19" s="13">
        <v>46073.25</v>
      </c>
      <c r="L19" s="21">
        <v>4.15957045968358E-2</v>
      </c>
      <c r="M19" s="13">
        <v>1.2191666666666701</v>
      </c>
      <c r="N19" s="21">
        <v>2.0547945205480799E-3</v>
      </c>
      <c r="O19" s="13">
        <v>0.98750000000000004</v>
      </c>
      <c r="P19" s="21">
        <v>1.6906170752328401E-3</v>
      </c>
      <c r="Q19" s="13">
        <v>0.98750000000000004</v>
      </c>
      <c r="R19" s="21">
        <v>2.53807106598991E-3</v>
      </c>
      <c r="S19" s="13">
        <v>157.69946053567099</v>
      </c>
      <c r="T19" s="21">
        <v>0.17620706431158201</v>
      </c>
      <c r="U19" s="13">
        <v>37770.25</v>
      </c>
      <c r="V19" s="21">
        <v>3.8900044009241901E-2</v>
      </c>
      <c r="W19" s="13">
        <v>46657.5</v>
      </c>
      <c r="X19" s="21">
        <v>3.9030690831351501E-2</v>
      </c>
      <c r="Y19" s="13">
        <v>46659.166666666701</v>
      </c>
      <c r="Z19" s="17">
        <v>3.9000321028479501E-2</v>
      </c>
    </row>
    <row r="20" spans="1:26">
      <c r="A20" s="24">
        <v>2016</v>
      </c>
      <c r="B20" s="10" t="s">
        <v>16</v>
      </c>
      <c r="C20" s="13">
        <v>7216154.4175000004</v>
      </c>
      <c r="D20" s="21">
        <v>-6.5512073879014799E-3</v>
      </c>
      <c r="E20" s="13">
        <v>197.68166666666701</v>
      </c>
      <c r="F20" s="21">
        <v>2.8877515614160399E-2</v>
      </c>
      <c r="G20" s="13">
        <v>160.35583333333301</v>
      </c>
      <c r="H20" s="21">
        <v>3.00790116054988E-2</v>
      </c>
      <c r="I20" s="13">
        <v>160.34833333333299</v>
      </c>
      <c r="J20" s="21">
        <v>3.0069432176485101E-2</v>
      </c>
      <c r="K20" s="13">
        <v>44626.25</v>
      </c>
      <c r="L20" s="21">
        <v>-3.14065102852523E-2</v>
      </c>
      <c r="M20" s="13">
        <v>1.2224999999999999</v>
      </c>
      <c r="N20" s="21">
        <v>2.7341079972630299E-3</v>
      </c>
      <c r="O20" s="13">
        <v>0.99166666666666703</v>
      </c>
      <c r="P20" s="21">
        <v>4.2194092827007399E-3</v>
      </c>
      <c r="Q20" s="13">
        <v>0.99166666666666703</v>
      </c>
      <c r="R20" s="21">
        <v>4.2194092827007399E-3</v>
      </c>
      <c r="S20" s="13">
        <v>161.700253314957</v>
      </c>
      <c r="T20" s="21">
        <v>2.5369730281233498E-2</v>
      </c>
      <c r="U20" s="13">
        <v>36488.583333333299</v>
      </c>
      <c r="V20" s="21">
        <v>-3.3933232283786897E-2</v>
      </c>
      <c r="W20" s="13">
        <v>44991.916666666701</v>
      </c>
      <c r="X20" s="21">
        <v>-3.5698083552125601E-2</v>
      </c>
      <c r="Y20" s="13">
        <v>44994.083333333299</v>
      </c>
      <c r="Z20" s="17">
        <v>-3.5686092407709799E-2</v>
      </c>
    </row>
    <row r="21" spans="1:26" ht="15.75" thickBot="1">
      <c r="A21" s="25">
        <v>2017</v>
      </c>
      <c r="B21" s="11" t="s">
        <v>16</v>
      </c>
      <c r="C21" s="14">
        <v>7406012.9000000004</v>
      </c>
      <c r="D21" s="22">
        <v>2.6310202292729699E-2</v>
      </c>
      <c r="E21" s="14">
        <v>206.45428571428599</v>
      </c>
      <c r="F21" s="22">
        <v>4.4377504477496402E-2</v>
      </c>
      <c r="G21" s="14">
        <v>168.32428571428599</v>
      </c>
      <c r="H21" s="22">
        <v>4.96923137456989E-2</v>
      </c>
      <c r="I21" s="14">
        <v>168.314285714286</v>
      </c>
      <c r="J21" s="22">
        <v>4.96790469558131E-2</v>
      </c>
      <c r="K21" s="14">
        <v>43532.571428571398</v>
      </c>
      <c r="L21" s="22">
        <v>-2.45075167962489E-2</v>
      </c>
      <c r="M21" s="14">
        <v>1.21428571428571</v>
      </c>
      <c r="N21" s="22">
        <v>-6.7192521180285897E-3</v>
      </c>
      <c r="O21" s="14">
        <v>0.98857142857142899</v>
      </c>
      <c r="P21" s="22">
        <v>-3.1212484993997001E-3</v>
      </c>
      <c r="Q21" s="14">
        <v>0.98857142857142899</v>
      </c>
      <c r="R21" s="22">
        <v>-3.1212484993997001E-3</v>
      </c>
      <c r="S21" s="14">
        <v>169.92002188942601</v>
      </c>
      <c r="T21" s="22">
        <v>5.08333685690565E-2</v>
      </c>
      <c r="U21" s="14">
        <v>35802</v>
      </c>
      <c r="V21" s="22">
        <v>-1.88163877742572E-2</v>
      </c>
      <c r="W21" s="14">
        <v>43952</v>
      </c>
      <c r="X21" s="22">
        <v>-2.3113411112737701E-2</v>
      </c>
      <c r="Y21" s="14">
        <v>43954.571428571398</v>
      </c>
      <c r="Z21" s="18">
        <v>-2.3103302206665701E-2</v>
      </c>
    </row>
    <row r="22" spans="1:26">
      <c r="A22" s="23">
        <v>2014</v>
      </c>
      <c r="B22" s="9" t="s">
        <v>45</v>
      </c>
      <c r="C22" s="12">
        <v>15440279.2833333</v>
      </c>
      <c r="D22" s="20" t="s">
        <v>15</v>
      </c>
      <c r="E22" s="12">
        <v>166.09583333333299</v>
      </c>
      <c r="F22" s="20" t="s">
        <v>15</v>
      </c>
      <c r="G22" s="12">
        <v>78.139166666666696</v>
      </c>
      <c r="H22" s="20" t="s">
        <v>15</v>
      </c>
      <c r="I22" s="12">
        <v>17.420833333333299</v>
      </c>
      <c r="J22" s="20" t="s">
        <v>15</v>
      </c>
      <c r="K22" s="12">
        <v>924514</v>
      </c>
      <c r="L22" s="20" t="s">
        <v>15</v>
      </c>
      <c r="M22" s="12">
        <v>9.9683333333333302</v>
      </c>
      <c r="N22" s="20" t="s">
        <v>15</v>
      </c>
      <c r="O22" s="12">
        <v>4.6983333333333297</v>
      </c>
      <c r="P22" s="20" t="s">
        <v>15</v>
      </c>
      <c r="Q22" s="12">
        <v>1.0458333333333301</v>
      </c>
      <c r="R22" s="20" t="s">
        <v>15</v>
      </c>
      <c r="S22" s="12">
        <v>16.661674524033799</v>
      </c>
      <c r="T22" s="20" t="s">
        <v>15</v>
      </c>
      <c r="U22" s="12">
        <v>92642.083333333299</v>
      </c>
      <c r="V22" s="20" t="s">
        <v>15</v>
      </c>
      <c r="W22" s="12">
        <v>196980.25</v>
      </c>
      <c r="X22" s="20" t="s">
        <v>15</v>
      </c>
      <c r="Y22" s="12">
        <v>883303.75</v>
      </c>
      <c r="Z22" s="16" t="s">
        <v>15</v>
      </c>
    </row>
    <row r="23" spans="1:26">
      <c r="A23" s="24">
        <v>2015</v>
      </c>
      <c r="B23" s="10" t="s">
        <v>45</v>
      </c>
      <c r="C23" s="13">
        <v>19758598.5075</v>
      </c>
      <c r="D23" s="21">
        <v>0.27967882866134602</v>
      </c>
      <c r="E23" s="13">
        <v>202.053333333333</v>
      </c>
      <c r="F23" s="21">
        <v>0.21648646614655201</v>
      </c>
      <c r="G23" s="13">
        <v>93.4166666666667</v>
      </c>
      <c r="H23" s="21">
        <v>0.195516546332932</v>
      </c>
      <c r="I23" s="13">
        <v>19.991666666666699</v>
      </c>
      <c r="J23" s="21">
        <v>0.14757235111217801</v>
      </c>
      <c r="K23" s="13">
        <v>1049515.33333333</v>
      </c>
      <c r="L23" s="21">
        <v>0.13520761538855</v>
      </c>
      <c r="M23" s="13">
        <v>10.734166666666701</v>
      </c>
      <c r="N23" s="21">
        <v>7.6826617622474905E-2</v>
      </c>
      <c r="O23" s="13">
        <v>4.9633333333333303</v>
      </c>
      <c r="P23" s="21">
        <v>5.6402979780063998E-2</v>
      </c>
      <c r="Q23" s="13">
        <v>1.0625</v>
      </c>
      <c r="R23" s="21">
        <v>1.5936254980082901E-2</v>
      </c>
      <c r="S23" s="13">
        <v>18.823545898390201</v>
      </c>
      <c r="T23" s="21">
        <v>0.12975114663523099</v>
      </c>
      <c r="U23" s="13">
        <v>97635.833333333299</v>
      </c>
      <c r="V23" s="21">
        <v>5.3903688478508301E-2</v>
      </c>
      <c r="W23" s="13">
        <v>211549.41666666701</v>
      </c>
      <c r="X23" s="21">
        <v>7.3962575774307399E-2</v>
      </c>
      <c r="Y23" s="13">
        <v>987645.33333333302</v>
      </c>
      <c r="Z23" s="17">
        <v>0.11812650329327</v>
      </c>
    </row>
    <row r="24" spans="1:26">
      <c r="A24" s="24">
        <v>2016</v>
      </c>
      <c r="B24" s="10" t="s">
        <v>45</v>
      </c>
      <c r="C24" s="13">
        <v>22924238.0941667</v>
      </c>
      <c r="D24" s="21">
        <v>0.160215795946513</v>
      </c>
      <c r="E24" s="13">
        <v>221.77</v>
      </c>
      <c r="F24" s="21">
        <v>9.7581496634553802E-2</v>
      </c>
      <c r="G24" s="13">
        <v>100.509166666667</v>
      </c>
      <c r="H24" s="21">
        <v>7.5923282783232404E-2</v>
      </c>
      <c r="I24" s="13">
        <v>20.887499999999999</v>
      </c>
      <c r="J24" s="21">
        <v>4.4810337640681902E-2</v>
      </c>
      <c r="K24" s="13">
        <v>1169651.33333333</v>
      </c>
      <c r="L24" s="21">
        <v>0.11446807510514399</v>
      </c>
      <c r="M24" s="13">
        <v>11.314166666666701</v>
      </c>
      <c r="N24" s="21">
        <v>5.40330719664621E-2</v>
      </c>
      <c r="O24" s="13">
        <v>5.1316666666666704</v>
      </c>
      <c r="P24" s="21">
        <v>3.39153794492962E-2</v>
      </c>
      <c r="Q24" s="13">
        <v>1.0658333333333301</v>
      </c>
      <c r="R24" s="21">
        <v>3.1372549019577198E-3</v>
      </c>
      <c r="S24" s="13">
        <v>19.606221320605801</v>
      </c>
      <c r="T24" s="21">
        <v>4.1579595387632902E-2</v>
      </c>
      <c r="U24" s="13">
        <v>103287.16666666701</v>
      </c>
      <c r="V24" s="21">
        <v>5.7881754478806897E-2</v>
      </c>
      <c r="W24" s="13">
        <v>228351</v>
      </c>
      <c r="X24" s="21">
        <v>7.9421553592874297E-2</v>
      </c>
      <c r="Y24" s="13">
        <v>1097837.08333333</v>
      </c>
      <c r="Z24" s="17">
        <v>0.111570162163473</v>
      </c>
    </row>
    <row r="25" spans="1:26" ht="15.75" thickBot="1">
      <c r="A25" s="25">
        <v>2017</v>
      </c>
      <c r="B25" s="11" t="s">
        <v>45</v>
      </c>
      <c r="C25" s="14">
        <v>24261500.927142899</v>
      </c>
      <c r="D25" s="22">
        <v>5.8334014307610899E-2</v>
      </c>
      <c r="E25" s="14">
        <v>236.56571428571399</v>
      </c>
      <c r="F25" s="22">
        <v>6.6716482327248902E-2</v>
      </c>
      <c r="G25" s="14">
        <v>107.34142857142901</v>
      </c>
      <c r="H25" s="22">
        <v>6.7976505341257307E-2</v>
      </c>
      <c r="I25" s="14">
        <v>21.4628571428571</v>
      </c>
      <c r="J25" s="22">
        <v>2.7545524493457801E-2</v>
      </c>
      <c r="K25" s="14">
        <v>1199724.8571428601</v>
      </c>
      <c r="L25" s="22">
        <v>2.57115286859248E-2</v>
      </c>
      <c r="M25" s="14">
        <v>11.6971428571429</v>
      </c>
      <c r="N25" s="22">
        <v>3.3849261881964902E-2</v>
      </c>
      <c r="O25" s="14">
        <v>5.3042857142857098</v>
      </c>
      <c r="P25" s="22">
        <v>3.36380086298875E-2</v>
      </c>
      <c r="Q25" s="14">
        <v>1.0628571428571401</v>
      </c>
      <c r="R25" s="22">
        <v>-2.79236010275843E-3</v>
      </c>
      <c r="S25" s="14">
        <v>20.227919305357499</v>
      </c>
      <c r="T25" s="22">
        <v>3.1709219975921799E-2</v>
      </c>
      <c r="U25" s="14">
        <v>102500.857142857</v>
      </c>
      <c r="V25" s="22">
        <v>-7.61284822874095E-3</v>
      </c>
      <c r="W25" s="14">
        <v>226171.57142857101</v>
      </c>
      <c r="X25" s="22">
        <v>-9.5442041919193994E-3</v>
      </c>
      <c r="Y25" s="14">
        <v>1130719</v>
      </c>
      <c r="Z25" s="18">
        <v>2.9951544874792901E-2</v>
      </c>
    </row>
    <row r="26" spans="1:26">
      <c r="A26" s="23">
        <v>2014</v>
      </c>
      <c r="B26" s="9" t="s">
        <v>46</v>
      </c>
      <c r="C26" s="12">
        <v>1131631.74</v>
      </c>
      <c r="D26" s="20" t="s">
        <v>15</v>
      </c>
      <c r="E26" s="12">
        <v>448.29916666666702</v>
      </c>
      <c r="F26" s="20" t="s">
        <v>15</v>
      </c>
      <c r="G26" s="12">
        <v>132.384166666667</v>
      </c>
      <c r="H26" s="20" t="s">
        <v>15</v>
      </c>
      <c r="I26" s="12">
        <v>16.155833333333302</v>
      </c>
      <c r="J26" s="20" t="s">
        <v>15</v>
      </c>
      <c r="K26" s="12">
        <v>126120.66666666701</v>
      </c>
      <c r="L26" s="20" t="s">
        <v>15</v>
      </c>
      <c r="M26" s="12">
        <v>49.970833333333303</v>
      </c>
      <c r="N26" s="20" t="s">
        <v>15</v>
      </c>
      <c r="O26" s="12">
        <v>14.7608333333333</v>
      </c>
      <c r="P26" s="20" t="s">
        <v>15</v>
      </c>
      <c r="Q26" s="12">
        <v>1.8</v>
      </c>
      <c r="R26" s="20" t="s">
        <v>15</v>
      </c>
      <c r="S26" s="12">
        <v>8.9752191390300098</v>
      </c>
      <c r="T26" s="20" t="s">
        <v>15</v>
      </c>
      <c r="U26" s="12">
        <v>2523.5</v>
      </c>
      <c r="V26" s="20" t="s">
        <v>15</v>
      </c>
      <c r="W26" s="12">
        <v>8554.4166666666697</v>
      </c>
      <c r="X26" s="20" t="s">
        <v>15</v>
      </c>
      <c r="Y26" s="12">
        <v>70168.916666666701</v>
      </c>
      <c r="Z26" s="16" t="s">
        <v>15</v>
      </c>
    </row>
    <row r="27" spans="1:26">
      <c r="A27" s="24">
        <v>2015</v>
      </c>
      <c r="B27" s="10" t="s">
        <v>46</v>
      </c>
      <c r="C27" s="13">
        <v>1362666.6808333299</v>
      </c>
      <c r="D27" s="21">
        <v>0.204160887916885</v>
      </c>
      <c r="E27" s="13">
        <v>528.83249999999998</v>
      </c>
      <c r="F27" s="21">
        <v>0.17964194297334801</v>
      </c>
      <c r="G27" s="13">
        <v>141.47833333333301</v>
      </c>
      <c r="H27" s="21">
        <v>6.8695274485236699E-2</v>
      </c>
      <c r="I27" s="13">
        <v>16.899166666666702</v>
      </c>
      <c r="J27" s="21">
        <v>4.6010213029353798E-2</v>
      </c>
      <c r="K27" s="13">
        <v>141998</v>
      </c>
      <c r="L27" s="21">
        <v>0.12589002066803401</v>
      </c>
      <c r="M27" s="13">
        <v>55.116666666666703</v>
      </c>
      <c r="N27" s="21">
        <v>0.10297673642958501</v>
      </c>
      <c r="O27" s="13">
        <v>14.749166666666699</v>
      </c>
      <c r="P27" s="21">
        <v>-7.9037994692718403E-4</v>
      </c>
      <c r="Q27" s="13">
        <v>1.7608333333333299</v>
      </c>
      <c r="R27" s="21">
        <v>-2.1759259259261199E-2</v>
      </c>
      <c r="S27" s="13">
        <v>9.6128738521538999</v>
      </c>
      <c r="T27" s="21">
        <v>7.1046144193957203E-2</v>
      </c>
      <c r="U27" s="13">
        <v>2574.0833333333298</v>
      </c>
      <c r="V27" s="21">
        <v>2.00449111683495E-2</v>
      </c>
      <c r="W27" s="13">
        <v>9630.5833333333303</v>
      </c>
      <c r="X27" s="21">
        <v>0.12580246071717299</v>
      </c>
      <c r="Y27" s="13">
        <v>80633.5</v>
      </c>
      <c r="Z27" s="17">
        <v>0.14913417265717099</v>
      </c>
    </row>
    <row r="28" spans="1:26">
      <c r="A28" s="24">
        <v>2016</v>
      </c>
      <c r="B28" s="10" t="s">
        <v>46</v>
      </c>
      <c r="C28" s="13">
        <v>1380724.115</v>
      </c>
      <c r="D28" s="21">
        <v>1.32515415696722E-2</v>
      </c>
      <c r="E28" s="13">
        <v>518.98749999999995</v>
      </c>
      <c r="F28" s="21">
        <v>-1.8616480643682098E-2</v>
      </c>
      <c r="G28" s="13">
        <v>123.37583333333301</v>
      </c>
      <c r="H28" s="21">
        <v>-0.12795245443943201</v>
      </c>
      <c r="I28" s="13">
        <v>14.35</v>
      </c>
      <c r="J28" s="21">
        <v>-0.150845702450813</v>
      </c>
      <c r="K28" s="13">
        <v>137155.08333333299</v>
      </c>
      <c r="L28" s="21">
        <v>-3.4105527307898703E-2</v>
      </c>
      <c r="M28" s="13">
        <v>51.455833333333302</v>
      </c>
      <c r="N28" s="21">
        <v>-6.64197157544614E-2</v>
      </c>
      <c r="O28" s="13">
        <v>12.2258333333333</v>
      </c>
      <c r="P28" s="21">
        <v>-0.17108311204023199</v>
      </c>
      <c r="Q28" s="13">
        <v>1.4225000000000001</v>
      </c>
      <c r="R28" s="21">
        <v>-0.19214387127307</v>
      </c>
      <c r="S28" s="13">
        <v>10.087066243811901</v>
      </c>
      <c r="T28" s="21">
        <v>4.9328889461266699E-2</v>
      </c>
      <c r="U28" s="13">
        <v>2662</v>
      </c>
      <c r="V28" s="21">
        <v>3.4154553400888403E-2</v>
      </c>
      <c r="W28" s="13">
        <v>11233</v>
      </c>
      <c r="X28" s="21">
        <v>0.16638832884820101</v>
      </c>
      <c r="Y28" s="13">
        <v>97074.5</v>
      </c>
      <c r="Z28" s="17">
        <v>0.20389788363397299</v>
      </c>
    </row>
    <row r="29" spans="1:26" ht="15.75" thickBot="1">
      <c r="A29" s="25">
        <v>2017</v>
      </c>
      <c r="B29" s="11" t="s">
        <v>46</v>
      </c>
      <c r="C29" s="14">
        <v>1476467.56428571</v>
      </c>
      <c r="D29" s="22">
        <v>6.9342925386444806E-2</v>
      </c>
      <c r="E29" s="14">
        <v>544.79</v>
      </c>
      <c r="F29" s="22">
        <v>4.9716997037500897E-2</v>
      </c>
      <c r="G29" s="14">
        <v>126.438571428571</v>
      </c>
      <c r="H29" s="22">
        <v>2.4824457209242701E-2</v>
      </c>
      <c r="I29" s="14">
        <v>14.1128571428571</v>
      </c>
      <c r="J29" s="22">
        <v>-1.65256346441045E-2</v>
      </c>
      <c r="K29" s="14">
        <v>143992.714285714</v>
      </c>
      <c r="L29" s="22">
        <v>4.9853281309036601E-2</v>
      </c>
      <c r="M29" s="14">
        <v>53.04</v>
      </c>
      <c r="N29" s="22">
        <v>3.0786920822064801E-2</v>
      </c>
      <c r="O29" s="14">
        <v>12.3014285714286</v>
      </c>
      <c r="P29" s="22">
        <v>6.1832380692768002E-3</v>
      </c>
      <c r="Q29" s="14">
        <v>1.3742857142857099</v>
      </c>
      <c r="R29" s="22">
        <v>-3.3894049711276103E-2</v>
      </c>
      <c r="S29" s="14">
        <v>10.294744348870401</v>
      </c>
      <c r="T29" s="22">
        <v>2.0588553702212901E-2</v>
      </c>
      <c r="U29" s="14">
        <v>2714.4285714285702</v>
      </c>
      <c r="V29" s="22">
        <v>1.9695180852205198E-2</v>
      </c>
      <c r="W29" s="14">
        <v>11720</v>
      </c>
      <c r="X29" s="22">
        <v>4.3354402207780598E-2</v>
      </c>
      <c r="Y29" s="14">
        <v>104890</v>
      </c>
      <c r="Z29" s="18">
        <v>8.0510329695234098E-2</v>
      </c>
    </row>
    <row r="30" spans="1:26">
      <c r="A30" s="23">
        <v>2014</v>
      </c>
      <c r="B30" s="9" t="s">
        <v>47</v>
      </c>
      <c r="C30" s="12">
        <v>5208720.0033333302</v>
      </c>
      <c r="D30" s="20" t="s">
        <v>15</v>
      </c>
      <c r="E30" s="12">
        <v>117.9375</v>
      </c>
      <c r="F30" s="20" t="s">
        <v>15</v>
      </c>
      <c r="G30" s="12">
        <v>78.774166666666702</v>
      </c>
      <c r="H30" s="20" t="s">
        <v>15</v>
      </c>
      <c r="I30" s="12">
        <v>62.569166666666703</v>
      </c>
      <c r="J30" s="20" t="s">
        <v>15</v>
      </c>
      <c r="K30" s="12">
        <v>102356.83333333299</v>
      </c>
      <c r="L30" s="20" t="s">
        <v>15</v>
      </c>
      <c r="M30" s="12">
        <v>2.3191666666666699</v>
      </c>
      <c r="N30" s="20" t="s">
        <v>15</v>
      </c>
      <c r="O30" s="12">
        <v>1.55</v>
      </c>
      <c r="P30" s="20" t="s">
        <v>15</v>
      </c>
      <c r="Q30" s="12">
        <v>1.2308333333333299</v>
      </c>
      <c r="R30" s="20" t="s">
        <v>15</v>
      </c>
      <c r="S30" s="12">
        <v>50.824608654692703</v>
      </c>
      <c r="T30" s="20" t="s">
        <v>15</v>
      </c>
      <c r="U30" s="12">
        <v>44070.916666666701</v>
      </c>
      <c r="V30" s="20" t="s">
        <v>15</v>
      </c>
      <c r="W30" s="12">
        <v>66026.75</v>
      </c>
      <c r="X30" s="20" t="s">
        <v>15</v>
      </c>
      <c r="Y30" s="12">
        <v>83116</v>
      </c>
      <c r="Z30" s="16" t="s">
        <v>15</v>
      </c>
    </row>
    <row r="31" spans="1:26">
      <c r="A31" s="24">
        <v>2015</v>
      </c>
      <c r="B31" s="10" t="s">
        <v>47</v>
      </c>
      <c r="C31" s="13">
        <v>6792367.6050000004</v>
      </c>
      <c r="D31" s="21">
        <v>0.30403776756155299</v>
      </c>
      <c r="E31" s="13">
        <v>148.12583333333299</v>
      </c>
      <c r="F31" s="21">
        <v>0.25596891008655398</v>
      </c>
      <c r="G31" s="13">
        <v>97.772499999999994</v>
      </c>
      <c r="H31" s="21">
        <v>0.24117466597552001</v>
      </c>
      <c r="I31" s="13">
        <v>77.373333333333306</v>
      </c>
      <c r="J31" s="21">
        <v>0.236604823994778</v>
      </c>
      <c r="K31" s="13">
        <v>109883.83333333299</v>
      </c>
      <c r="L31" s="21">
        <v>7.3536858799526705E-2</v>
      </c>
      <c r="M31" s="13">
        <v>2.3958333333333299</v>
      </c>
      <c r="N31" s="21">
        <v>3.3057851239666501E-2</v>
      </c>
      <c r="O31" s="13">
        <v>1.58083333333333</v>
      </c>
      <c r="P31" s="21">
        <v>1.9892473118277399E-2</v>
      </c>
      <c r="Q31" s="13">
        <v>1.2508333333333299</v>
      </c>
      <c r="R31" s="21">
        <v>1.6249153689912001E-2</v>
      </c>
      <c r="S31" s="13">
        <v>61.814037378549202</v>
      </c>
      <c r="T31" s="21">
        <v>0.21622259402959201</v>
      </c>
      <c r="U31" s="13">
        <v>45792.75</v>
      </c>
      <c r="V31" s="21">
        <v>3.9069605616704098E-2</v>
      </c>
      <c r="W31" s="13">
        <v>69430.583333333299</v>
      </c>
      <c r="X31" s="21">
        <v>5.1552338004419399E-2</v>
      </c>
      <c r="Y31" s="13">
        <v>87776.5</v>
      </c>
      <c r="Z31" s="17">
        <v>5.6072236392511701E-2</v>
      </c>
    </row>
    <row r="32" spans="1:26">
      <c r="A32" s="24">
        <v>2016</v>
      </c>
      <c r="B32" s="10" t="s">
        <v>47</v>
      </c>
      <c r="C32" s="13">
        <v>7291401.1174999997</v>
      </c>
      <c r="D32" s="21">
        <v>7.3469744501556494E-2</v>
      </c>
      <c r="E32" s="13">
        <v>151.023333333333</v>
      </c>
      <c r="F32" s="21">
        <v>1.95610713863777E-2</v>
      </c>
      <c r="G32" s="13">
        <v>99.941666666666706</v>
      </c>
      <c r="H32" s="21">
        <v>2.2185856622943201E-2</v>
      </c>
      <c r="I32" s="13">
        <v>79.682500000000005</v>
      </c>
      <c r="J32" s="21">
        <v>2.9844476994658399E-2</v>
      </c>
      <c r="K32" s="13">
        <v>115765.58333333299</v>
      </c>
      <c r="L32" s="21">
        <v>5.3526982282804898E-2</v>
      </c>
      <c r="M32" s="13">
        <v>2.3975</v>
      </c>
      <c r="N32" s="21">
        <v>6.9565217391445104E-4</v>
      </c>
      <c r="O32" s="13">
        <v>1.5874999999999999</v>
      </c>
      <c r="P32" s="21">
        <v>4.2171850289952203E-3</v>
      </c>
      <c r="Q32" s="13">
        <v>1.26583333333333</v>
      </c>
      <c r="R32" s="21">
        <v>1.19920053297803E-2</v>
      </c>
      <c r="S32" s="13">
        <v>62.9825586420463</v>
      </c>
      <c r="T32" s="21">
        <v>1.8903817208073201E-2</v>
      </c>
      <c r="U32" s="13">
        <v>48205.833333333299</v>
      </c>
      <c r="V32" s="21">
        <v>5.2695750600985899E-2</v>
      </c>
      <c r="W32" s="13">
        <v>72897.666666666701</v>
      </c>
      <c r="X32" s="21">
        <v>4.9935967219057902E-2</v>
      </c>
      <c r="Y32" s="13">
        <v>91483.666666666701</v>
      </c>
      <c r="Z32" s="17">
        <v>4.2234159104848103E-2</v>
      </c>
    </row>
    <row r="33" spans="1:26" ht="15.75" thickBot="1">
      <c r="A33" s="25">
        <v>2017</v>
      </c>
      <c r="B33" s="11" t="s">
        <v>47</v>
      </c>
      <c r="C33" s="14">
        <v>7259484.1085714297</v>
      </c>
      <c r="D33" s="22">
        <v>-4.3773492109721304E-3</v>
      </c>
      <c r="E33" s="14">
        <v>155.888571428571</v>
      </c>
      <c r="F33" s="22">
        <v>3.2215141778784803E-2</v>
      </c>
      <c r="G33" s="14">
        <v>101.72571428571401</v>
      </c>
      <c r="H33" s="22">
        <v>1.7850889209178301E-2</v>
      </c>
      <c r="I33" s="14">
        <v>80.555714285714302</v>
      </c>
      <c r="J33" s="22">
        <v>1.0958670796150901E-2</v>
      </c>
      <c r="K33" s="14">
        <v>110874.571428571</v>
      </c>
      <c r="L33" s="22">
        <v>-4.2249274472870899E-2</v>
      </c>
      <c r="M33" s="14">
        <v>2.3814285714285699</v>
      </c>
      <c r="N33" s="22">
        <v>-6.7034112915245296E-3</v>
      </c>
      <c r="O33" s="14">
        <v>1.5542857142857101</v>
      </c>
      <c r="P33" s="22">
        <v>-2.09223847019149E-2</v>
      </c>
      <c r="Q33" s="14">
        <v>1.23</v>
      </c>
      <c r="R33" s="22">
        <v>-2.83080974325189E-2</v>
      </c>
      <c r="S33" s="14">
        <v>65.441169388697105</v>
      </c>
      <c r="T33" s="22">
        <v>3.90363745084416E-2</v>
      </c>
      <c r="U33" s="14">
        <v>46556.285714285703</v>
      </c>
      <c r="V33" s="22">
        <v>-3.4218838364256002E-2</v>
      </c>
      <c r="W33" s="14">
        <v>71385.142857142899</v>
      </c>
      <c r="X33" s="22">
        <v>-2.0748590163248998E-2</v>
      </c>
      <c r="Y33" s="14">
        <v>90100</v>
      </c>
      <c r="Z33" s="18">
        <v>-1.5124739935362201E-2</v>
      </c>
    </row>
    <row r="34" spans="1:26">
      <c r="A34" s="23">
        <v>2014</v>
      </c>
      <c r="B34" s="9" t="s">
        <v>48</v>
      </c>
      <c r="C34" s="12">
        <v>3412201.4241666701</v>
      </c>
      <c r="D34" s="20" t="s">
        <v>15</v>
      </c>
      <c r="E34" s="12">
        <v>839.17666666666696</v>
      </c>
      <c r="F34" s="20" t="s">
        <v>15</v>
      </c>
      <c r="G34" s="12">
        <v>251.13</v>
      </c>
      <c r="H34" s="20" t="s">
        <v>15</v>
      </c>
      <c r="I34" s="12">
        <v>144.925833333333</v>
      </c>
      <c r="J34" s="20" t="s">
        <v>15</v>
      </c>
      <c r="K34" s="12">
        <v>47477.166666666701</v>
      </c>
      <c r="L34" s="20" t="s">
        <v>15</v>
      </c>
      <c r="M34" s="12">
        <v>11.678333333333301</v>
      </c>
      <c r="N34" s="20" t="s">
        <v>15</v>
      </c>
      <c r="O34" s="12">
        <v>3.4966666666666701</v>
      </c>
      <c r="P34" s="20" t="s">
        <v>15</v>
      </c>
      <c r="Q34" s="12">
        <v>2.01833333333333</v>
      </c>
      <c r="R34" s="20" t="s">
        <v>15</v>
      </c>
      <c r="S34" s="12">
        <v>71.894610969796702</v>
      </c>
      <c r="T34" s="20" t="s">
        <v>15</v>
      </c>
      <c r="U34" s="12">
        <v>4060.5833333333298</v>
      </c>
      <c r="V34" s="20" t="s">
        <v>15</v>
      </c>
      <c r="W34" s="12">
        <v>13582.416666666701</v>
      </c>
      <c r="X34" s="20" t="s">
        <v>15</v>
      </c>
      <c r="Y34" s="12">
        <v>23557.833333333299</v>
      </c>
      <c r="Z34" s="16" t="s">
        <v>15</v>
      </c>
    </row>
    <row r="35" spans="1:26">
      <c r="A35" s="24">
        <v>2015</v>
      </c>
      <c r="B35" s="10" t="s">
        <v>48</v>
      </c>
      <c r="C35" s="13">
        <v>4335579.2616666704</v>
      </c>
      <c r="D35" s="21">
        <v>0.27061058909366897</v>
      </c>
      <c r="E35" s="13">
        <v>1032.00166666667</v>
      </c>
      <c r="F35" s="21">
        <v>0.229778791116693</v>
      </c>
      <c r="G35" s="13">
        <v>295.10083333333301</v>
      </c>
      <c r="H35" s="21">
        <v>0.175091917864584</v>
      </c>
      <c r="I35" s="13">
        <v>161.055833333333</v>
      </c>
      <c r="J35" s="21">
        <v>0.111298307755116</v>
      </c>
      <c r="K35" s="13">
        <v>53373.416666666701</v>
      </c>
      <c r="L35" s="21">
        <v>0.12419127791254</v>
      </c>
      <c r="M35" s="13">
        <v>12.7083333333333</v>
      </c>
      <c r="N35" s="21">
        <v>8.8197516768945494E-2</v>
      </c>
      <c r="O35" s="13">
        <v>3.6358333333333301</v>
      </c>
      <c r="P35" s="21">
        <v>3.9799809342228799E-2</v>
      </c>
      <c r="Q35" s="13">
        <v>1.9824999999999999</v>
      </c>
      <c r="R35" s="21">
        <v>-1.77539223781982E-2</v>
      </c>
      <c r="S35" s="13">
        <v>81.341813414203202</v>
      </c>
      <c r="T35" s="21">
        <v>0.13140348514265299</v>
      </c>
      <c r="U35" s="13">
        <v>4197.3333333333303</v>
      </c>
      <c r="V35" s="21">
        <v>3.3677427299033502E-2</v>
      </c>
      <c r="W35" s="13">
        <v>14689.083333333299</v>
      </c>
      <c r="X35" s="21">
        <v>8.1477891146023093E-2</v>
      </c>
      <c r="Y35" s="13">
        <v>26942.416666666701</v>
      </c>
      <c r="Z35" s="17">
        <v>0.14367124877075901</v>
      </c>
    </row>
    <row r="36" spans="1:26">
      <c r="A36" s="24">
        <v>2016</v>
      </c>
      <c r="B36" s="10" t="s">
        <v>48</v>
      </c>
      <c r="C36" s="13">
        <v>4350856.2225000001</v>
      </c>
      <c r="D36" s="21">
        <v>3.5236262356917402E-3</v>
      </c>
      <c r="E36" s="13">
        <v>962.83666666666704</v>
      </c>
      <c r="F36" s="21">
        <v>-6.7020240600389205E-2</v>
      </c>
      <c r="G36" s="13">
        <v>255.6925</v>
      </c>
      <c r="H36" s="21">
        <v>-0.13354192493526101</v>
      </c>
      <c r="I36" s="13">
        <v>131.04249999999999</v>
      </c>
      <c r="J36" s="21">
        <v>-0.18635359373302099</v>
      </c>
      <c r="K36" s="13">
        <v>51918.583333333299</v>
      </c>
      <c r="L36" s="21">
        <v>-2.7257639180554599E-2</v>
      </c>
      <c r="M36" s="13">
        <v>11.4933333333333</v>
      </c>
      <c r="N36" s="21">
        <v>-9.56065573770494E-2</v>
      </c>
      <c r="O36" s="13">
        <v>3.0525000000000002</v>
      </c>
      <c r="P36" s="21">
        <v>-0.16044006417602499</v>
      </c>
      <c r="Q36" s="13">
        <v>1.56416666666667</v>
      </c>
      <c r="R36" s="21">
        <v>-0.21101303068516</v>
      </c>
      <c r="S36" s="13">
        <v>83.7846305995553</v>
      </c>
      <c r="T36" s="21">
        <v>3.0031506341184601E-2</v>
      </c>
      <c r="U36" s="13">
        <v>4508.1666666666697</v>
      </c>
      <c r="V36" s="21">
        <v>7.4054955527320401E-2</v>
      </c>
      <c r="W36" s="13">
        <v>17039.333333333299</v>
      </c>
      <c r="X36" s="21">
        <v>0.15999977307410901</v>
      </c>
      <c r="Y36" s="13">
        <v>33397.916666666701</v>
      </c>
      <c r="Z36" s="17">
        <v>0.23960359903374101</v>
      </c>
    </row>
    <row r="37" spans="1:26" ht="15.75" thickBot="1">
      <c r="A37" s="25">
        <v>2017</v>
      </c>
      <c r="B37" s="11" t="s">
        <v>48</v>
      </c>
      <c r="C37" s="14">
        <v>4967743.4271428604</v>
      </c>
      <c r="D37" s="22">
        <v>0.14178524251219601</v>
      </c>
      <c r="E37" s="14">
        <v>1073.2957142857099</v>
      </c>
      <c r="F37" s="22">
        <v>0.11472251882705201</v>
      </c>
      <c r="G37" s="14">
        <v>273.30142857142903</v>
      </c>
      <c r="H37" s="22">
        <v>6.8867599055228601E-2</v>
      </c>
      <c r="I37" s="14">
        <v>136.211428571429</v>
      </c>
      <c r="J37" s="22">
        <v>3.9444673074987197E-2</v>
      </c>
      <c r="K37" s="14">
        <v>55831.142857142899</v>
      </c>
      <c r="L37" s="22">
        <v>7.5359520091096505E-2</v>
      </c>
      <c r="M37" s="14">
        <v>12.0457142857143</v>
      </c>
      <c r="N37" s="22">
        <v>4.8060987736166003E-2</v>
      </c>
      <c r="O37" s="14">
        <v>3.0657142857142898</v>
      </c>
      <c r="P37" s="22">
        <v>4.3290043290056101E-3</v>
      </c>
      <c r="Q37" s="14">
        <v>1.52857142857143</v>
      </c>
      <c r="R37" s="22">
        <v>-2.2756678590457099E-2</v>
      </c>
      <c r="S37" s="14">
        <v>89.229809952809802</v>
      </c>
      <c r="T37" s="22">
        <v>6.4990193479272804E-2</v>
      </c>
      <c r="U37" s="14">
        <v>4630.5714285714303</v>
      </c>
      <c r="V37" s="22">
        <v>2.71517827434864E-2</v>
      </c>
      <c r="W37" s="14">
        <v>18224.428571428602</v>
      </c>
      <c r="X37" s="22">
        <v>6.9550563681793395E-2</v>
      </c>
      <c r="Y37" s="14">
        <v>36532.571428571398</v>
      </c>
      <c r="Z37" s="18">
        <v>9.3857793382462307E-2</v>
      </c>
    </row>
    <row r="38" spans="1:26">
      <c r="A38" s="23">
        <v>2014</v>
      </c>
      <c r="B38" s="9" t="s">
        <v>49</v>
      </c>
      <c r="C38" s="12">
        <v>588802.49166666705</v>
      </c>
      <c r="D38" s="20" t="s">
        <v>15</v>
      </c>
      <c r="E38" s="12">
        <v>89.839166666666699</v>
      </c>
      <c r="F38" s="20" t="s">
        <v>15</v>
      </c>
      <c r="G38" s="12">
        <v>33.464166666666699</v>
      </c>
      <c r="H38" s="20" t="s">
        <v>15</v>
      </c>
      <c r="I38" s="12">
        <v>15.9575</v>
      </c>
      <c r="J38" s="20" t="s">
        <v>15</v>
      </c>
      <c r="K38" s="12">
        <v>128790.08333333299</v>
      </c>
      <c r="L38" s="20" t="s">
        <v>15</v>
      </c>
      <c r="M38" s="12">
        <v>19.696666666666701</v>
      </c>
      <c r="N38" s="20" t="s">
        <v>15</v>
      </c>
      <c r="O38" s="12">
        <v>7.3416666666666703</v>
      </c>
      <c r="P38" s="20" t="s">
        <v>15</v>
      </c>
      <c r="Q38" s="12">
        <v>3.4808333333333299</v>
      </c>
      <c r="R38" s="20" t="s">
        <v>15</v>
      </c>
      <c r="S38" s="12">
        <v>4.67556717082247</v>
      </c>
      <c r="T38" s="20" t="s">
        <v>15</v>
      </c>
      <c r="U38" s="12">
        <v>6543.3333333333303</v>
      </c>
      <c r="V38" s="20" t="s">
        <v>15</v>
      </c>
      <c r="W38" s="12">
        <v>17568.666666666701</v>
      </c>
      <c r="X38" s="20" t="s">
        <v>15</v>
      </c>
      <c r="Y38" s="12">
        <v>36920.416666666701</v>
      </c>
      <c r="Z38" s="16" t="s">
        <v>15</v>
      </c>
    </row>
    <row r="39" spans="1:26">
      <c r="A39" s="24">
        <v>2015</v>
      </c>
      <c r="B39" s="10" t="s">
        <v>49</v>
      </c>
      <c r="C39" s="13">
        <v>639997.46250000002</v>
      </c>
      <c r="D39" s="21">
        <v>8.6947612413154504E-2</v>
      </c>
      <c r="E39" s="13">
        <v>101.9725</v>
      </c>
      <c r="F39" s="21">
        <v>0.13505616518407901</v>
      </c>
      <c r="G39" s="13">
        <v>37.7841666666667</v>
      </c>
      <c r="H39" s="21">
        <v>0.12909330876310501</v>
      </c>
      <c r="I39" s="13">
        <v>18.976666666666699</v>
      </c>
      <c r="J39" s="21">
        <v>0.18920048044284499</v>
      </c>
      <c r="K39" s="13">
        <v>102424.08333333299</v>
      </c>
      <c r="L39" s="21">
        <v>-0.20472073095689999</v>
      </c>
      <c r="M39" s="13">
        <v>16.32</v>
      </c>
      <c r="N39" s="21">
        <v>-0.171433406667796</v>
      </c>
      <c r="O39" s="13">
        <v>6.05</v>
      </c>
      <c r="P39" s="21">
        <v>-0.17593643586833199</v>
      </c>
      <c r="Q39" s="13">
        <v>3.0375000000000001</v>
      </c>
      <c r="R39" s="21">
        <v>-0.12736413694038701</v>
      </c>
      <c r="S39" s="13">
        <v>6.2585952304351302</v>
      </c>
      <c r="T39" s="21">
        <v>0.33857455187285701</v>
      </c>
      <c r="U39" s="13">
        <v>6286.6666666666697</v>
      </c>
      <c r="V39" s="21">
        <v>-3.9225674987263502E-2</v>
      </c>
      <c r="W39" s="13">
        <v>16947.916666666701</v>
      </c>
      <c r="X39" s="21">
        <v>-3.5332789435737803E-2</v>
      </c>
      <c r="Y39" s="13">
        <v>33743.166666666701</v>
      </c>
      <c r="Z39" s="17">
        <v>-8.6056721100565295E-2</v>
      </c>
    </row>
    <row r="40" spans="1:26">
      <c r="A40" s="24">
        <v>2016</v>
      </c>
      <c r="B40" s="10" t="s">
        <v>49</v>
      </c>
      <c r="C40" s="13">
        <v>767653.05083333305</v>
      </c>
      <c r="D40" s="21">
        <v>0.19946264760906501</v>
      </c>
      <c r="E40" s="13">
        <v>121.87333333333299</v>
      </c>
      <c r="F40" s="21">
        <v>0.195158825500336</v>
      </c>
      <c r="G40" s="13">
        <v>43.581666666666699</v>
      </c>
      <c r="H40" s="21">
        <v>0.15343728634128001</v>
      </c>
      <c r="I40" s="13">
        <v>22.2708333333333</v>
      </c>
      <c r="J40" s="21">
        <v>0.173590374143682</v>
      </c>
      <c r="K40" s="13">
        <v>112641.33333333299</v>
      </c>
      <c r="L40" s="21">
        <v>9.9754370920250995E-2</v>
      </c>
      <c r="M40" s="13">
        <v>17.767499999999998</v>
      </c>
      <c r="N40" s="21">
        <v>8.8694852941176294E-2</v>
      </c>
      <c r="O40" s="13">
        <v>6.3816666666666704</v>
      </c>
      <c r="P40" s="21">
        <v>5.4820936639119099E-2</v>
      </c>
      <c r="Q40" s="13">
        <v>3.26</v>
      </c>
      <c r="R40" s="21">
        <v>7.3251028806584295E-2</v>
      </c>
      <c r="S40" s="13">
        <v>6.8340459625169103</v>
      </c>
      <c r="T40" s="21">
        <v>9.1945670057619597E-2</v>
      </c>
      <c r="U40" s="13">
        <v>6362.1666666666697</v>
      </c>
      <c r="V40" s="21">
        <v>1.20095440084836E-2</v>
      </c>
      <c r="W40" s="13">
        <v>17642.166666666701</v>
      </c>
      <c r="X40" s="21">
        <v>4.0963736939151701E-2</v>
      </c>
      <c r="Y40" s="13">
        <v>34524.583333333299</v>
      </c>
      <c r="Z40" s="17">
        <v>2.31577751544737E-2</v>
      </c>
    </row>
    <row r="41" spans="1:26" ht="15.75" thickBot="1">
      <c r="A41" s="25">
        <v>2017</v>
      </c>
      <c r="B41" s="11" t="s">
        <v>49</v>
      </c>
      <c r="C41" s="14">
        <v>862057.60714285704</v>
      </c>
      <c r="D41" s="22">
        <v>0.122978155570465</v>
      </c>
      <c r="E41" s="14">
        <v>165.56142857142899</v>
      </c>
      <c r="F41" s="22">
        <v>0.35847132463839099</v>
      </c>
      <c r="G41" s="14">
        <v>55.744285714285702</v>
      </c>
      <c r="H41" s="22">
        <v>0.27907650115000199</v>
      </c>
      <c r="I41" s="14">
        <v>28.215714285714299</v>
      </c>
      <c r="J41" s="22">
        <v>0.26693572096752899</v>
      </c>
      <c r="K41" s="14">
        <v>117589.285714286</v>
      </c>
      <c r="L41" s="22">
        <v>4.3926614099203003E-2</v>
      </c>
      <c r="M41" s="14">
        <v>22.554285714285701</v>
      </c>
      <c r="N41" s="22">
        <v>0.26941245050151702</v>
      </c>
      <c r="O41" s="14">
        <v>7.5928571428571399</v>
      </c>
      <c r="P41" s="22">
        <v>0.18979218744170301</v>
      </c>
      <c r="Q41" s="14">
        <v>3.8428571428571399</v>
      </c>
      <c r="R41" s="22">
        <v>0.17879053461875499</v>
      </c>
      <c r="S41" s="14">
        <v>7.3554882550978302</v>
      </c>
      <c r="T41" s="22">
        <v>7.6300670999420395E-2</v>
      </c>
      <c r="U41" s="14">
        <v>5213.7142857142899</v>
      </c>
      <c r="V41" s="22">
        <v>-0.18051277829131299</v>
      </c>
      <c r="W41" s="14">
        <v>15487.714285714301</v>
      </c>
      <c r="X41" s="22">
        <v>-0.122119489156796</v>
      </c>
      <c r="Y41" s="14">
        <v>30582.571428571398</v>
      </c>
      <c r="Z41" s="18">
        <v>-0.114179854589466</v>
      </c>
    </row>
    <row r="42" spans="1:26">
      <c r="A42" s="23">
        <v>2014</v>
      </c>
      <c r="B42" s="9" t="s">
        <v>50</v>
      </c>
      <c r="C42" s="12">
        <v>7250629.5016666697</v>
      </c>
      <c r="D42" s="20" t="s">
        <v>15</v>
      </c>
      <c r="E42" s="12">
        <v>2037.1575</v>
      </c>
      <c r="F42" s="20" t="s">
        <v>15</v>
      </c>
      <c r="G42" s="12">
        <v>570.89166666666699</v>
      </c>
      <c r="H42" s="20" t="s">
        <v>15</v>
      </c>
      <c r="I42" s="12">
        <v>124.145833333333</v>
      </c>
      <c r="J42" s="20" t="s">
        <v>15</v>
      </c>
      <c r="K42" s="12">
        <v>818907.5</v>
      </c>
      <c r="L42" s="20" t="s">
        <v>15</v>
      </c>
      <c r="M42" s="12">
        <v>229.525833333333</v>
      </c>
      <c r="N42" s="20" t="s">
        <v>15</v>
      </c>
      <c r="O42" s="12">
        <v>64.287499999999994</v>
      </c>
      <c r="P42" s="20" t="s">
        <v>15</v>
      </c>
      <c r="Q42" s="12">
        <v>13.984999999999999</v>
      </c>
      <c r="R42" s="20" t="s">
        <v>15</v>
      </c>
      <c r="S42" s="12">
        <v>8.9187351384762401</v>
      </c>
      <c r="T42" s="20" t="s">
        <v>15</v>
      </c>
      <c r="U42" s="12">
        <v>3557.9166666666702</v>
      </c>
      <c r="V42" s="20" t="s">
        <v>15</v>
      </c>
      <c r="W42" s="12">
        <v>12710.333333333299</v>
      </c>
      <c r="X42" s="20" t="s">
        <v>15</v>
      </c>
      <c r="Y42" s="12">
        <v>58458.5</v>
      </c>
      <c r="Z42" s="16" t="s">
        <v>15</v>
      </c>
    </row>
    <row r="43" spans="1:26">
      <c r="A43" s="24">
        <v>2015</v>
      </c>
      <c r="B43" s="10" t="s">
        <v>50</v>
      </c>
      <c r="C43" s="13">
        <v>7678365.0324999997</v>
      </c>
      <c r="D43" s="21">
        <v>5.8992882029761502E-2</v>
      </c>
      <c r="E43" s="13">
        <v>2072.38</v>
      </c>
      <c r="F43" s="21">
        <v>1.7290022985458901E-2</v>
      </c>
      <c r="G43" s="13">
        <v>576.09833333333302</v>
      </c>
      <c r="H43" s="21">
        <v>9.1202358883022503E-3</v>
      </c>
      <c r="I43" s="13">
        <v>122.913333333333</v>
      </c>
      <c r="J43" s="21">
        <v>-9.9278402416513208E-3</v>
      </c>
      <c r="K43" s="13">
        <v>972112.58333333302</v>
      </c>
      <c r="L43" s="21">
        <v>0.187084723651124</v>
      </c>
      <c r="M43" s="13">
        <v>261.20499999999998</v>
      </c>
      <c r="N43" s="21">
        <v>0.13802004857841099</v>
      </c>
      <c r="O43" s="13">
        <v>72.441666666666706</v>
      </c>
      <c r="P43" s="21">
        <v>0.12683906928511299</v>
      </c>
      <c r="Q43" s="13">
        <v>15.422499999999999</v>
      </c>
      <c r="R43" s="21">
        <v>0.10278870218090801</v>
      </c>
      <c r="S43" s="13">
        <v>8.0072123542550404</v>
      </c>
      <c r="T43" s="21">
        <v>-0.102203145408905</v>
      </c>
      <c r="U43" s="13">
        <v>3709.8333333333298</v>
      </c>
      <c r="V43" s="21">
        <v>4.2698208221101201E-2</v>
      </c>
      <c r="W43" s="13">
        <v>13364.166666666701</v>
      </c>
      <c r="X43" s="21">
        <v>5.14410846817605E-2</v>
      </c>
      <c r="Y43" s="13">
        <v>62787.666666666701</v>
      </c>
      <c r="Z43" s="17">
        <v>7.4055384018862996E-2</v>
      </c>
    </row>
    <row r="44" spans="1:26">
      <c r="A44" s="24">
        <v>2016</v>
      </c>
      <c r="B44" s="10" t="s">
        <v>50</v>
      </c>
      <c r="C44" s="13">
        <v>7094713.0558333304</v>
      </c>
      <c r="D44" s="21">
        <v>-7.60125331624978E-2</v>
      </c>
      <c r="E44" s="13">
        <v>1882.3074999999999</v>
      </c>
      <c r="F44" s="21">
        <v>-9.1717011358920797E-2</v>
      </c>
      <c r="G44" s="13">
        <v>539.03</v>
      </c>
      <c r="H44" s="21">
        <v>-6.4343760758434898E-2</v>
      </c>
      <c r="I44" s="13">
        <v>117.629166666667</v>
      </c>
      <c r="J44" s="21">
        <v>-4.2990996365997798E-2</v>
      </c>
      <c r="K44" s="13">
        <v>825536.91666666698</v>
      </c>
      <c r="L44" s="21">
        <v>-0.15078054659478299</v>
      </c>
      <c r="M44" s="13">
        <v>219.51083333333301</v>
      </c>
      <c r="N44" s="21">
        <v>-0.15962239109767001</v>
      </c>
      <c r="O44" s="13">
        <v>62.897500000000001</v>
      </c>
      <c r="P44" s="21">
        <v>-0.131749683653515</v>
      </c>
      <c r="Q44" s="13">
        <v>13.7325</v>
      </c>
      <c r="R44" s="21">
        <v>-0.10958015885881001</v>
      </c>
      <c r="S44" s="13">
        <v>8.5865430773934506</v>
      </c>
      <c r="T44" s="21">
        <v>7.2351112660394595E-2</v>
      </c>
      <c r="U44" s="13">
        <v>3766.3333333333298</v>
      </c>
      <c r="V44" s="21">
        <v>1.52297946897884E-2</v>
      </c>
      <c r="W44" s="13">
        <v>13155</v>
      </c>
      <c r="X44" s="21">
        <v>-1.5651306354058699E-2</v>
      </c>
      <c r="Y44" s="13">
        <v>60380.833333333299</v>
      </c>
      <c r="Z44" s="17">
        <v>-3.8332899773311099E-2</v>
      </c>
    </row>
    <row r="45" spans="1:26" ht="15.75" thickBot="1">
      <c r="A45" s="25">
        <v>2017</v>
      </c>
      <c r="B45" s="11" t="s">
        <v>50</v>
      </c>
      <c r="C45" s="14">
        <v>8110797.6457142904</v>
      </c>
      <c r="D45" s="22">
        <v>0.14321715083959999</v>
      </c>
      <c r="E45" s="14">
        <v>2091.43285714286</v>
      </c>
      <c r="F45" s="22">
        <v>0.111100528018329</v>
      </c>
      <c r="G45" s="14">
        <v>595.87714285714299</v>
      </c>
      <c r="H45" s="22">
        <v>0.105461927642512</v>
      </c>
      <c r="I45" s="14">
        <v>128.46428571428601</v>
      </c>
      <c r="J45" s="22">
        <v>9.2112520683948595E-2</v>
      </c>
      <c r="K45" s="14">
        <v>933188.14285714296</v>
      </c>
      <c r="L45" s="22">
        <v>0.13040146844691999</v>
      </c>
      <c r="M45" s="14">
        <v>239.28285714285701</v>
      </c>
      <c r="N45" s="22">
        <v>9.0073111696950606E-2</v>
      </c>
      <c r="O45" s="14">
        <v>67.961428571428598</v>
      </c>
      <c r="P45" s="22">
        <v>8.0510808401424494E-2</v>
      </c>
      <c r="Q45" s="14">
        <v>14.6357142857143</v>
      </c>
      <c r="R45" s="22">
        <v>6.5772021533901395E-2</v>
      </c>
      <c r="S45" s="14">
        <v>8.8029785078664506</v>
      </c>
      <c r="T45" s="22">
        <v>2.52063523727993E-2</v>
      </c>
      <c r="U45" s="14">
        <v>3884.4285714285702</v>
      </c>
      <c r="V45" s="22">
        <v>3.1355492900762998E-2</v>
      </c>
      <c r="W45" s="14">
        <v>13691.4285714286</v>
      </c>
      <c r="X45" s="22">
        <v>4.0777542487920898E-2</v>
      </c>
      <c r="Y45" s="14">
        <v>63608.714285714297</v>
      </c>
      <c r="Z45" s="18">
        <v>5.3458701614160102E-2</v>
      </c>
    </row>
    <row r="46" spans="1:26">
      <c r="A46" s="23">
        <v>2014</v>
      </c>
      <c r="B46" s="9" t="s">
        <v>51</v>
      </c>
      <c r="C46" s="12">
        <v>9089604.2608333305</v>
      </c>
      <c r="D46" s="20" t="s">
        <v>15</v>
      </c>
      <c r="E46" s="12">
        <v>836.89833333333297</v>
      </c>
      <c r="F46" s="20" t="s">
        <v>15</v>
      </c>
      <c r="G46" s="12">
        <v>337.42333333333301</v>
      </c>
      <c r="H46" s="20" t="s">
        <v>15</v>
      </c>
      <c r="I46" s="12">
        <v>194.70166666666699</v>
      </c>
      <c r="J46" s="20" t="s">
        <v>15</v>
      </c>
      <c r="K46" s="12">
        <v>367311.91666666698</v>
      </c>
      <c r="L46" s="20" t="s">
        <v>15</v>
      </c>
      <c r="M46" s="12">
        <v>33.8616666666667</v>
      </c>
      <c r="N46" s="20" t="s">
        <v>15</v>
      </c>
      <c r="O46" s="12">
        <v>13.654166666666701</v>
      </c>
      <c r="P46" s="20" t="s">
        <v>15</v>
      </c>
      <c r="Q46" s="12">
        <v>7.87916666666667</v>
      </c>
      <c r="R46" s="20" t="s">
        <v>15</v>
      </c>
      <c r="S46" s="12">
        <v>24.722051740612699</v>
      </c>
      <c r="T46" s="20" t="s">
        <v>15</v>
      </c>
      <c r="U46" s="12">
        <v>10849</v>
      </c>
      <c r="V46" s="20" t="s">
        <v>15</v>
      </c>
      <c r="W46" s="12">
        <v>26918.25</v>
      </c>
      <c r="X46" s="20" t="s">
        <v>15</v>
      </c>
      <c r="Y46" s="12">
        <v>46668</v>
      </c>
      <c r="Z46" s="16" t="s">
        <v>15</v>
      </c>
    </row>
    <row r="47" spans="1:26">
      <c r="A47" s="24">
        <v>2015</v>
      </c>
      <c r="B47" s="10" t="s">
        <v>51</v>
      </c>
      <c r="C47" s="13">
        <v>9448224.8041666709</v>
      </c>
      <c r="D47" s="21">
        <v>3.9453922639802803E-2</v>
      </c>
      <c r="E47" s="13">
        <v>834.59166666666704</v>
      </c>
      <c r="F47" s="21">
        <v>-2.7562089381616699E-3</v>
      </c>
      <c r="G47" s="13">
        <v>338.12166666666701</v>
      </c>
      <c r="H47" s="21">
        <v>2.0696059351773899E-3</v>
      </c>
      <c r="I47" s="13">
        <v>201.925833333333</v>
      </c>
      <c r="J47" s="21">
        <v>3.7103774150192198E-2</v>
      </c>
      <c r="K47" s="13">
        <v>342351.16666666698</v>
      </c>
      <c r="L47" s="21">
        <v>-6.7955187042438706E-2</v>
      </c>
      <c r="M47" s="13">
        <v>30.370833333333302</v>
      </c>
      <c r="N47" s="21">
        <v>-0.103091007530641</v>
      </c>
      <c r="O47" s="13">
        <v>12.3066666666667</v>
      </c>
      <c r="P47" s="21">
        <v>-9.8687824229477902E-2</v>
      </c>
      <c r="Q47" s="13">
        <v>7.3458333333333297</v>
      </c>
      <c r="R47" s="21">
        <v>-6.7689053410894595E-2</v>
      </c>
      <c r="S47" s="13">
        <v>27.6489761348159</v>
      </c>
      <c r="T47" s="21">
        <v>0.118393263832343</v>
      </c>
      <c r="U47" s="13">
        <v>11377.083333333299</v>
      </c>
      <c r="V47" s="21">
        <v>4.8675761206866897E-2</v>
      </c>
      <c r="W47" s="13">
        <v>28084.083333333299</v>
      </c>
      <c r="X47" s="21">
        <v>4.3310145842812897E-2</v>
      </c>
      <c r="Y47" s="13">
        <v>46953.416666666701</v>
      </c>
      <c r="Z47" s="17">
        <v>6.1158966886667703E-3</v>
      </c>
    </row>
    <row r="48" spans="1:26">
      <c r="A48" s="24">
        <v>2016</v>
      </c>
      <c r="B48" s="10" t="s">
        <v>51</v>
      </c>
      <c r="C48" s="13">
        <v>10998500.057499999</v>
      </c>
      <c r="D48" s="21">
        <v>0.16408111422683899</v>
      </c>
      <c r="E48" s="13">
        <v>906.52</v>
      </c>
      <c r="F48" s="21">
        <v>8.6183862367824104E-2</v>
      </c>
      <c r="G48" s="13">
        <v>365.941666666667</v>
      </c>
      <c r="H48" s="21">
        <v>8.2278075446215002E-2</v>
      </c>
      <c r="I48" s="13">
        <v>222.61250000000001</v>
      </c>
      <c r="J48" s="21">
        <v>0.10244685548737099</v>
      </c>
      <c r="K48" s="13">
        <v>343706.25</v>
      </c>
      <c r="L48" s="21">
        <v>3.95816770986036E-3</v>
      </c>
      <c r="M48" s="13">
        <v>28.2916666666667</v>
      </c>
      <c r="N48" s="21">
        <v>-6.84593222664268E-2</v>
      </c>
      <c r="O48" s="13">
        <v>11.429166666666699</v>
      </c>
      <c r="P48" s="21">
        <v>-7.1302816901408397E-2</v>
      </c>
      <c r="Q48" s="13">
        <v>6.9516666666666698</v>
      </c>
      <c r="R48" s="21">
        <v>-5.3658536585364999E-2</v>
      </c>
      <c r="S48" s="13">
        <v>31.996737045832401</v>
      </c>
      <c r="T48" s="21">
        <v>0.15724853209091399</v>
      </c>
      <c r="U48" s="13">
        <v>12176.666666666701</v>
      </c>
      <c r="V48" s="21">
        <v>7.0280168467319895E-2</v>
      </c>
      <c r="W48" s="13">
        <v>30122.5</v>
      </c>
      <c r="X48" s="21">
        <v>7.2582631324387303E-2</v>
      </c>
      <c r="Y48" s="13">
        <v>49527.333333333299</v>
      </c>
      <c r="Z48" s="17">
        <v>5.4818516934335898E-2</v>
      </c>
    </row>
    <row r="49" spans="1:26" ht="15.75" thickBot="1">
      <c r="A49" s="25">
        <v>2017</v>
      </c>
      <c r="B49" s="11" t="s">
        <v>51</v>
      </c>
      <c r="C49" s="14">
        <v>12164130.015714301</v>
      </c>
      <c r="D49" s="22">
        <v>0.105980811212475</v>
      </c>
      <c r="E49" s="14">
        <v>1129.4242857142899</v>
      </c>
      <c r="F49" s="22">
        <v>0.24589009146438001</v>
      </c>
      <c r="G49" s="14">
        <v>446.30142857142903</v>
      </c>
      <c r="H49" s="22">
        <v>0.21959719054884499</v>
      </c>
      <c r="I49" s="14">
        <v>268.97142857142899</v>
      </c>
      <c r="J49" s="22">
        <v>0.20824944049156699</v>
      </c>
      <c r="K49" s="14">
        <v>338192.71428571403</v>
      </c>
      <c r="L49" s="22">
        <v>-1.6041418258428398E-2</v>
      </c>
      <c r="M49" s="14">
        <v>31.374285714285701</v>
      </c>
      <c r="N49" s="22">
        <v>0.10895855249316</v>
      </c>
      <c r="O49" s="14">
        <v>12.4</v>
      </c>
      <c r="P49" s="22">
        <v>8.4943492526427897E-2</v>
      </c>
      <c r="Q49" s="14">
        <v>7.47</v>
      </c>
      <c r="R49" s="22">
        <v>7.4562455046750895E-2</v>
      </c>
      <c r="S49" s="14">
        <v>35.993566497255401</v>
      </c>
      <c r="T49" s="22">
        <v>0.12491365746756999</v>
      </c>
      <c r="U49" s="14">
        <v>10792.857142857099</v>
      </c>
      <c r="V49" s="22">
        <v>-0.113644362754689</v>
      </c>
      <c r="W49" s="14">
        <v>27319.571428571398</v>
      </c>
      <c r="X49" s="22">
        <v>-9.3050994154821196E-2</v>
      </c>
      <c r="Y49" s="14">
        <v>45334.714285714297</v>
      </c>
      <c r="Z49" s="18">
        <v>-8.4652630485906905E-2</v>
      </c>
    </row>
    <row r="50" spans="1:26">
      <c r="A50" s="23">
        <v>2014</v>
      </c>
      <c r="B50" s="9" t="s">
        <v>52</v>
      </c>
      <c r="C50" s="12">
        <v>9038617.3483333308</v>
      </c>
      <c r="D50" s="20" t="s">
        <v>15</v>
      </c>
      <c r="E50" s="12">
        <v>2547.4283333333301</v>
      </c>
      <c r="F50" s="20" t="s">
        <v>15</v>
      </c>
      <c r="G50" s="12">
        <v>701.63916666666705</v>
      </c>
      <c r="H50" s="20" t="s">
        <v>15</v>
      </c>
      <c r="I50" s="12">
        <v>101.074166666667</v>
      </c>
      <c r="J50" s="20" t="s">
        <v>15</v>
      </c>
      <c r="K50" s="12">
        <v>1570570.75</v>
      </c>
      <c r="L50" s="20" t="s">
        <v>15</v>
      </c>
      <c r="M50" s="12">
        <v>442.005</v>
      </c>
      <c r="N50" s="20" t="s">
        <v>15</v>
      </c>
      <c r="O50" s="12">
        <v>121.661666666667</v>
      </c>
      <c r="P50" s="20" t="s">
        <v>15</v>
      </c>
      <c r="Q50" s="12">
        <v>17.52</v>
      </c>
      <c r="R50" s="20" t="s">
        <v>15</v>
      </c>
      <c r="S50" s="12">
        <v>5.76908447359527</v>
      </c>
      <c r="T50" s="20" t="s">
        <v>15</v>
      </c>
      <c r="U50" s="12">
        <v>3553.0833333333298</v>
      </c>
      <c r="V50" s="20" t="s">
        <v>15</v>
      </c>
      <c r="W50" s="12">
        <v>12916.083333333299</v>
      </c>
      <c r="X50" s="20" t="s">
        <v>15</v>
      </c>
      <c r="Y50" s="12">
        <v>89688</v>
      </c>
      <c r="Z50" s="16" t="s">
        <v>15</v>
      </c>
    </row>
    <row r="51" spans="1:26">
      <c r="A51" s="24">
        <v>2015</v>
      </c>
      <c r="B51" s="10" t="s">
        <v>52</v>
      </c>
      <c r="C51" s="13">
        <v>10039177.385</v>
      </c>
      <c r="D51" s="21">
        <v>0.110698351098043</v>
      </c>
      <c r="E51" s="13">
        <v>2465.4133333333298</v>
      </c>
      <c r="F51" s="21">
        <v>-3.2195213866010097E-2</v>
      </c>
      <c r="G51" s="13">
        <v>700.38583333333304</v>
      </c>
      <c r="H51" s="21">
        <v>-1.7862932870300299E-3</v>
      </c>
      <c r="I51" s="13">
        <v>105.13</v>
      </c>
      <c r="J51" s="21">
        <v>4.0127299260440598E-2</v>
      </c>
      <c r="K51" s="13">
        <v>3047367.1666666698</v>
      </c>
      <c r="L51" s="21">
        <v>0.94029283091300997</v>
      </c>
      <c r="M51" s="13">
        <v>744.60500000000002</v>
      </c>
      <c r="N51" s="21">
        <v>0.68460764018506604</v>
      </c>
      <c r="O51" s="13">
        <v>211.354166666667</v>
      </c>
      <c r="P51" s="21">
        <v>0.73722892721618505</v>
      </c>
      <c r="Q51" s="13">
        <v>31.682500000000001</v>
      </c>
      <c r="R51" s="21">
        <v>0.80836187214611899</v>
      </c>
      <c r="S51" s="13">
        <v>3.4984292876535501</v>
      </c>
      <c r="T51" s="21">
        <v>-0.393590212855153</v>
      </c>
      <c r="U51" s="13">
        <v>4065.5833333333298</v>
      </c>
      <c r="V51" s="21">
        <v>0.14424091751295801</v>
      </c>
      <c r="W51" s="13">
        <v>14320.666666666701</v>
      </c>
      <c r="X51" s="21">
        <v>0.108746846631789</v>
      </c>
      <c r="Y51" s="13">
        <v>95490.583333333299</v>
      </c>
      <c r="Z51" s="17">
        <v>6.4697432581095601E-2</v>
      </c>
    </row>
    <row r="52" spans="1:26">
      <c r="A52" s="24">
        <v>2016</v>
      </c>
      <c r="B52" s="10" t="s">
        <v>52</v>
      </c>
      <c r="C52" s="13">
        <v>8928751.9966666698</v>
      </c>
      <c r="D52" s="21">
        <v>-0.11060920090848</v>
      </c>
      <c r="E52" s="13">
        <v>2128.4650000000001</v>
      </c>
      <c r="F52" s="21">
        <v>-0.136670118871209</v>
      </c>
      <c r="G52" s="13">
        <v>641.48749999999995</v>
      </c>
      <c r="H52" s="21">
        <v>-8.4094124310052601E-2</v>
      </c>
      <c r="I52" s="13">
        <v>97.662499999999994</v>
      </c>
      <c r="J52" s="21">
        <v>-7.1031104346998997E-2</v>
      </c>
      <c r="K52" s="13">
        <v>2735255.5833333302</v>
      </c>
      <c r="L52" s="21">
        <v>-0.10242007814067899</v>
      </c>
      <c r="M52" s="13">
        <v>652.94833333333304</v>
      </c>
      <c r="N52" s="21">
        <v>-0.123094347562355</v>
      </c>
      <c r="O52" s="13">
        <v>196.59166666666701</v>
      </c>
      <c r="P52" s="21">
        <v>-6.9847215377032895E-2</v>
      </c>
      <c r="Q52" s="13">
        <v>29.911666666666701</v>
      </c>
      <c r="R52" s="21">
        <v>-5.5893106078538597E-2</v>
      </c>
      <c r="S52" s="13">
        <v>3.3209141076004198</v>
      </c>
      <c r="T52" s="21">
        <v>-5.0741394339341502E-2</v>
      </c>
      <c r="U52" s="13">
        <v>4195.1666666666697</v>
      </c>
      <c r="V52" s="21">
        <v>3.18732449218046E-2</v>
      </c>
      <c r="W52" s="13">
        <v>13923.333333333299</v>
      </c>
      <c r="X52" s="21">
        <v>-2.7745449466975498E-2</v>
      </c>
      <c r="Y52" s="13">
        <v>91673.75</v>
      </c>
      <c r="Z52" s="17">
        <v>-3.9970782459352101E-2</v>
      </c>
    </row>
    <row r="53" spans="1:26" ht="15.75" thickBot="1">
      <c r="A53" s="25">
        <v>2017</v>
      </c>
      <c r="B53" s="11" t="s">
        <v>52</v>
      </c>
      <c r="C53" s="14">
        <v>9882516.6814285703</v>
      </c>
      <c r="D53" s="22">
        <v>0.106819484415959</v>
      </c>
      <c r="E53" s="14">
        <v>2282.17</v>
      </c>
      <c r="F53" s="22">
        <v>7.2214013385233006E-2</v>
      </c>
      <c r="G53" s="14">
        <v>696.37428571428597</v>
      </c>
      <c r="H53" s="22">
        <v>8.5561738481710101E-2</v>
      </c>
      <c r="I53" s="14">
        <v>104.528571428571</v>
      </c>
      <c r="J53" s="22">
        <v>7.0304071967961096E-2</v>
      </c>
      <c r="K53" s="14">
        <v>3100947.7142857099</v>
      </c>
      <c r="L53" s="22">
        <v>0.13369578081867101</v>
      </c>
      <c r="M53" s="14">
        <v>713.87428571428597</v>
      </c>
      <c r="N53" s="22">
        <v>9.3308994403773104E-2</v>
      </c>
      <c r="O53" s="14">
        <v>217.391428571429</v>
      </c>
      <c r="P53" s="22">
        <v>0.105801849373551</v>
      </c>
      <c r="Q53" s="14">
        <v>32.592857142857099</v>
      </c>
      <c r="R53" s="22">
        <v>8.9636946883280597E-2</v>
      </c>
      <c r="S53" s="14">
        <v>3.2248372139794701</v>
      </c>
      <c r="T53" s="22">
        <v>-2.8930857742169001E-2</v>
      </c>
      <c r="U53" s="14">
        <v>4324.4285714285697</v>
      </c>
      <c r="V53" s="22">
        <v>3.0812102362695201E-2</v>
      </c>
      <c r="W53" s="14">
        <v>14203.5714285714</v>
      </c>
      <c r="X53" s="22">
        <v>2.01272273333566E-2</v>
      </c>
      <c r="Y53" s="14">
        <v>94787.142857142899</v>
      </c>
      <c r="Z53" s="18">
        <v>3.3961661404086803E-2</v>
      </c>
    </row>
    <row r="54" spans="1:26">
      <c r="A54" s="23">
        <v>2014</v>
      </c>
      <c r="B54" s="9" t="s">
        <v>53</v>
      </c>
      <c r="C54" s="12">
        <v>4157666.80416667</v>
      </c>
      <c r="D54" s="20" t="s">
        <v>15</v>
      </c>
      <c r="E54" s="12">
        <v>220.881666666667</v>
      </c>
      <c r="F54" s="20" t="s">
        <v>15</v>
      </c>
      <c r="G54" s="12">
        <v>157.15916666666701</v>
      </c>
      <c r="H54" s="20" t="s">
        <v>15</v>
      </c>
      <c r="I54" s="12">
        <v>153.58250000000001</v>
      </c>
      <c r="J54" s="20" t="s">
        <v>15</v>
      </c>
      <c r="K54" s="12">
        <v>27320.333333333299</v>
      </c>
      <c r="L54" s="20" t="s">
        <v>15</v>
      </c>
      <c r="M54" s="12">
        <v>1.4441666666666699</v>
      </c>
      <c r="N54" s="20" t="s">
        <v>15</v>
      </c>
      <c r="O54" s="12">
        <v>1.0291666666666699</v>
      </c>
      <c r="P54" s="20" t="s">
        <v>15</v>
      </c>
      <c r="Q54" s="12">
        <v>1.0033333333333301</v>
      </c>
      <c r="R54" s="20" t="s">
        <v>15</v>
      </c>
      <c r="S54" s="12">
        <v>152.88522922568299</v>
      </c>
      <c r="T54" s="20" t="s">
        <v>15</v>
      </c>
      <c r="U54" s="12">
        <v>18857.75</v>
      </c>
      <c r="V54" s="20" t="s">
        <v>15</v>
      </c>
      <c r="W54" s="12">
        <v>26540.166666666701</v>
      </c>
      <c r="X54" s="20" t="s">
        <v>15</v>
      </c>
      <c r="Y54" s="12">
        <v>27159.416666666701</v>
      </c>
      <c r="Z54" s="16" t="s">
        <v>15</v>
      </c>
    </row>
    <row r="55" spans="1:26">
      <c r="A55" s="24">
        <v>2015</v>
      </c>
      <c r="B55" s="10" t="s">
        <v>53</v>
      </c>
      <c r="C55" s="13">
        <v>5158653.5666666701</v>
      </c>
      <c r="D55" s="21">
        <v>0.240756849850701</v>
      </c>
      <c r="E55" s="13">
        <v>230.6575</v>
      </c>
      <c r="F55" s="21">
        <v>4.4258237819645399E-2</v>
      </c>
      <c r="G55" s="13">
        <v>158.22833333333301</v>
      </c>
      <c r="H55" s="21">
        <v>6.8030818013542797E-3</v>
      </c>
      <c r="I55" s="13">
        <v>155.414166666667</v>
      </c>
      <c r="J55" s="21">
        <v>1.19262719819445E-2</v>
      </c>
      <c r="K55" s="13">
        <v>34144.833333333299</v>
      </c>
      <c r="L55" s="21">
        <v>0.249795634509096</v>
      </c>
      <c r="M55" s="13">
        <v>1.5216666666666701</v>
      </c>
      <c r="N55" s="21">
        <v>5.3664166185804899E-2</v>
      </c>
      <c r="O55" s="13">
        <v>1.04416666666667</v>
      </c>
      <c r="P55" s="21">
        <v>1.45748987854252E-2</v>
      </c>
      <c r="Q55" s="13">
        <v>1.0249999999999999</v>
      </c>
      <c r="R55" s="21">
        <v>2.1594684385385299E-2</v>
      </c>
      <c r="S55" s="13">
        <v>151.92314177588901</v>
      </c>
      <c r="T55" s="21">
        <v>-6.2928737764051E-3</v>
      </c>
      <c r="U55" s="13">
        <v>22414.916666666701</v>
      </c>
      <c r="V55" s="21">
        <v>0.18863155289823499</v>
      </c>
      <c r="W55" s="13">
        <v>32709.166666666701</v>
      </c>
      <c r="X55" s="21">
        <v>0.232440137904183</v>
      </c>
      <c r="Y55" s="13">
        <v>33295.25</v>
      </c>
      <c r="Z55" s="17">
        <v>0.22591918702230199</v>
      </c>
    </row>
    <row r="56" spans="1:26">
      <c r="A56" s="24">
        <v>2016</v>
      </c>
      <c r="B56" s="10" t="s">
        <v>53</v>
      </c>
      <c r="C56" s="13">
        <v>6016562.3616666701</v>
      </c>
      <c r="D56" s="21">
        <v>0.166304789401539</v>
      </c>
      <c r="E56" s="13">
        <v>222.583333333333</v>
      </c>
      <c r="F56" s="21">
        <v>-3.5005003811569103E-2</v>
      </c>
      <c r="G56" s="13">
        <v>149.72</v>
      </c>
      <c r="H56" s="21">
        <v>-5.3772501764325999E-2</v>
      </c>
      <c r="I56" s="13">
        <v>148.39916666666701</v>
      </c>
      <c r="J56" s="21">
        <v>-4.5137455294186897E-2</v>
      </c>
      <c r="K56" s="13">
        <v>41399.666666666701</v>
      </c>
      <c r="L56" s="21">
        <v>0.212472360386395</v>
      </c>
      <c r="M56" s="13">
        <v>1.52833333333333</v>
      </c>
      <c r="N56" s="21">
        <v>4.3811610076626003E-3</v>
      </c>
      <c r="O56" s="13">
        <v>1.02833333333333</v>
      </c>
      <c r="P56" s="21">
        <v>-1.51636073423847E-2</v>
      </c>
      <c r="Q56" s="13">
        <v>1.0191666666666701</v>
      </c>
      <c r="R56" s="21">
        <v>-5.6910569105656601E-3</v>
      </c>
      <c r="S56" s="13">
        <v>145.625632856842</v>
      </c>
      <c r="T56" s="21">
        <v>-4.1451939746854599E-2</v>
      </c>
      <c r="U56" s="13">
        <v>27032.416666666701</v>
      </c>
      <c r="V56" s="21">
        <v>0.20600121199052701</v>
      </c>
      <c r="W56" s="13">
        <v>40276.916666666701</v>
      </c>
      <c r="X56" s="21">
        <v>0.23136480599220399</v>
      </c>
      <c r="Y56" s="13">
        <v>40635</v>
      </c>
      <c r="Z56" s="17">
        <v>0.22044435767864801</v>
      </c>
    </row>
    <row r="57" spans="1:26" ht="15.75" thickBot="1">
      <c r="A57" s="25">
        <v>2017</v>
      </c>
      <c r="B57" s="11" t="s">
        <v>53</v>
      </c>
      <c r="C57" s="14">
        <v>6669241.5057142898</v>
      </c>
      <c r="D57" s="22">
        <v>0.108480408714125</v>
      </c>
      <c r="E57" s="14">
        <v>227.19714285714301</v>
      </c>
      <c r="F57" s="22">
        <v>2.07284591110895E-2</v>
      </c>
      <c r="G57" s="14">
        <v>152.59714285714301</v>
      </c>
      <c r="H57" s="22">
        <v>1.92168237853527E-2</v>
      </c>
      <c r="I57" s="14">
        <v>151.30428571428601</v>
      </c>
      <c r="J57" s="22">
        <v>1.95763838360659E-2</v>
      </c>
      <c r="K57" s="14">
        <v>45278.857142857101</v>
      </c>
      <c r="L57" s="22">
        <v>9.3701007484530405E-2</v>
      </c>
      <c r="M57" s="14">
        <v>1.54142857142857</v>
      </c>
      <c r="N57" s="22">
        <v>8.5683128213130295E-3</v>
      </c>
      <c r="O57" s="14">
        <v>1.03285714285714</v>
      </c>
      <c r="P57" s="22">
        <v>4.39916647372129E-3</v>
      </c>
      <c r="Q57" s="14">
        <v>1.02428571428571</v>
      </c>
      <c r="R57" s="22">
        <v>5.0227777128764401E-3</v>
      </c>
      <c r="S57" s="14">
        <v>147.567109676</v>
      </c>
      <c r="T57" s="22">
        <v>1.3331971721397299E-2</v>
      </c>
      <c r="U57" s="14">
        <v>29358.571428571398</v>
      </c>
      <c r="V57" s="22">
        <v>8.60505662733827E-2</v>
      </c>
      <c r="W57" s="14">
        <v>43816.857142857101</v>
      </c>
      <c r="X57" s="22">
        <v>8.7890056368690905E-2</v>
      </c>
      <c r="Y57" s="14">
        <v>44189.857142857101</v>
      </c>
      <c r="Z57" s="18">
        <v>8.74826416354645E-2</v>
      </c>
    </row>
    <row r="58" spans="1:26">
      <c r="A58" s="23">
        <v>2014</v>
      </c>
      <c r="B58" s="9" t="s">
        <v>54</v>
      </c>
      <c r="C58" s="12">
        <v>16525618.185000001</v>
      </c>
      <c r="D58" s="20" t="s">
        <v>15</v>
      </c>
      <c r="E58" s="12">
        <v>3162.8</v>
      </c>
      <c r="F58" s="20" t="s">
        <v>15</v>
      </c>
      <c r="G58" s="12">
        <v>2110.6983333333301</v>
      </c>
      <c r="H58" s="20" t="s">
        <v>15</v>
      </c>
      <c r="I58" s="12">
        <v>1443.38083333333</v>
      </c>
      <c r="J58" s="20" t="s">
        <v>15</v>
      </c>
      <c r="K58" s="12">
        <v>12633.083333333299</v>
      </c>
      <c r="L58" s="20" t="s">
        <v>15</v>
      </c>
      <c r="M58" s="12">
        <v>2.4158333333333299</v>
      </c>
      <c r="N58" s="20" t="s">
        <v>15</v>
      </c>
      <c r="O58" s="12">
        <v>1.6125</v>
      </c>
      <c r="P58" s="20" t="s">
        <v>15</v>
      </c>
      <c r="Q58" s="12">
        <v>1.1041666666666701</v>
      </c>
      <c r="R58" s="20" t="s">
        <v>15</v>
      </c>
      <c r="S58" s="12">
        <v>1309.0390294219901</v>
      </c>
      <c r="T58" s="20" t="s">
        <v>15</v>
      </c>
      <c r="U58" s="12">
        <v>5218.9166666666697</v>
      </c>
      <c r="V58" s="20" t="s">
        <v>15</v>
      </c>
      <c r="W58" s="12">
        <v>7825.8333333333303</v>
      </c>
      <c r="X58" s="20" t="s">
        <v>15</v>
      </c>
      <c r="Y58" s="12">
        <v>11451.833333333299</v>
      </c>
      <c r="Z58" s="16" t="s">
        <v>15</v>
      </c>
    </row>
    <row r="59" spans="1:26">
      <c r="A59" s="24">
        <v>2015</v>
      </c>
      <c r="B59" s="10" t="s">
        <v>54</v>
      </c>
      <c r="C59" s="13">
        <v>18186788.34</v>
      </c>
      <c r="D59" s="21">
        <v>0.100520908591959</v>
      </c>
      <c r="E59" s="13">
        <v>3263.0316666666699</v>
      </c>
      <c r="F59" s="21">
        <v>3.1690801399604701E-2</v>
      </c>
      <c r="G59" s="13">
        <v>2163.4591666666702</v>
      </c>
      <c r="H59" s="21">
        <v>2.4996861228396099E-2</v>
      </c>
      <c r="I59" s="13">
        <v>1459.115</v>
      </c>
      <c r="J59" s="21">
        <v>1.0900911459613701E-2</v>
      </c>
      <c r="K59" s="13">
        <v>15456.25</v>
      </c>
      <c r="L59" s="21">
        <v>0.22347407930236399</v>
      </c>
      <c r="M59" s="13">
        <v>2.77416666666667</v>
      </c>
      <c r="N59" s="21">
        <v>0.14832700931355899</v>
      </c>
      <c r="O59" s="13">
        <v>1.84</v>
      </c>
      <c r="P59" s="21">
        <v>0.141085271317829</v>
      </c>
      <c r="Q59" s="13">
        <v>1.2408333333333299</v>
      </c>
      <c r="R59" s="21">
        <v>0.123773584905654</v>
      </c>
      <c r="S59" s="13">
        <v>1182.0643363939801</v>
      </c>
      <c r="T59" s="21">
        <v>-9.6998401250172103E-2</v>
      </c>
      <c r="U59" s="13">
        <v>5572.0833333333303</v>
      </c>
      <c r="V59" s="21">
        <v>6.7670493557090802E-2</v>
      </c>
      <c r="W59" s="13">
        <v>8405.8333333333303</v>
      </c>
      <c r="X59" s="21">
        <v>7.4113512937919304E-2</v>
      </c>
      <c r="Y59" s="13">
        <v>12456.666666666701</v>
      </c>
      <c r="Z59" s="17">
        <v>8.7744320414495897E-2</v>
      </c>
    </row>
    <row r="60" spans="1:26">
      <c r="A60" s="24">
        <v>2016</v>
      </c>
      <c r="B60" s="10" t="s">
        <v>54</v>
      </c>
      <c r="C60" s="13">
        <v>20330066.048333298</v>
      </c>
      <c r="D60" s="21">
        <v>0.11784805916608</v>
      </c>
      <c r="E60" s="13">
        <v>3151.29833333333</v>
      </c>
      <c r="F60" s="21">
        <v>-3.4242184798494599E-2</v>
      </c>
      <c r="G60" s="13">
        <v>2157.9025000000001</v>
      </c>
      <c r="H60" s="21">
        <v>-2.5684176305630999E-3</v>
      </c>
      <c r="I60" s="13">
        <v>1439.08833333333</v>
      </c>
      <c r="J60" s="21">
        <v>-1.37252147134873E-2</v>
      </c>
      <c r="K60" s="13">
        <v>17740</v>
      </c>
      <c r="L60" s="21">
        <v>0.14775576223210701</v>
      </c>
      <c r="M60" s="13">
        <v>2.7533333333333299</v>
      </c>
      <c r="N60" s="21">
        <v>-7.5097626915013897E-3</v>
      </c>
      <c r="O60" s="13">
        <v>1.885</v>
      </c>
      <c r="P60" s="21">
        <v>2.4456521739130401E-2</v>
      </c>
      <c r="Q60" s="13">
        <v>1.2566666666666699</v>
      </c>
      <c r="R60" s="21">
        <v>1.27602417730074E-2</v>
      </c>
      <c r="S60" s="13">
        <v>1145.7163782581899</v>
      </c>
      <c r="T60" s="21">
        <v>-3.0749559915388101E-2</v>
      </c>
      <c r="U60" s="13">
        <v>6437.6666666666697</v>
      </c>
      <c r="V60" s="21">
        <v>0.155342855006357</v>
      </c>
      <c r="W60" s="13">
        <v>9421.9166666666697</v>
      </c>
      <c r="X60" s="21">
        <v>0.120878358282939</v>
      </c>
      <c r="Y60" s="13">
        <v>14127.583333333299</v>
      </c>
      <c r="Z60" s="17">
        <v>0.13413834626705301</v>
      </c>
    </row>
    <row r="61" spans="1:26" ht="15.75" thickBot="1">
      <c r="A61" s="25">
        <v>2017</v>
      </c>
      <c r="B61" s="11" t="s">
        <v>54</v>
      </c>
      <c r="C61" s="14">
        <v>21233040.308571398</v>
      </c>
      <c r="D61" s="22">
        <v>4.4415707164518897E-2</v>
      </c>
      <c r="E61" s="14">
        <v>3386.4028571428598</v>
      </c>
      <c r="F61" s="22">
        <v>7.4605606623364296E-2</v>
      </c>
      <c r="G61" s="14">
        <v>2228.64857142857</v>
      </c>
      <c r="H61" s="22">
        <v>3.2784646863595501E-2</v>
      </c>
      <c r="I61" s="14">
        <v>1491.4814285714299</v>
      </c>
      <c r="J61" s="22">
        <v>3.64071433452198E-2</v>
      </c>
      <c r="K61" s="14">
        <v>18304.142857142899</v>
      </c>
      <c r="L61" s="22">
        <v>3.1800612014819499E-2</v>
      </c>
      <c r="M61" s="14">
        <v>2.9214285714285699</v>
      </c>
      <c r="N61" s="22">
        <v>6.1051539259772497E-2</v>
      </c>
      <c r="O61" s="14">
        <v>1.9228571428571399</v>
      </c>
      <c r="P61" s="22">
        <v>2.00833649109496E-2</v>
      </c>
      <c r="Q61" s="14">
        <v>1.28714285714286</v>
      </c>
      <c r="R61" s="22">
        <v>2.4251610458506601E-2</v>
      </c>
      <c r="S61" s="14">
        <v>1160.4560665711999</v>
      </c>
      <c r="T61" s="22">
        <v>1.28650411155145E-2</v>
      </c>
      <c r="U61" s="14">
        <v>6266</v>
      </c>
      <c r="V61" s="22">
        <v>-2.6665976285404101E-2</v>
      </c>
      <c r="W61" s="14">
        <v>9529</v>
      </c>
      <c r="X61" s="22">
        <v>1.13653449846542E-2</v>
      </c>
      <c r="Y61" s="14">
        <v>14239.857142857099</v>
      </c>
      <c r="Z61" s="18">
        <v>7.9471348265839504E-3</v>
      </c>
    </row>
    <row r="62" spans="1:26">
      <c r="A62" s="23">
        <v>2014</v>
      </c>
      <c r="B62" s="9" t="s">
        <v>55</v>
      </c>
      <c r="C62" s="12">
        <v>163620.10333333301</v>
      </c>
      <c r="D62" s="20" t="s">
        <v>15</v>
      </c>
      <c r="E62" s="12">
        <v>1616.2191666666699</v>
      </c>
      <c r="F62" s="20" t="s">
        <v>15</v>
      </c>
      <c r="G62" s="12">
        <v>1070.5816666666699</v>
      </c>
      <c r="H62" s="20" t="s">
        <v>15</v>
      </c>
      <c r="I62" s="12">
        <v>571.08333333333303</v>
      </c>
      <c r="J62" s="20" t="s">
        <v>15</v>
      </c>
      <c r="K62" s="12">
        <v>28038.833333333299</v>
      </c>
      <c r="L62" s="20" t="s">
        <v>15</v>
      </c>
      <c r="M62" s="12">
        <v>278.19333333333299</v>
      </c>
      <c r="N62" s="20" t="s">
        <v>15</v>
      </c>
      <c r="O62" s="12">
        <v>184.90166666666701</v>
      </c>
      <c r="P62" s="20" t="s">
        <v>15</v>
      </c>
      <c r="Q62" s="12">
        <v>98.701666666666696</v>
      </c>
      <c r="R62" s="20" t="s">
        <v>15</v>
      </c>
      <c r="S62" s="12">
        <v>5.8154426925742504</v>
      </c>
      <c r="T62" s="20" t="s">
        <v>15</v>
      </c>
      <c r="U62" s="12">
        <v>102.333333333333</v>
      </c>
      <c r="V62" s="20" t="s">
        <v>15</v>
      </c>
      <c r="W62" s="12">
        <v>153.083333333333</v>
      </c>
      <c r="X62" s="20" t="s">
        <v>15</v>
      </c>
      <c r="Y62" s="12">
        <v>288.66666666666703</v>
      </c>
      <c r="Z62" s="16" t="s">
        <v>15</v>
      </c>
    </row>
    <row r="63" spans="1:26">
      <c r="A63" s="24">
        <v>2015</v>
      </c>
      <c r="B63" s="10" t="s">
        <v>55</v>
      </c>
      <c r="C63" s="13">
        <v>242087.55</v>
      </c>
      <c r="D63" s="21">
        <v>0.479570939438965</v>
      </c>
      <c r="E63" s="13">
        <v>2203.8566666666702</v>
      </c>
      <c r="F63" s="21">
        <v>0.36358775599225102</v>
      </c>
      <c r="G63" s="13">
        <v>1380.7550000000001</v>
      </c>
      <c r="H63" s="21">
        <v>0.289724121933711</v>
      </c>
      <c r="I63" s="13">
        <v>628.35666666666702</v>
      </c>
      <c r="J63" s="21">
        <v>0.100288924558589</v>
      </c>
      <c r="K63" s="13">
        <v>41342.166666666701</v>
      </c>
      <c r="L63" s="21">
        <v>0.47446101537748497</v>
      </c>
      <c r="M63" s="13">
        <v>375.40249999999997</v>
      </c>
      <c r="N63" s="21">
        <v>0.34943025234249703</v>
      </c>
      <c r="O63" s="13">
        <v>235.28333333333299</v>
      </c>
      <c r="P63" s="21">
        <v>0.27247816406918601</v>
      </c>
      <c r="Q63" s="13">
        <v>106.966666666667</v>
      </c>
      <c r="R63" s="21">
        <v>8.3737187821890505E-2</v>
      </c>
      <c r="S63" s="13">
        <v>5.8896756993026402</v>
      </c>
      <c r="T63" s="21">
        <v>1.2764807539618299E-2</v>
      </c>
      <c r="U63" s="13">
        <v>110.833333333333</v>
      </c>
      <c r="V63" s="21">
        <v>8.3061889250814605E-2</v>
      </c>
      <c r="W63" s="13">
        <v>179.333333333333</v>
      </c>
      <c r="X63" s="21">
        <v>0.17147523135547099</v>
      </c>
      <c r="Y63" s="13">
        <v>391.41666666666703</v>
      </c>
      <c r="Z63" s="17">
        <v>0.35594688221708998</v>
      </c>
    </row>
    <row r="64" spans="1:26">
      <c r="A64" s="24">
        <v>2016</v>
      </c>
      <c r="B64" s="10" t="s">
        <v>55</v>
      </c>
      <c r="C64" s="13">
        <v>244282.92583333299</v>
      </c>
      <c r="D64" s="21">
        <v>9.0685201834336607E-3</v>
      </c>
      <c r="E64" s="13">
        <v>2032.39333333333</v>
      </c>
      <c r="F64" s="21">
        <v>-7.7801490417558905E-2</v>
      </c>
      <c r="G64" s="13">
        <v>1365.4525000000001</v>
      </c>
      <c r="H64" s="21">
        <v>-1.10827047521103E-2</v>
      </c>
      <c r="I64" s="13">
        <v>601.55666666666696</v>
      </c>
      <c r="J64" s="21">
        <v>-4.2650936039510597E-2</v>
      </c>
      <c r="K64" s="13">
        <v>41422.5</v>
      </c>
      <c r="L64" s="21">
        <v>1.9431331207435301E-3</v>
      </c>
      <c r="M64" s="13">
        <v>344.36083333333301</v>
      </c>
      <c r="N64" s="21">
        <v>-8.2689024891062196E-2</v>
      </c>
      <c r="O64" s="13">
        <v>230.91833333333301</v>
      </c>
      <c r="P64" s="21">
        <v>-1.85521003045972E-2</v>
      </c>
      <c r="Q64" s="13">
        <v>101.693333333333</v>
      </c>
      <c r="R64" s="21">
        <v>-4.92988469928387E-2</v>
      </c>
      <c r="S64" s="13">
        <v>5.90900829884459</v>
      </c>
      <c r="T64" s="21">
        <v>3.2824556951817898E-3</v>
      </c>
      <c r="U64" s="13">
        <v>120.5</v>
      </c>
      <c r="V64" s="21">
        <v>8.7218045112785206E-2</v>
      </c>
      <c r="W64" s="13">
        <v>180.5</v>
      </c>
      <c r="X64" s="21">
        <v>6.5055762081803001E-3</v>
      </c>
      <c r="Y64" s="13">
        <v>408.25</v>
      </c>
      <c r="Z64" s="17">
        <v>4.3006174153714202E-2</v>
      </c>
    </row>
    <row r="65" spans="1:26" ht="15.75" thickBot="1">
      <c r="A65" s="25">
        <v>2017</v>
      </c>
      <c r="B65" s="11" t="s">
        <v>55</v>
      </c>
      <c r="C65" s="14">
        <v>258127.13</v>
      </c>
      <c r="D65" s="22">
        <v>5.6672827703531402E-2</v>
      </c>
      <c r="E65" s="14">
        <v>2092.89857142857</v>
      </c>
      <c r="F65" s="22">
        <v>2.9770437199774399E-2</v>
      </c>
      <c r="G65" s="14">
        <v>1411.92</v>
      </c>
      <c r="H65" s="22">
        <v>3.4030843255257799E-2</v>
      </c>
      <c r="I65" s="14">
        <v>623.86142857142897</v>
      </c>
      <c r="J65" s="22">
        <v>3.7078405311932898E-2</v>
      </c>
      <c r="K65" s="14">
        <v>44943.142857142899</v>
      </c>
      <c r="L65" s="22">
        <v>8.4993490425321894E-2</v>
      </c>
      <c r="M65" s="14">
        <v>365.62714285714299</v>
      </c>
      <c r="N65" s="22">
        <v>6.17558893616241E-2</v>
      </c>
      <c r="O65" s="14">
        <v>246.818571428571</v>
      </c>
      <c r="P65" s="22">
        <v>6.8856542768675894E-2</v>
      </c>
      <c r="Q65" s="14">
        <v>108.84857142857101</v>
      </c>
      <c r="R65" s="22">
        <v>7.0360935773286004E-2</v>
      </c>
      <c r="S65" s="14">
        <v>5.7638955086218502</v>
      </c>
      <c r="T65" s="22">
        <v>-2.4557892438755599E-2</v>
      </c>
      <c r="U65" s="14">
        <v>124.428571428571</v>
      </c>
      <c r="V65" s="22">
        <v>3.2602252519261403E-2</v>
      </c>
      <c r="W65" s="14">
        <v>185</v>
      </c>
      <c r="X65" s="22">
        <v>2.4930747922437699E-2</v>
      </c>
      <c r="Y65" s="14">
        <v>416.142857142857</v>
      </c>
      <c r="Z65" s="18">
        <v>1.9333391654273099E-2</v>
      </c>
    </row>
    <row r="66" spans="1:26">
      <c r="A66" s="23">
        <v>2014</v>
      </c>
      <c r="B66" s="9" t="s">
        <v>56</v>
      </c>
      <c r="C66" s="12">
        <v>4452.8</v>
      </c>
      <c r="D66" s="20" t="s">
        <v>15</v>
      </c>
      <c r="E66" s="12">
        <v>136.79</v>
      </c>
      <c r="F66" s="20" t="s">
        <v>15</v>
      </c>
      <c r="G66" s="12">
        <v>108.44499999999999</v>
      </c>
      <c r="H66" s="20" t="s">
        <v>15</v>
      </c>
      <c r="I66" s="12">
        <v>102.460833333333</v>
      </c>
      <c r="J66" s="20" t="s">
        <v>15</v>
      </c>
      <c r="K66" s="12">
        <v>162.916666666667</v>
      </c>
      <c r="L66" s="20" t="s">
        <v>15</v>
      </c>
      <c r="M66" s="12">
        <v>5.8141666666666696</v>
      </c>
      <c r="N66" s="20" t="s">
        <v>15</v>
      </c>
      <c r="O66" s="12">
        <v>4.6966666666666699</v>
      </c>
      <c r="P66" s="20" t="s">
        <v>15</v>
      </c>
      <c r="Q66" s="12">
        <v>4.4633333333333303</v>
      </c>
      <c r="R66" s="20" t="s">
        <v>15</v>
      </c>
      <c r="S66" s="12">
        <v>123.77539306930601</v>
      </c>
      <c r="T66" s="20" t="s">
        <v>15</v>
      </c>
      <c r="U66" s="12">
        <v>32.5833333333333</v>
      </c>
      <c r="V66" s="20" t="s">
        <v>15</v>
      </c>
      <c r="W66" s="12">
        <v>40.8333333333333</v>
      </c>
      <c r="X66" s="20" t="s">
        <v>15</v>
      </c>
      <c r="Y66" s="12">
        <v>42.9166666666667</v>
      </c>
      <c r="Z66" s="16" t="s">
        <v>15</v>
      </c>
    </row>
    <row r="67" spans="1:26">
      <c r="A67" s="24">
        <v>2015</v>
      </c>
      <c r="B67" s="10" t="s">
        <v>56</v>
      </c>
      <c r="C67" s="13">
        <v>6383.4366666666701</v>
      </c>
      <c r="D67" s="21">
        <v>0.43357812312851901</v>
      </c>
      <c r="E67" s="13">
        <v>214.07583333333301</v>
      </c>
      <c r="F67" s="21">
        <v>0.564996222920777</v>
      </c>
      <c r="G67" s="13">
        <v>189.33666666666701</v>
      </c>
      <c r="H67" s="21">
        <v>0.74592343276930295</v>
      </c>
      <c r="I67" s="13">
        <v>178.47</v>
      </c>
      <c r="J67" s="21">
        <v>0.74183631143608297</v>
      </c>
      <c r="K67" s="13">
        <v>477.25</v>
      </c>
      <c r="L67" s="21">
        <v>1.9294117647058799</v>
      </c>
      <c r="M67" s="13">
        <v>15.2775</v>
      </c>
      <c r="N67" s="21">
        <v>1.62763365343271</v>
      </c>
      <c r="O67" s="13">
        <v>13.8191666666667</v>
      </c>
      <c r="P67" s="21">
        <v>1.9423349893541599</v>
      </c>
      <c r="Q67" s="13">
        <v>12.8533333333333</v>
      </c>
      <c r="R67" s="21">
        <v>1.87976101568334</v>
      </c>
      <c r="S67" s="13">
        <v>79.3656032975735</v>
      </c>
      <c r="T67" s="21">
        <v>-0.35879336490465402</v>
      </c>
      <c r="U67" s="13">
        <v>28.5833333333333</v>
      </c>
      <c r="V67" s="21">
        <v>-0.12276214833759599</v>
      </c>
      <c r="W67" s="13">
        <v>32.5833333333333</v>
      </c>
      <c r="X67" s="21">
        <v>-0.20204081632653101</v>
      </c>
      <c r="Y67" s="13">
        <v>34.3333333333333</v>
      </c>
      <c r="Z67" s="17">
        <v>-0.20000000000000101</v>
      </c>
    </row>
    <row r="68" spans="1:26">
      <c r="A68" s="24">
        <v>2016</v>
      </c>
      <c r="B68" s="10" t="s">
        <v>56</v>
      </c>
      <c r="C68" s="13">
        <v>3805.4908333333301</v>
      </c>
      <c r="D68" s="21">
        <v>-0.40384920661858797</v>
      </c>
      <c r="E68" s="13">
        <v>111.120833333333</v>
      </c>
      <c r="F68" s="21">
        <v>-0.48092770863907303</v>
      </c>
      <c r="G68" s="13">
        <v>88.659166666666707</v>
      </c>
      <c r="H68" s="21">
        <v>-0.53173799757046603</v>
      </c>
      <c r="I68" s="13">
        <v>82.148333333333298</v>
      </c>
      <c r="J68" s="21">
        <v>-0.53970788741338405</v>
      </c>
      <c r="K68" s="13">
        <v>50.4166666666667</v>
      </c>
      <c r="L68" s="21">
        <v>-0.89436004889121701</v>
      </c>
      <c r="M68" s="13">
        <v>1.47</v>
      </c>
      <c r="N68" s="21">
        <v>-0.90378006872852201</v>
      </c>
      <c r="O68" s="13">
        <v>1.15083333333333</v>
      </c>
      <c r="P68" s="21">
        <v>-0.916721944159682</v>
      </c>
      <c r="Q68" s="13">
        <v>1.0458333333333301</v>
      </c>
      <c r="R68" s="21">
        <v>-0.91863329875518696</v>
      </c>
      <c r="S68" s="13">
        <v>86.958838081118202</v>
      </c>
      <c r="T68" s="21">
        <v>9.5674126675187196E-2</v>
      </c>
      <c r="U68" s="13">
        <v>34</v>
      </c>
      <c r="V68" s="21">
        <v>0.18950437317784399</v>
      </c>
      <c r="W68" s="13">
        <v>42.5</v>
      </c>
      <c r="X68" s="21">
        <v>0.30434782608695798</v>
      </c>
      <c r="Y68" s="13">
        <v>46.0833333333333</v>
      </c>
      <c r="Z68" s="17">
        <v>0.34223300970873799</v>
      </c>
    </row>
    <row r="69" spans="1:26" ht="15.75" thickBot="1">
      <c r="A69" s="25">
        <v>2017</v>
      </c>
      <c r="B69" s="11" t="s">
        <v>56</v>
      </c>
      <c r="C69" s="14">
        <v>3771.4857142857099</v>
      </c>
      <c r="D69" s="22">
        <v>-8.9358036944301791E-3</v>
      </c>
      <c r="E69" s="14">
        <v>107.234285714286</v>
      </c>
      <c r="F69" s="22">
        <v>-3.4975868182956997E-2</v>
      </c>
      <c r="G69" s="14">
        <v>91.874285714285705</v>
      </c>
      <c r="H69" s="22">
        <v>3.6263808565976399E-2</v>
      </c>
      <c r="I69" s="14">
        <v>88.365714285714304</v>
      </c>
      <c r="J69" s="22">
        <v>7.5684809418503196E-2</v>
      </c>
      <c r="K69" s="14">
        <v>57.142857142857103</v>
      </c>
      <c r="L69" s="22">
        <v>0.13341204250295</v>
      </c>
      <c r="M69" s="14">
        <v>1.6871428571428599</v>
      </c>
      <c r="N69" s="22">
        <v>0.14771622934888401</v>
      </c>
      <c r="O69" s="14">
        <v>1.45</v>
      </c>
      <c r="P69" s="22">
        <v>0.25995655322230599</v>
      </c>
      <c r="Q69" s="14">
        <v>1.3828571428571399</v>
      </c>
      <c r="R69" s="22">
        <v>0.322253841775755</v>
      </c>
      <c r="S69" s="14">
        <v>74.386680949697293</v>
      </c>
      <c r="T69" s="22">
        <v>-0.14457595580673699</v>
      </c>
      <c r="U69" s="14">
        <v>35</v>
      </c>
      <c r="V69" s="22">
        <v>2.9411764705882401E-2</v>
      </c>
      <c r="W69" s="14">
        <v>41.142857142857103</v>
      </c>
      <c r="X69" s="22">
        <v>-3.1932773109244597E-2</v>
      </c>
      <c r="Y69" s="14">
        <v>42.857142857142897</v>
      </c>
      <c r="Z69" s="18">
        <v>-7.0007749935415697E-2</v>
      </c>
    </row>
    <row r="70" spans="1:26">
      <c r="A70" s="23"/>
      <c r="B70" s="9"/>
      <c r="C70" s="12"/>
      <c r="D70" s="20"/>
      <c r="E70" s="12"/>
      <c r="F70" s="20"/>
      <c r="G70" s="12"/>
      <c r="H70" s="20"/>
      <c r="I70" s="12"/>
      <c r="J70" s="20"/>
      <c r="K70" s="12"/>
      <c r="L70" s="20"/>
      <c r="M70" s="12"/>
      <c r="N70" s="20"/>
      <c r="O70" s="12"/>
      <c r="P70" s="20"/>
      <c r="Q70" s="12"/>
      <c r="R70" s="20"/>
      <c r="S70" s="12"/>
      <c r="T70" s="20"/>
      <c r="U70" s="12"/>
      <c r="V70" s="20"/>
      <c r="W70" s="12"/>
      <c r="X70" s="20"/>
      <c r="Y70" s="12"/>
      <c r="Z70" s="16"/>
    </row>
    <row r="71" spans="1:26">
      <c r="A71" s="24"/>
      <c r="B71" s="10"/>
      <c r="C71" s="13"/>
      <c r="D71" s="21"/>
      <c r="E71" s="13"/>
      <c r="F71" s="21"/>
      <c r="G71" s="13"/>
      <c r="H71" s="21"/>
      <c r="I71" s="13"/>
      <c r="J71" s="21"/>
      <c r="K71" s="13"/>
      <c r="L71" s="21"/>
      <c r="M71" s="13"/>
      <c r="N71" s="21"/>
      <c r="O71" s="13"/>
      <c r="P71" s="21"/>
      <c r="Q71" s="13"/>
      <c r="R71" s="21"/>
      <c r="S71" s="13"/>
      <c r="T71" s="21"/>
      <c r="U71" s="13"/>
      <c r="V71" s="21"/>
      <c r="W71" s="13"/>
      <c r="X71" s="21"/>
      <c r="Y71" s="13"/>
      <c r="Z71" s="17"/>
    </row>
    <row r="72" spans="1:26">
      <c r="A72" s="24"/>
      <c r="B72" s="10"/>
      <c r="C72" s="13"/>
      <c r="D72" s="21"/>
      <c r="E72" s="13"/>
      <c r="F72" s="21"/>
      <c r="G72" s="13"/>
      <c r="H72" s="21"/>
      <c r="I72" s="13"/>
      <c r="J72" s="21"/>
      <c r="K72" s="13"/>
      <c r="L72" s="21"/>
      <c r="M72" s="13"/>
      <c r="N72" s="21"/>
      <c r="O72" s="13"/>
      <c r="P72" s="21"/>
      <c r="Q72" s="13"/>
      <c r="R72" s="21"/>
      <c r="S72" s="13"/>
      <c r="T72" s="21"/>
      <c r="U72" s="13"/>
      <c r="V72" s="21"/>
      <c r="W72" s="13"/>
      <c r="X72" s="21"/>
      <c r="Y72" s="13"/>
      <c r="Z72" s="17"/>
    </row>
    <row r="73" spans="1:26" ht="15.75" thickBot="1">
      <c r="A73" s="25"/>
      <c r="B73" s="11"/>
      <c r="C73" s="14"/>
      <c r="D73" s="22"/>
      <c r="E73" s="14"/>
      <c r="F73" s="22"/>
      <c r="G73" s="14"/>
      <c r="H73" s="22"/>
      <c r="I73" s="14"/>
      <c r="J73" s="22"/>
      <c r="K73" s="14"/>
      <c r="L73" s="22"/>
      <c r="M73" s="14"/>
      <c r="N73" s="22"/>
      <c r="O73" s="14"/>
      <c r="P73" s="22"/>
      <c r="Q73" s="14"/>
      <c r="R73" s="22"/>
      <c r="S73" s="14"/>
      <c r="T73" s="22"/>
      <c r="U73" s="14"/>
      <c r="V73" s="22"/>
      <c r="W73" s="14"/>
      <c r="X73" s="22"/>
      <c r="Y73" s="14"/>
      <c r="Z73" s="18"/>
    </row>
    <row r="74" spans="1:26">
      <c r="A74" s="23"/>
      <c r="B74" s="9"/>
      <c r="C74" s="12"/>
      <c r="D74" s="20"/>
      <c r="E74" s="12"/>
      <c r="F74" s="20"/>
      <c r="G74" s="12"/>
      <c r="H74" s="20"/>
      <c r="I74" s="12"/>
      <c r="J74" s="20"/>
      <c r="K74" s="12"/>
      <c r="L74" s="20"/>
      <c r="M74" s="12"/>
      <c r="N74" s="20"/>
      <c r="O74" s="12"/>
      <c r="P74" s="20"/>
      <c r="Q74" s="12"/>
      <c r="R74" s="20"/>
      <c r="S74" s="12"/>
      <c r="T74" s="20"/>
      <c r="U74" s="12"/>
      <c r="V74" s="20"/>
      <c r="W74" s="12"/>
      <c r="X74" s="20"/>
      <c r="Y74" s="12"/>
      <c r="Z74" s="16"/>
    </row>
    <row r="75" spans="1:26">
      <c r="A75" s="24"/>
      <c r="B75" s="10"/>
      <c r="C75" s="13"/>
      <c r="D75" s="21"/>
      <c r="E75" s="13"/>
      <c r="F75" s="21"/>
      <c r="G75" s="13"/>
      <c r="H75" s="21"/>
      <c r="I75" s="13"/>
      <c r="J75" s="21"/>
      <c r="K75" s="13"/>
      <c r="L75" s="21"/>
      <c r="M75" s="13"/>
      <c r="N75" s="21"/>
      <c r="O75" s="13"/>
      <c r="P75" s="21"/>
      <c r="Q75" s="13"/>
      <c r="R75" s="21"/>
      <c r="S75" s="13"/>
      <c r="T75" s="21"/>
      <c r="U75" s="13"/>
      <c r="V75" s="21"/>
      <c r="W75" s="13"/>
      <c r="X75" s="21"/>
      <c r="Y75" s="13"/>
      <c r="Z75" s="17"/>
    </row>
    <row r="76" spans="1:26">
      <c r="A76" s="24"/>
      <c r="B76" s="10"/>
      <c r="C76" s="13"/>
      <c r="D76" s="21"/>
      <c r="E76" s="13"/>
      <c r="F76" s="21"/>
      <c r="G76" s="13"/>
      <c r="H76" s="21"/>
      <c r="I76" s="13"/>
      <c r="J76" s="21"/>
      <c r="K76" s="13"/>
      <c r="L76" s="21"/>
      <c r="M76" s="13"/>
      <c r="N76" s="21"/>
      <c r="O76" s="13"/>
      <c r="P76" s="21"/>
      <c r="Q76" s="13"/>
      <c r="R76" s="21"/>
      <c r="S76" s="13"/>
      <c r="T76" s="21"/>
      <c r="U76" s="13"/>
      <c r="V76" s="21"/>
      <c r="W76" s="13"/>
      <c r="X76" s="21"/>
      <c r="Y76" s="13"/>
      <c r="Z76" s="17"/>
    </row>
    <row r="77" spans="1:26" ht="15.75" thickBot="1">
      <c r="A77" s="25"/>
      <c r="B77" s="11"/>
      <c r="C77" s="14"/>
      <c r="D77" s="22"/>
      <c r="E77" s="14"/>
      <c r="F77" s="22"/>
      <c r="G77" s="14"/>
      <c r="H77" s="22"/>
      <c r="I77" s="14"/>
      <c r="J77" s="22"/>
      <c r="K77" s="14"/>
      <c r="L77" s="22"/>
      <c r="M77" s="14"/>
      <c r="N77" s="22"/>
      <c r="O77" s="14"/>
      <c r="P77" s="22"/>
      <c r="Q77" s="14"/>
      <c r="R77" s="22"/>
      <c r="S77" s="14"/>
      <c r="T77" s="22"/>
      <c r="U77" s="14"/>
      <c r="V77" s="22"/>
      <c r="W77" s="14"/>
      <c r="X77" s="22"/>
      <c r="Y77" s="14"/>
      <c r="Z77" s="18"/>
    </row>
  </sheetData>
  <conditionalFormatting sqref="Z1:Z1048576 X1:X1048576 V1:V1048576 T1:T1048576 R1:R1048576 P1:P1048576 N1:N1048576 L1:L1048576 J1:J1048576 H1:H1048576 F1:F1048576 D1:D1048576">
    <cfRule type="cellIs" dxfId="295" priority="7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TD Internação</vt:lpstr>
      <vt:lpstr>Internação</vt:lpstr>
      <vt:lpstr>Resumo AMB</vt:lpstr>
      <vt:lpstr>TD Amb. Especialidade</vt:lpstr>
      <vt:lpstr>Amb. Especialidade</vt:lpstr>
      <vt:lpstr>TD Classe</vt:lpstr>
      <vt:lpstr>Classe</vt:lpstr>
      <vt:lpstr>TD Componente</vt:lpstr>
      <vt:lpstr>Componente</vt:lpstr>
      <vt:lpstr>TD Classe 59+</vt:lpstr>
      <vt:lpstr>Classe 59+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Padrao2</dc:creator>
  <cp:lastModifiedBy>Padrao2</cp:lastModifiedBy>
  <dcterms:created xsi:type="dcterms:W3CDTF">2017-09-15T14:07:10Z</dcterms:created>
  <dcterms:modified xsi:type="dcterms:W3CDTF">2017-09-28T19:53:36Z</dcterms:modified>
</cp:coreProperties>
</file>