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AvE Consulting\Technical\ALM\VAR\"/>
    </mc:Choice>
  </mc:AlternateContent>
  <xr:revisionPtr revIDLastSave="0" documentId="13_ncr:1_{E1786355-BBA1-4D42-BE36-E9E793A40502}" xr6:coauthVersionLast="47" xr6:coauthVersionMax="47" xr10:uidLastSave="{00000000-0000-0000-0000-000000000000}"/>
  <bookViews>
    <workbookView xWindow="1440" yWindow="390" windowWidth="17760" windowHeight="10010" activeTab="5" xr2:uid="{00000000-000D-0000-FFFF-FFFF00000000}"/>
  </bookViews>
  <sheets>
    <sheet name="Input" sheetId="1" r:id="rId1"/>
    <sheet name="Beta" sheetId="7" r:id="rId2"/>
    <sheet name="Price &amp; Return" sheetId="2" r:id="rId3"/>
    <sheet name="252days" sheetId="3" r:id="rId4"/>
    <sheet name="Correlation Matrix" sheetId="4" r:id="rId5"/>
    <sheet name="Output" sheetId="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" hidden="1">Beta!$B$2:$M$40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CCESS">'Price &amp; Return'!$AT$62:$AT$307</definedName>
    <definedName name="ADICK" hidden="1">#REF!</definedName>
    <definedName name="AFRIPRUD">'Price &amp; Return'!$BY$62:$BY$307</definedName>
    <definedName name="AIICO">'Price &amp; Return'!$AU$62:$AU$307</definedName>
    <definedName name="aklo" hidden="1">#REF!</definedName>
    <definedName name="aks" hidden="1">#REF!,#REF!</definedName>
    <definedName name="BOCGAS">'Price &amp; Return'!$AV$62:$AV$307</definedName>
    <definedName name="CADBURY">'Price &amp; Return'!$AX$62:$AX$307</definedName>
    <definedName name="CAP">'Price &amp; Return'!$AY$62:$AY$307</definedName>
    <definedName name="CILEASIN">'Price &amp; Return'!$AW$62:$AW$307</definedName>
    <definedName name="CONOIL">'Price &amp; Return'!$AZ$62:$AZ$307</definedName>
    <definedName name="CONTINSU">'Price &amp; Return'!$BA$62:$BA$307</definedName>
    <definedName name="CUSTODIA">'Price &amp; Return'!$BB$62:$BB$307</definedName>
    <definedName name="CutOff">'[1]Bond Master'!$O$5</definedName>
    <definedName name="cutoo">[2]Master!$O$5</definedName>
    <definedName name="cuttt">'[3]Bond Master'!$O$5</definedName>
    <definedName name="DANGCEM">'Price &amp; Return'!$CA$62:$CA$307</definedName>
    <definedName name="DANGSUGA">'Price &amp; Return'!$BC$62:$BC$307</definedName>
    <definedName name="DUNLOP">'Price &amp; Return'!$BD$62:$BD$307</definedName>
    <definedName name="ETI">'Price &amp; Return'!$CB$62:$CB$307</definedName>
    <definedName name="ExchangeRate">'[4]Bond Master'!$O$4</definedName>
    <definedName name="FBN_Heritage">[4]Quoted!$M$85</definedName>
    <definedName name="FBNH">'Price &amp; Return'!$BF$62:$BF$307</definedName>
    <definedName name="FIDELITY">'Price &amp; Return'!$BE$62:$BE$307</definedName>
    <definedName name="FLOURMIL">'Price &amp; Return'!$BG$62:$BG$307</definedName>
    <definedName name="GDR">[4]Quoted!$M$28</definedName>
    <definedName name="gh" hidden="1">#REF!</definedName>
    <definedName name="GLAXOSMI">'Price &amp; Return'!$BH$62:$BH$307</definedName>
    <definedName name="GUARANTY">'Price &amp; Return'!$BI$62:$BI$307</definedName>
    <definedName name="GUINNESS">'Price &amp; Return'!$BJ$62:$BJ$307</definedName>
    <definedName name="INTBREW">'Price &amp; Return'!$BK$62:$BK$307</definedName>
    <definedName name="JBERGER">'Price &amp; Return'!$BM$62:$BM$307</definedName>
    <definedName name="lko" hidden="1">#REF!</definedName>
    <definedName name="MOBIL">'Price &amp; Return'!$BN$62:$BN$307</definedName>
    <definedName name="NB">'Price &amp; Return'!$CC$62:$CC$307</definedName>
    <definedName name="NESTLE">'Price &amp; Return'!$BO$62:$BO$307</definedName>
    <definedName name="NIDF">[4]Quoted!$M$84</definedName>
    <definedName name="pol" hidden="1">#REF!</definedName>
    <definedName name="PRESCO">'Price &amp; Return'!$BP$62:$BP$307</definedName>
    <definedName name="PRESTIGE">'Price &amp; Return'!$BQ$62:$BQ$307</definedName>
    <definedName name="SEPLAT">'Price &amp; Return'!$BZ$62:$BZ$307</definedName>
    <definedName name="STANBIC">'Price &amp; Return'!$BR$62:$BR$307</definedName>
    <definedName name="TOTAL">'Price &amp; Return'!$BS$62:$BS$307</definedName>
    <definedName name="Travant">[4]Quoted!$M$87</definedName>
    <definedName name="UACN">'Price &amp; Return'!$BT$62:$BT$307</definedName>
    <definedName name="UBA">'Price &amp; Return'!$CD$62:$CD$307</definedName>
    <definedName name="UBN">'Price &amp; Return'!$BU$62:$BU$307</definedName>
    <definedName name="Union_Trustees">[4]Quoted!$M$86</definedName>
    <definedName name="UNIONDIC">'Price &amp; Return'!$BV$62:$BV$307</definedName>
    <definedName name="VITAFOAM">'Price &amp; Return'!$BW$62:$BW$307</definedName>
    <definedName name="VTM_1" hidden="1">'[5]TBILLS UID'!#REF!</definedName>
    <definedName name="VTM_10" hidden="1">#REF!</definedName>
    <definedName name="VTM_11" hidden="1">#REF!</definedName>
    <definedName name="VTM_12" hidden="1">'[6]Inv Securities'!$C$10,'[6]Inv Securities'!$C$12</definedName>
    <definedName name="VTM_13" hidden="1">#REF!</definedName>
    <definedName name="VTM_2" hidden="1">#REF!</definedName>
    <definedName name="VTM_23" hidden="1">'[7]Quoted Investment'!$I$147,'[7]Quoted Investment'!$I$149,'[7]Quoted Investment'!$K$147,'[7]Quoted Investment'!$L$147</definedName>
    <definedName name="VTM_24" hidden="1">'[7]Quoted Investment'!$D$150,'[7]Quoted Investment'!$D$147</definedName>
    <definedName name="VTM_3" hidden="1">#REF!</definedName>
    <definedName name="VTM_31" hidden="1">'[6]Other recoverable expenses'!$C$12</definedName>
    <definedName name="VTM_32" hidden="1">#REF!</definedName>
    <definedName name="VTM_33" hidden="1">'[8]Pledged Bonds'!$C$9:$C$31</definedName>
    <definedName name="VTM_34" hidden="1">'[8]Pledged Bonds'!$C$16:$C$31</definedName>
    <definedName name="VTM_35" hidden="1">'[8]Pledged Bonds'!$D$17</definedName>
    <definedName name="VTM_36" hidden="1">'[8]Pledged Bonds'!$F$11</definedName>
    <definedName name="VTM_37" hidden="1">'[8]Pledged Bonds'!$B$33:$C$33</definedName>
    <definedName name="VTM_38" hidden="1">'[8]Pledged Bonds'!$D$33:$E$33</definedName>
    <definedName name="VTM_39" hidden="1">'[8]Pledged Bonds'!$F$33</definedName>
    <definedName name="VTM_4" hidden="1">[9]Subsidiaries!#REF!</definedName>
    <definedName name="VTM_40" hidden="1">'[8]Pledged Bonds'!$G$33:$H$33</definedName>
    <definedName name="VTM_41" hidden="1">#REF!</definedName>
    <definedName name="VTM_42" hidden="1">#REF!</definedName>
    <definedName name="VTM_43" hidden="1">#REF!</definedName>
    <definedName name="VTM_44" hidden="1">#REF!</definedName>
    <definedName name="VTM_45" hidden="1">#REF!</definedName>
    <definedName name="VTM_46" hidden="1">#REF!</definedName>
    <definedName name="VTM_51" hidden="1">'[10]Unquoted Securities'!$C$7:$C$11</definedName>
    <definedName name="VTM_52" hidden="1">'[10]Unquoted Securities'!$C$12</definedName>
    <definedName name="VTM_53" hidden="1">'[10]Unquoted Securities'!$F$12</definedName>
    <definedName name="VTM_54" hidden="1">#REF!</definedName>
    <definedName name="VTM_55" hidden="1">#REF!,#REF!</definedName>
    <definedName name="VTM_56" hidden="1">#REF!,#REF!</definedName>
    <definedName name="VTM_57" hidden="1">#REF!,#REF!</definedName>
    <definedName name="VTM_58" hidden="1">#REF!</definedName>
    <definedName name="VTM_59" hidden="1">'[6]Deposit for shares'!$C$13</definedName>
    <definedName name="VTM_60" hidden="1">[11]SMEs!$B$8</definedName>
    <definedName name="VTM_61" hidden="1">[11]SMEs!$E$77</definedName>
    <definedName name="VTM_62" hidden="1">#REF!</definedName>
    <definedName name="VTM_63" hidden="1">#REF!</definedName>
    <definedName name="VTM_64" hidden="1">#REF!</definedName>
    <definedName name="VTM_65" hidden="1">#REF!</definedName>
    <definedName name="VTM_66" hidden="1">#REF!</definedName>
    <definedName name="VTM_67" hidden="1">#REF!</definedName>
    <definedName name="VTM_68" hidden="1">#REF!</definedName>
    <definedName name="VTM_69" hidden="1">#REF!</definedName>
    <definedName name="VTM_70" hidden="1">#REF!</definedName>
    <definedName name="VTM_71" hidden="1">#REF!</definedName>
    <definedName name="VTM_72" hidden="1">#REF!</definedName>
    <definedName name="VTM_73" hidden="1">#REF!</definedName>
    <definedName name="VTM_74" hidden="1">#REF!</definedName>
    <definedName name="VTM_75" hidden="1">'[8]Pledged Bonds'!$F$36</definedName>
    <definedName name="VTM_76" hidden="1">#REF!</definedName>
    <definedName name="VTM_77" hidden="1">#REF!</definedName>
    <definedName name="VTM_78" hidden="1">'[12]2 - SMEs'!$B$118,'[12]2 - SMEs'!$D$118,'[12]2 - SMEs'!$E$118,'[12]2 - SMEs'!$F$118,'[12]2 - SMEs'!$H$118,'[12]2 - SMEs'!$I$118,'[12]2 - SMEs'!$J$118</definedName>
    <definedName name="WAPCO">'Price &amp; Return'!$BL$62:$BL$307</definedName>
    <definedName name="ZENITHBA">'Price &amp; Return'!$BX$62:$BX$307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" i="1" l="1"/>
  <c r="J4" i="7"/>
  <c r="J3" i="7"/>
  <c r="J5" i="7" s="1"/>
  <c r="E4" i="7" l="1"/>
  <c r="E5" i="7"/>
  <c r="E6" i="7"/>
  <c r="E7" i="7"/>
  <c r="E8" i="7"/>
  <c r="E9" i="7"/>
  <c r="E13" i="7"/>
  <c r="E14" i="7"/>
  <c r="E17" i="7"/>
  <c r="E19" i="7"/>
  <c r="E20" i="7"/>
  <c r="E22" i="7"/>
  <c r="E23" i="7"/>
  <c r="E24" i="7"/>
  <c r="E25" i="7"/>
  <c r="E26" i="7"/>
  <c r="E29" i="7"/>
  <c r="E30" i="7"/>
  <c r="E31" i="7"/>
  <c r="E32" i="7"/>
  <c r="E34" i="7"/>
  <c r="E35" i="7"/>
  <c r="E3" i="7"/>
  <c r="C39" i="7"/>
  <c r="E39" i="7" s="1"/>
  <c r="C38" i="7"/>
  <c r="E38" i="7" s="1"/>
  <c r="C37" i="7"/>
  <c r="E37" i="7" s="1"/>
  <c r="C36" i="7"/>
  <c r="E36" i="7" s="1"/>
  <c r="C33" i="7"/>
  <c r="E33" i="7" s="1"/>
  <c r="C28" i="7"/>
  <c r="E28" i="7" s="1"/>
  <c r="C27" i="7"/>
  <c r="E27" i="7" s="1"/>
  <c r="C21" i="7"/>
  <c r="E21" i="7" s="1"/>
  <c r="C18" i="7"/>
  <c r="E18" i="7" s="1"/>
  <c r="C16" i="7"/>
  <c r="E16" i="7" s="1"/>
  <c r="C15" i="7"/>
  <c r="E15" i="7" s="1"/>
  <c r="C12" i="7"/>
  <c r="E12" i="7" s="1"/>
  <c r="C11" i="7"/>
  <c r="E11" i="7" s="1"/>
  <c r="C10" i="7"/>
  <c r="E10" i="7" s="1"/>
  <c r="E40" i="7" l="1"/>
  <c r="F3" i="7" s="1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D307" i="2"/>
  <c r="CC307" i="2"/>
  <c r="CB307" i="2"/>
  <c r="CA307" i="2"/>
  <c r="BZ307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BA307" i="2"/>
  <c r="AZ307" i="2"/>
  <c r="AY307" i="2"/>
  <c r="AX307" i="2"/>
  <c r="AW307" i="2"/>
  <c r="AV307" i="2"/>
  <c r="AU307" i="2"/>
  <c r="AT307" i="2"/>
  <c r="AS307" i="2"/>
  <c r="CD306" i="2"/>
  <c r="CC306" i="2"/>
  <c r="CB306" i="2"/>
  <c r="CA306" i="2"/>
  <c r="BZ306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BA306" i="2"/>
  <c r="AZ306" i="2"/>
  <c r="AY306" i="2"/>
  <c r="AX306" i="2"/>
  <c r="AW306" i="2"/>
  <c r="AV306" i="2"/>
  <c r="AU306" i="2"/>
  <c r="AT306" i="2"/>
  <c r="AS306" i="2"/>
  <c r="CD305" i="2"/>
  <c r="CC305" i="2"/>
  <c r="CB305" i="2"/>
  <c r="CA305" i="2"/>
  <c r="BZ305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BA305" i="2"/>
  <c r="AZ305" i="2"/>
  <c r="AY305" i="2"/>
  <c r="AX305" i="2"/>
  <c r="AW305" i="2"/>
  <c r="AV305" i="2"/>
  <c r="AU305" i="2"/>
  <c r="AT305" i="2"/>
  <c r="AS305" i="2"/>
  <c r="CD304" i="2"/>
  <c r="CC304" i="2"/>
  <c r="CB304" i="2"/>
  <c r="CA304" i="2"/>
  <c r="BZ304" i="2"/>
  <c r="BY304" i="2"/>
  <c r="BX304" i="2"/>
  <c r="BW304" i="2"/>
  <c r="BV304" i="2"/>
  <c r="BU304" i="2"/>
  <c r="BT304" i="2"/>
  <c r="BS304" i="2"/>
  <c r="BR304" i="2"/>
  <c r="BQ304" i="2"/>
  <c r="BP304" i="2"/>
  <c r="BO304" i="2"/>
  <c r="BN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A304" i="2"/>
  <c r="AZ304" i="2"/>
  <c r="AY304" i="2"/>
  <c r="AX304" i="2"/>
  <c r="AW304" i="2"/>
  <c r="AV304" i="2"/>
  <c r="AU304" i="2"/>
  <c r="AT304" i="2"/>
  <c r="AS304" i="2"/>
  <c r="CD303" i="2"/>
  <c r="CC303" i="2"/>
  <c r="CB303" i="2"/>
  <c r="CA303" i="2"/>
  <c r="BZ303" i="2"/>
  <c r="BY303" i="2"/>
  <c r="BX303" i="2"/>
  <c r="BW303" i="2"/>
  <c r="BV303" i="2"/>
  <c r="BU303" i="2"/>
  <c r="BT303" i="2"/>
  <c r="BS303" i="2"/>
  <c r="BR303" i="2"/>
  <c r="BQ303" i="2"/>
  <c r="BP303" i="2"/>
  <c r="BO303" i="2"/>
  <c r="BN303" i="2"/>
  <c r="BM303" i="2"/>
  <c r="BL303" i="2"/>
  <c r="BK303" i="2"/>
  <c r="BJ303" i="2"/>
  <c r="BI303" i="2"/>
  <c r="BH303" i="2"/>
  <c r="BG303" i="2"/>
  <c r="BF303" i="2"/>
  <c r="BE303" i="2"/>
  <c r="BD303" i="2"/>
  <c r="BC303" i="2"/>
  <c r="BB303" i="2"/>
  <c r="BA303" i="2"/>
  <c r="AZ303" i="2"/>
  <c r="AY303" i="2"/>
  <c r="AX303" i="2"/>
  <c r="AW303" i="2"/>
  <c r="AV303" i="2"/>
  <c r="AU303" i="2"/>
  <c r="AT303" i="2"/>
  <c r="AS303" i="2"/>
  <c r="CD302" i="2"/>
  <c r="CC302" i="2"/>
  <c r="CB302" i="2"/>
  <c r="CA302" i="2"/>
  <c r="BZ302" i="2"/>
  <c r="BY302" i="2"/>
  <c r="BX302" i="2"/>
  <c r="BW302" i="2"/>
  <c r="BV302" i="2"/>
  <c r="BU302" i="2"/>
  <c r="BT302" i="2"/>
  <c r="BS302" i="2"/>
  <c r="BR302" i="2"/>
  <c r="BQ302" i="2"/>
  <c r="BP302" i="2"/>
  <c r="BO302" i="2"/>
  <c r="BN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X302" i="2"/>
  <c r="AW302" i="2"/>
  <c r="AV302" i="2"/>
  <c r="AU302" i="2"/>
  <c r="AT302" i="2"/>
  <c r="AS302" i="2"/>
  <c r="CD301" i="2"/>
  <c r="CC301" i="2"/>
  <c r="CB301" i="2"/>
  <c r="CA301" i="2"/>
  <c r="BZ301" i="2"/>
  <c r="BY301" i="2"/>
  <c r="BX301" i="2"/>
  <c r="BW301" i="2"/>
  <c r="BV301" i="2"/>
  <c r="BU301" i="2"/>
  <c r="BT301" i="2"/>
  <c r="BS301" i="2"/>
  <c r="BR301" i="2"/>
  <c r="BQ301" i="2"/>
  <c r="BP301" i="2"/>
  <c r="BO301" i="2"/>
  <c r="BN301" i="2"/>
  <c r="BM301" i="2"/>
  <c r="BL301" i="2"/>
  <c r="BK301" i="2"/>
  <c r="BJ301" i="2"/>
  <c r="BI301" i="2"/>
  <c r="BH301" i="2"/>
  <c r="BG301" i="2"/>
  <c r="BF301" i="2"/>
  <c r="BE301" i="2"/>
  <c r="BD301" i="2"/>
  <c r="BC301" i="2"/>
  <c r="BB301" i="2"/>
  <c r="BA301" i="2"/>
  <c r="AZ301" i="2"/>
  <c r="AY301" i="2"/>
  <c r="AX301" i="2"/>
  <c r="AW301" i="2"/>
  <c r="AV301" i="2"/>
  <c r="AU301" i="2"/>
  <c r="AT301" i="2"/>
  <c r="AS301" i="2"/>
  <c r="CD300" i="2"/>
  <c r="CC300" i="2"/>
  <c r="CB300" i="2"/>
  <c r="CA300" i="2"/>
  <c r="BZ300" i="2"/>
  <c r="BY300" i="2"/>
  <c r="BX300" i="2"/>
  <c r="BW300" i="2"/>
  <c r="BV300" i="2"/>
  <c r="BU300" i="2"/>
  <c r="BT300" i="2"/>
  <c r="BS300" i="2"/>
  <c r="BR300" i="2"/>
  <c r="BQ300" i="2"/>
  <c r="BP300" i="2"/>
  <c r="BO300" i="2"/>
  <c r="BN300" i="2"/>
  <c r="BM300" i="2"/>
  <c r="BL300" i="2"/>
  <c r="BK300" i="2"/>
  <c r="BJ300" i="2"/>
  <c r="BI300" i="2"/>
  <c r="BH300" i="2"/>
  <c r="BG300" i="2"/>
  <c r="BF300" i="2"/>
  <c r="BE300" i="2"/>
  <c r="BD300" i="2"/>
  <c r="BC300" i="2"/>
  <c r="BB300" i="2"/>
  <c r="BA300" i="2"/>
  <c r="AZ300" i="2"/>
  <c r="AY300" i="2"/>
  <c r="AX300" i="2"/>
  <c r="AW300" i="2"/>
  <c r="AV300" i="2"/>
  <c r="AU300" i="2"/>
  <c r="AT300" i="2"/>
  <c r="AS300" i="2"/>
  <c r="CD299" i="2"/>
  <c r="CC299" i="2"/>
  <c r="CB299" i="2"/>
  <c r="CA299" i="2"/>
  <c r="BZ299" i="2"/>
  <c r="BY299" i="2"/>
  <c r="BX299" i="2"/>
  <c r="BW299" i="2"/>
  <c r="BV299" i="2"/>
  <c r="BU299" i="2"/>
  <c r="BT299" i="2"/>
  <c r="BS299" i="2"/>
  <c r="BR299" i="2"/>
  <c r="BQ299" i="2"/>
  <c r="BP299" i="2"/>
  <c r="BO299" i="2"/>
  <c r="BN299" i="2"/>
  <c r="BM299" i="2"/>
  <c r="BL299" i="2"/>
  <c r="BK299" i="2"/>
  <c r="BJ299" i="2"/>
  <c r="BI299" i="2"/>
  <c r="BH299" i="2"/>
  <c r="BG299" i="2"/>
  <c r="BF299" i="2"/>
  <c r="BE299" i="2"/>
  <c r="BD299" i="2"/>
  <c r="BC299" i="2"/>
  <c r="BB299" i="2"/>
  <c r="BA299" i="2"/>
  <c r="AZ299" i="2"/>
  <c r="AY299" i="2"/>
  <c r="AX299" i="2"/>
  <c r="AW299" i="2"/>
  <c r="AV299" i="2"/>
  <c r="AU299" i="2"/>
  <c r="AT299" i="2"/>
  <c r="AS299" i="2"/>
  <c r="CD298" i="2"/>
  <c r="CC298" i="2"/>
  <c r="CB298" i="2"/>
  <c r="CA298" i="2"/>
  <c r="BZ298" i="2"/>
  <c r="BY298" i="2"/>
  <c r="BX298" i="2"/>
  <c r="BW298" i="2"/>
  <c r="BV298" i="2"/>
  <c r="BU298" i="2"/>
  <c r="BT298" i="2"/>
  <c r="BS298" i="2"/>
  <c r="BR298" i="2"/>
  <c r="BQ298" i="2"/>
  <c r="BP298" i="2"/>
  <c r="BO298" i="2"/>
  <c r="BN298" i="2"/>
  <c r="BM298" i="2"/>
  <c r="BL298" i="2"/>
  <c r="BK298" i="2"/>
  <c r="BJ298" i="2"/>
  <c r="BI298" i="2"/>
  <c r="BH298" i="2"/>
  <c r="BG298" i="2"/>
  <c r="BF298" i="2"/>
  <c r="BE298" i="2"/>
  <c r="BD298" i="2"/>
  <c r="BC298" i="2"/>
  <c r="BB298" i="2"/>
  <c r="BA298" i="2"/>
  <c r="AZ298" i="2"/>
  <c r="AY298" i="2"/>
  <c r="AX298" i="2"/>
  <c r="AW298" i="2"/>
  <c r="AV298" i="2"/>
  <c r="AU298" i="2"/>
  <c r="AT298" i="2"/>
  <c r="AS298" i="2"/>
  <c r="CD297" i="2"/>
  <c r="CC297" i="2"/>
  <c r="CB297" i="2"/>
  <c r="CA297" i="2"/>
  <c r="BZ297" i="2"/>
  <c r="BY297" i="2"/>
  <c r="BX297" i="2"/>
  <c r="BW297" i="2"/>
  <c r="BV297" i="2"/>
  <c r="BU297" i="2"/>
  <c r="BT297" i="2"/>
  <c r="BS297" i="2"/>
  <c r="BR297" i="2"/>
  <c r="BQ297" i="2"/>
  <c r="BP297" i="2"/>
  <c r="BO297" i="2"/>
  <c r="BN297" i="2"/>
  <c r="BM297" i="2"/>
  <c r="BL297" i="2"/>
  <c r="BK297" i="2"/>
  <c r="BJ297" i="2"/>
  <c r="BI297" i="2"/>
  <c r="BH297" i="2"/>
  <c r="BG297" i="2"/>
  <c r="BF297" i="2"/>
  <c r="BE297" i="2"/>
  <c r="BD297" i="2"/>
  <c r="BC297" i="2"/>
  <c r="BB297" i="2"/>
  <c r="BA297" i="2"/>
  <c r="AZ297" i="2"/>
  <c r="AY297" i="2"/>
  <c r="AX297" i="2"/>
  <c r="AW297" i="2"/>
  <c r="AV297" i="2"/>
  <c r="AU297" i="2"/>
  <c r="AT297" i="2"/>
  <c r="AS297" i="2"/>
  <c r="CD296" i="2"/>
  <c r="CC296" i="2"/>
  <c r="CB296" i="2"/>
  <c r="CA296" i="2"/>
  <c r="BZ296" i="2"/>
  <c r="BY296" i="2"/>
  <c r="BX296" i="2"/>
  <c r="BW296" i="2"/>
  <c r="BV296" i="2"/>
  <c r="BU296" i="2"/>
  <c r="BT296" i="2"/>
  <c r="BS296" i="2"/>
  <c r="BR296" i="2"/>
  <c r="BQ296" i="2"/>
  <c r="BP296" i="2"/>
  <c r="BO296" i="2"/>
  <c r="BN296" i="2"/>
  <c r="BM296" i="2"/>
  <c r="BL296" i="2"/>
  <c r="BK296" i="2"/>
  <c r="BJ296" i="2"/>
  <c r="BI296" i="2"/>
  <c r="BH296" i="2"/>
  <c r="BG296" i="2"/>
  <c r="BF296" i="2"/>
  <c r="BE296" i="2"/>
  <c r="BD296" i="2"/>
  <c r="BC296" i="2"/>
  <c r="BB296" i="2"/>
  <c r="BA296" i="2"/>
  <c r="AZ296" i="2"/>
  <c r="AY296" i="2"/>
  <c r="AX296" i="2"/>
  <c r="AW296" i="2"/>
  <c r="AV296" i="2"/>
  <c r="AU296" i="2"/>
  <c r="AT296" i="2"/>
  <c r="AS296" i="2"/>
  <c r="CD295" i="2"/>
  <c r="CC295" i="2"/>
  <c r="CB295" i="2"/>
  <c r="CA295" i="2"/>
  <c r="BZ295" i="2"/>
  <c r="BY295" i="2"/>
  <c r="BX295" i="2"/>
  <c r="BW295" i="2"/>
  <c r="BV295" i="2"/>
  <c r="BU295" i="2"/>
  <c r="BT295" i="2"/>
  <c r="BS295" i="2"/>
  <c r="BR295" i="2"/>
  <c r="BQ295" i="2"/>
  <c r="BP295" i="2"/>
  <c r="BO295" i="2"/>
  <c r="BN295" i="2"/>
  <c r="BM295" i="2"/>
  <c r="BL295" i="2"/>
  <c r="BK295" i="2"/>
  <c r="BJ295" i="2"/>
  <c r="BI295" i="2"/>
  <c r="BH295" i="2"/>
  <c r="BG295" i="2"/>
  <c r="BF295" i="2"/>
  <c r="BE295" i="2"/>
  <c r="BD295" i="2"/>
  <c r="BC295" i="2"/>
  <c r="BB295" i="2"/>
  <c r="BA295" i="2"/>
  <c r="AZ295" i="2"/>
  <c r="AY295" i="2"/>
  <c r="AX295" i="2"/>
  <c r="AW295" i="2"/>
  <c r="AV295" i="2"/>
  <c r="AU295" i="2"/>
  <c r="AT295" i="2"/>
  <c r="AS295" i="2"/>
  <c r="CD294" i="2"/>
  <c r="CC294" i="2"/>
  <c r="CB294" i="2"/>
  <c r="CA294" i="2"/>
  <c r="BZ294" i="2"/>
  <c r="BY294" i="2"/>
  <c r="BX294" i="2"/>
  <c r="BW294" i="2"/>
  <c r="BV294" i="2"/>
  <c r="BU294" i="2"/>
  <c r="BT294" i="2"/>
  <c r="BS294" i="2"/>
  <c r="BR294" i="2"/>
  <c r="BQ294" i="2"/>
  <c r="BP294" i="2"/>
  <c r="BO294" i="2"/>
  <c r="BN294" i="2"/>
  <c r="BM294" i="2"/>
  <c r="BL294" i="2"/>
  <c r="BK294" i="2"/>
  <c r="BJ294" i="2"/>
  <c r="BI294" i="2"/>
  <c r="BH294" i="2"/>
  <c r="BG294" i="2"/>
  <c r="BF294" i="2"/>
  <c r="BE294" i="2"/>
  <c r="BD294" i="2"/>
  <c r="BC294" i="2"/>
  <c r="BB294" i="2"/>
  <c r="BA294" i="2"/>
  <c r="AZ294" i="2"/>
  <c r="AY294" i="2"/>
  <c r="AX294" i="2"/>
  <c r="AW294" i="2"/>
  <c r="AV294" i="2"/>
  <c r="AU294" i="2"/>
  <c r="AT294" i="2"/>
  <c r="AS294" i="2"/>
  <c r="CD293" i="2"/>
  <c r="CC293" i="2"/>
  <c r="CB293" i="2"/>
  <c r="CA293" i="2"/>
  <c r="BZ293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BA293" i="2"/>
  <c r="AZ293" i="2"/>
  <c r="AY293" i="2"/>
  <c r="AX293" i="2"/>
  <c r="AW293" i="2"/>
  <c r="AV293" i="2"/>
  <c r="AU293" i="2"/>
  <c r="AT293" i="2"/>
  <c r="AS293" i="2"/>
  <c r="CD292" i="2"/>
  <c r="CC292" i="2"/>
  <c r="CB292" i="2"/>
  <c r="CA292" i="2"/>
  <c r="BZ292" i="2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BA292" i="2"/>
  <c r="AZ292" i="2"/>
  <c r="AY292" i="2"/>
  <c r="AX292" i="2"/>
  <c r="AW292" i="2"/>
  <c r="AV292" i="2"/>
  <c r="AU292" i="2"/>
  <c r="AT292" i="2"/>
  <c r="AS292" i="2"/>
  <c r="CD291" i="2"/>
  <c r="CC291" i="2"/>
  <c r="CB291" i="2"/>
  <c r="CA291" i="2"/>
  <c r="BZ291" i="2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BA291" i="2"/>
  <c r="AZ291" i="2"/>
  <c r="AY291" i="2"/>
  <c r="AX291" i="2"/>
  <c r="AW291" i="2"/>
  <c r="AV291" i="2"/>
  <c r="AU291" i="2"/>
  <c r="AT291" i="2"/>
  <c r="AS291" i="2"/>
  <c r="CD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X290" i="2"/>
  <c r="AW290" i="2"/>
  <c r="AV290" i="2"/>
  <c r="AU290" i="2"/>
  <c r="AT290" i="2"/>
  <c r="AS290" i="2"/>
  <c r="CD289" i="2"/>
  <c r="CC289" i="2"/>
  <c r="CB289" i="2"/>
  <c r="CA289" i="2"/>
  <c r="BZ289" i="2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BA289" i="2"/>
  <c r="AZ289" i="2"/>
  <c r="AY289" i="2"/>
  <c r="AX289" i="2"/>
  <c r="AW289" i="2"/>
  <c r="AV289" i="2"/>
  <c r="AU289" i="2"/>
  <c r="AT289" i="2"/>
  <c r="AS289" i="2"/>
  <c r="CD288" i="2"/>
  <c r="CC288" i="2"/>
  <c r="CB288" i="2"/>
  <c r="CA288" i="2"/>
  <c r="BZ288" i="2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BA288" i="2"/>
  <c r="AZ288" i="2"/>
  <c r="AY288" i="2"/>
  <c r="AX288" i="2"/>
  <c r="AW288" i="2"/>
  <c r="AV288" i="2"/>
  <c r="AU288" i="2"/>
  <c r="AT288" i="2"/>
  <c r="AS288" i="2"/>
  <c r="CD287" i="2"/>
  <c r="CC287" i="2"/>
  <c r="CB287" i="2"/>
  <c r="CA287" i="2"/>
  <c r="BZ287" i="2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BA287" i="2"/>
  <c r="AZ287" i="2"/>
  <c r="AY287" i="2"/>
  <c r="AX287" i="2"/>
  <c r="AW287" i="2"/>
  <c r="AV287" i="2"/>
  <c r="AU287" i="2"/>
  <c r="AT287" i="2"/>
  <c r="AS287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CD255" i="2"/>
  <c r="AM253" i="3" s="1"/>
  <c r="CC255" i="2"/>
  <c r="AL253" i="3" s="1"/>
  <c r="CB255" i="2"/>
  <c r="AK253" i="3" s="1"/>
  <c r="CA255" i="2"/>
  <c r="AJ253" i="3" s="1"/>
  <c r="BZ255" i="2"/>
  <c r="AI253" i="3" s="1"/>
  <c r="BY255" i="2"/>
  <c r="AH253" i="3" s="1"/>
  <c r="BX255" i="2"/>
  <c r="AG253" i="3" s="1"/>
  <c r="BW255" i="2"/>
  <c r="AF253" i="3" s="1"/>
  <c r="BV255" i="2"/>
  <c r="AE253" i="3" s="1"/>
  <c r="BU255" i="2"/>
  <c r="AD253" i="3" s="1"/>
  <c r="BT255" i="2"/>
  <c r="AC253" i="3" s="1"/>
  <c r="BS255" i="2"/>
  <c r="AB253" i="3" s="1"/>
  <c r="BR255" i="2"/>
  <c r="AA253" i="3" s="1"/>
  <c r="BQ255" i="2"/>
  <c r="Z253" i="3" s="1"/>
  <c r="BP255" i="2"/>
  <c r="Y253" i="3" s="1"/>
  <c r="BO255" i="2"/>
  <c r="X253" i="3" s="1"/>
  <c r="BN255" i="2"/>
  <c r="W253" i="3" s="1"/>
  <c r="BM255" i="2"/>
  <c r="V253" i="3" s="1"/>
  <c r="BL255" i="2"/>
  <c r="U253" i="3" s="1"/>
  <c r="BK255" i="2"/>
  <c r="T253" i="3" s="1"/>
  <c r="BJ255" i="2"/>
  <c r="S253" i="3" s="1"/>
  <c r="BI255" i="2"/>
  <c r="R253" i="3" s="1"/>
  <c r="BH255" i="2"/>
  <c r="Q253" i="3" s="1"/>
  <c r="BG255" i="2"/>
  <c r="P253" i="3" s="1"/>
  <c r="BF255" i="2"/>
  <c r="O253" i="3" s="1"/>
  <c r="BE255" i="2"/>
  <c r="N253" i="3" s="1"/>
  <c r="BD255" i="2"/>
  <c r="M253" i="3" s="1"/>
  <c r="BC255" i="2"/>
  <c r="L253" i="3" s="1"/>
  <c r="BB255" i="2"/>
  <c r="K253" i="3" s="1"/>
  <c r="BA255" i="2"/>
  <c r="J253" i="3" s="1"/>
  <c r="AZ255" i="2"/>
  <c r="I253" i="3" s="1"/>
  <c r="AY255" i="2"/>
  <c r="H253" i="3" s="1"/>
  <c r="AX255" i="2"/>
  <c r="G253" i="3" s="1"/>
  <c r="AW255" i="2"/>
  <c r="F253" i="3" s="1"/>
  <c r="AV255" i="2"/>
  <c r="E253" i="3" s="1"/>
  <c r="AU255" i="2"/>
  <c r="D253" i="3" s="1"/>
  <c r="AT255" i="2"/>
  <c r="C253" i="3" s="1"/>
  <c r="AS255" i="2"/>
  <c r="B253" i="3" s="1"/>
  <c r="CD254" i="2"/>
  <c r="AM252" i="3" s="1"/>
  <c r="CC254" i="2"/>
  <c r="AL252" i="3" s="1"/>
  <c r="CB254" i="2"/>
  <c r="AK252" i="3" s="1"/>
  <c r="CA254" i="2"/>
  <c r="AJ252" i="3" s="1"/>
  <c r="BZ254" i="2"/>
  <c r="AI252" i="3" s="1"/>
  <c r="BY254" i="2"/>
  <c r="AH252" i="3" s="1"/>
  <c r="BX254" i="2"/>
  <c r="AG252" i="3" s="1"/>
  <c r="BW254" i="2"/>
  <c r="AF252" i="3" s="1"/>
  <c r="BV254" i="2"/>
  <c r="AE252" i="3" s="1"/>
  <c r="BU254" i="2"/>
  <c r="AD252" i="3" s="1"/>
  <c r="BT254" i="2"/>
  <c r="AC252" i="3" s="1"/>
  <c r="BS254" i="2"/>
  <c r="AB252" i="3" s="1"/>
  <c r="BR254" i="2"/>
  <c r="AA252" i="3" s="1"/>
  <c r="BQ254" i="2"/>
  <c r="Z252" i="3" s="1"/>
  <c r="BP254" i="2"/>
  <c r="Y252" i="3" s="1"/>
  <c r="BO254" i="2"/>
  <c r="X252" i="3" s="1"/>
  <c r="BN254" i="2"/>
  <c r="W252" i="3" s="1"/>
  <c r="BM254" i="2"/>
  <c r="V252" i="3" s="1"/>
  <c r="BL254" i="2"/>
  <c r="U252" i="3" s="1"/>
  <c r="BK254" i="2"/>
  <c r="T252" i="3" s="1"/>
  <c r="BJ254" i="2"/>
  <c r="S252" i="3" s="1"/>
  <c r="BI254" i="2"/>
  <c r="R252" i="3" s="1"/>
  <c r="BH254" i="2"/>
  <c r="Q252" i="3" s="1"/>
  <c r="BG254" i="2"/>
  <c r="P252" i="3" s="1"/>
  <c r="BF254" i="2"/>
  <c r="O252" i="3" s="1"/>
  <c r="BE254" i="2"/>
  <c r="N252" i="3" s="1"/>
  <c r="BD254" i="2"/>
  <c r="M252" i="3" s="1"/>
  <c r="BC254" i="2"/>
  <c r="L252" i="3" s="1"/>
  <c r="BB254" i="2"/>
  <c r="K252" i="3" s="1"/>
  <c r="BA254" i="2"/>
  <c r="J252" i="3" s="1"/>
  <c r="AZ254" i="2"/>
  <c r="I252" i="3" s="1"/>
  <c r="AY254" i="2"/>
  <c r="H252" i="3" s="1"/>
  <c r="AX254" i="2"/>
  <c r="G252" i="3" s="1"/>
  <c r="AW254" i="2"/>
  <c r="F252" i="3" s="1"/>
  <c r="AV254" i="2"/>
  <c r="E252" i="3" s="1"/>
  <c r="AU254" i="2"/>
  <c r="D252" i="3" s="1"/>
  <c r="AT254" i="2"/>
  <c r="C252" i="3" s="1"/>
  <c r="AS254" i="2"/>
  <c r="B252" i="3" s="1"/>
  <c r="CD253" i="2"/>
  <c r="AM251" i="3" s="1"/>
  <c r="CC253" i="2"/>
  <c r="AL251" i="3" s="1"/>
  <c r="CB253" i="2"/>
  <c r="AK251" i="3" s="1"/>
  <c r="CA253" i="2"/>
  <c r="AJ251" i="3" s="1"/>
  <c r="BZ253" i="2"/>
  <c r="AI251" i="3" s="1"/>
  <c r="BY253" i="2"/>
  <c r="AH251" i="3" s="1"/>
  <c r="BX253" i="2"/>
  <c r="AG251" i="3" s="1"/>
  <c r="BW253" i="2"/>
  <c r="AF251" i="3" s="1"/>
  <c r="BV253" i="2"/>
  <c r="AE251" i="3" s="1"/>
  <c r="BU253" i="2"/>
  <c r="AD251" i="3" s="1"/>
  <c r="BT253" i="2"/>
  <c r="AC251" i="3" s="1"/>
  <c r="BS253" i="2"/>
  <c r="AB251" i="3" s="1"/>
  <c r="BR253" i="2"/>
  <c r="AA251" i="3" s="1"/>
  <c r="BQ253" i="2"/>
  <c r="Z251" i="3" s="1"/>
  <c r="BP253" i="2"/>
  <c r="Y251" i="3" s="1"/>
  <c r="BO253" i="2"/>
  <c r="X251" i="3" s="1"/>
  <c r="BN253" i="2"/>
  <c r="W251" i="3" s="1"/>
  <c r="BM253" i="2"/>
  <c r="V251" i="3" s="1"/>
  <c r="BL253" i="2"/>
  <c r="U251" i="3" s="1"/>
  <c r="BK253" i="2"/>
  <c r="T251" i="3" s="1"/>
  <c r="BJ253" i="2"/>
  <c r="S251" i="3" s="1"/>
  <c r="BI253" i="2"/>
  <c r="R251" i="3" s="1"/>
  <c r="BH253" i="2"/>
  <c r="Q251" i="3" s="1"/>
  <c r="BG253" i="2"/>
  <c r="P251" i="3" s="1"/>
  <c r="BF253" i="2"/>
  <c r="O251" i="3" s="1"/>
  <c r="BE253" i="2"/>
  <c r="N251" i="3" s="1"/>
  <c r="BD253" i="2"/>
  <c r="M251" i="3" s="1"/>
  <c r="BC253" i="2"/>
  <c r="L251" i="3" s="1"/>
  <c r="BB253" i="2"/>
  <c r="K251" i="3" s="1"/>
  <c r="BA253" i="2"/>
  <c r="J251" i="3" s="1"/>
  <c r="AZ253" i="2"/>
  <c r="I251" i="3" s="1"/>
  <c r="AY253" i="2"/>
  <c r="H251" i="3" s="1"/>
  <c r="AX253" i="2"/>
  <c r="G251" i="3" s="1"/>
  <c r="AW253" i="2"/>
  <c r="F251" i="3" s="1"/>
  <c r="AV253" i="2"/>
  <c r="E251" i="3" s="1"/>
  <c r="AU253" i="2"/>
  <c r="D251" i="3" s="1"/>
  <c r="AT253" i="2"/>
  <c r="C251" i="3" s="1"/>
  <c r="AS253" i="2"/>
  <c r="B251" i="3" s="1"/>
  <c r="CD252" i="2"/>
  <c r="AM250" i="3" s="1"/>
  <c r="CC252" i="2"/>
  <c r="AL250" i="3" s="1"/>
  <c r="CB252" i="2"/>
  <c r="AK250" i="3" s="1"/>
  <c r="CA252" i="2"/>
  <c r="AJ250" i="3" s="1"/>
  <c r="BZ252" i="2"/>
  <c r="AI250" i="3" s="1"/>
  <c r="BY252" i="2"/>
  <c r="AH250" i="3" s="1"/>
  <c r="BX252" i="2"/>
  <c r="AG250" i="3" s="1"/>
  <c r="BW252" i="2"/>
  <c r="AF250" i="3" s="1"/>
  <c r="BV252" i="2"/>
  <c r="AE250" i="3" s="1"/>
  <c r="BU252" i="2"/>
  <c r="AD250" i="3" s="1"/>
  <c r="BT252" i="2"/>
  <c r="AC250" i="3" s="1"/>
  <c r="BS252" i="2"/>
  <c r="AB250" i="3" s="1"/>
  <c r="BR252" i="2"/>
  <c r="AA250" i="3" s="1"/>
  <c r="BQ252" i="2"/>
  <c r="Z250" i="3" s="1"/>
  <c r="BP252" i="2"/>
  <c r="Y250" i="3" s="1"/>
  <c r="BO252" i="2"/>
  <c r="X250" i="3" s="1"/>
  <c r="BN252" i="2"/>
  <c r="W250" i="3" s="1"/>
  <c r="BM252" i="2"/>
  <c r="V250" i="3" s="1"/>
  <c r="BL252" i="2"/>
  <c r="U250" i="3" s="1"/>
  <c r="BK252" i="2"/>
  <c r="T250" i="3" s="1"/>
  <c r="BJ252" i="2"/>
  <c r="S250" i="3" s="1"/>
  <c r="BI252" i="2"/>
  <c r="R250" i="3" s="1"/>
  <c r="BH252" i="2"/>
  <c r="Q250" i="3" s="1"/>
  <c r="BG252" i="2"/>
  <c r="P250" i="3" s="1"/>
  <c r="BF252" i="2"/>
  <c r="O250" i="3" s="1"/>
  <c r="BE252" i="2"/>
  <c r="N250" i="3" s="1"/>
  <c r="BD252" i="2"/>
  <c r="M250" i="3" s="1"/>
  <c r="BC252" i="2"/>
  <c r="L250" i="3" s="1"/>
  <c r="BB252" i="2"/>
  <c r="K250" i="3" s="1"/>
  <c r="BA252" i="2"/>
  <c r="J250" i="3" s="1"/>
  <c r="AZ252" i="2"/>
  <c r="I250" i="3" s="1"/>
  <c r="AY252" i="2"/>
  <c r="H250" i="3" s="1"/>
  <c r="AX252" i="2"/>
  <c r="G250" i="3" s="1"/>
  <c r="AW252" i="2"/>
  <c r="F250" i="3" s="1"/>
  <c r="AV252" i="2"/>
  <c r="E250" i="3" s="1"/>
  <c r="AU252" i="2"/>
  <c r="D250" i="3" s="1"/>
  <c r="AT252" i="2"/>
  <c r="C250" i="3" s="1"/>
  <c r="AS252" i="2"/>
  <c r="B250" i="3" s="1"/>
  <c r="CD251" i="2"/>
  <c r="AM249" i="3" s="1"/>
  <c r="CC251" i="2"/>
  <c r="AL249" i="3" s="1"/>
  <c r="CB251" i="2"/>
  <c r="AK249" i="3" s="1"/>
  <c r="CA251" i="2"/>
  <c r="AJ249" i="3" s="1"/>
  <c r="BZ251" i="2"/>
  <c r="AI249" i="3" s="1"/>
  <c r="BY251" i="2"/>
  <c r="AH249" i="3" s="1"/>
  <c r="BX251" i="2"/>
  <c r="AG249" i="3" s="1"/>
  <c r="BW251" i="2"/>
  <c r="AF249" i="3" s="1"/>
  <c r="BV251" i="2"/>
  <c r="AE249" i="3" s="1"/>
  <c r="BU251" i="2"/>
  <c r="AD249" i="3" s="1"/>
  <c r="BT251" i="2"/>
  <c r="AC249" i="3" s="1"/>
  <c r="BS251" i="2"/>
  <c r="AB249" i="3" s="1"/>
  <c r="BR251" i="2"/>
  <c r="AA249" i="3" s="1"/>
  <c r="BQ251" i="2"/>
  <c r="Z249" i="3" s="1"/>
  <c r="BP251" i="2"/>
  <c r="Y249" i="3" s="1"/>
  <c r="BO251" i="2"/>
  <c r="X249" i="3" s="1"/>
  <c r="BN251" i="2"/>
  <c r="W249" i="3" s="1"/>
  <c r="BM251" i="2"/>
  <c r="V249" i="3" s="1"/>
  <c r="BL251" i="2"/>
  <c r="U249" i="3" s="1"/>
  <c r="BK251" i="2"/>
  <c r="T249" i="3" s="1"/>
  <c r="BJ251" i="2"/>
  <c r="S249" i="3" s="1"/>
  <c r="BI251" i="2"/>
  <c r="R249" i="3" s="1"/>
  <c r="BH251" i="2"/>
  <c r="Q249" i="3" s="1"/>
  <c r="BG251" i="2"/>
  <c r="P249" i="3" s="1"/>
  <c r="BF251" i="2"/>
  <c r="O249" i="3" s="1"/>
  <c r="BE251" i="2"/>
  <c r="N249" i="3" s="1"/>
  <c r="BD251" i="2"/>
  <c r="M249" i="3" s="1"/>
  <c r="BC251" i="2"/>
  <c r="L249" i="3" s="1"/>
  <c r="BB251" i="2"/>
  <c r="K249" i="3" s="1"/>
  <c r="BA251" i="2"/>
  <c r="J249" i="3" s="1"/>
  <c r="AZ251" i="2"/>
  <c r="I249" i="3" s="1"/>
  <c r="AY251" i="2"/>
  <c r="H249" i="3" s="1"/>
  <c r="AX251" i="2"/>
  <c r="G249" i="3" s="1"/>
  <c r="AW251" i="2"/>
  <c r="F249" i="3" s="1"/>
  <c r="AV251" i="2"/>
  <c r="E249" i="3" s="1"/>
  <c r="AU251" i="2"/>
  <c r="D249" i="3" s="1"/>
  <c r="AT251" i="2"/>
  <c r="C249" i="3" s="1"/>
  <c r="AS251" i="2"/>
  <c r="B249" i="3" s="1"/>
  <c r="CD250" i="2"/>
  <c r="AM248" i="3" s="1"/>
  <c r="CC250" i="2"/>
  <c r="AL248" i="3" s="1"/>
  <c r="CB250" i="2"/>
  <c r="AK248" i="3" s="1"/>
  <c r="CA250" i="2"/>
  <c r="AJ248" i="3" s="1"/>
  <c r="BZ250" i="2"/>
  <c r="AI248" i="3" s="1"/>
  <c r="BY250" i="2"/>
  <c r="AH248" i="3" s="1"/>
  <c r="BX250" i="2"/>
  <c r="AG248" i="3" s="1"/>
  <c r="BW250" i="2"/>
  <c r="AF248" i="3" s="1"/>
  <c r="BV250" i="2"/>
  <c r="AE248" i="3" s="1"/>
  <c r="BU250" i="2"/>
  <c r="AD248" i="3" s="1"/>
  <c r="BT250" i="2"/>
  <c r="AC248" i="3" s="1"/>
  <c r="BS250" i="2"/>
  <c r="AB248" i="3" s="1"/>
  <c r="BR250" i="2"/>
  <c r="AA248" i="3" s="1"/>
  <c r="BQ250" i="2"/>
  <c r="Z248" i="3" s="1"/>
  <c r="BP250" i="2"/>
  <c r="Y248" i="3" s="1"/>
  <c r="BO250" i="2"/>
  <c r="X248" i="3" s="1"/>
  <c r="BN250" i="2"/>
  <c r="W248" i="3" s="1"/>
  <c r="BM250" i="2"/>
  <c r="V248" i="3" s="1"/>
  <c r="BL250" i="2"/>
  <c r="U248" i="3" s="1"/>
  <c r="BK250" i="2"/>
  <c r="T248" i="3" s="1"/>
  <c r="BJ250" i="2"/>
  <c r="S248" i="3" s="1"/>
  <c r="BI250" i="2"/>
  <c r="R248" i="3" s="1"/>
  <c r="BH250" i="2"/>
  <c r="Q248" i="3" s="1"/>
  <c r="BG250" i="2"/>
  <c r="P248" i="3" s="1"/>
  <c r="BF250" i="2"/>
  <c r="O248" i="3" s="1"/>
  <c r="BE250" i="2"/>
  <c r="N248" i="3" s="1"/>
  <c r="BD250" i="2"/>
  <c r="M248" i="3" s="1"/>
  <c r="BC250" i="2"/>
  <c r="L248" i="3" s="1"/>
  <c r="BB250" i="2"/>
  <c r="K248" i="3" s="1"/>
  <c r="BA250" i="2"/>
  <c r="J248" i="3" s="1"/>
  <c r="AZ250" i="2"/>
  <c r="I248" i="3" s="1"/>
  <c r="AY250" i="2"/>
  <c r="H248" i="3" s="1"/>
  <c r="AX250" i="2"/>
  <c r="G248" i="3" s="1"/>
  <c r="AW250" i="2"/>
  <c r="F248" i="3" s="1"/>
  <c r="AV250" i="2"/>
  <c r="E248" i="3" s="1"/>
  <c r="AU250" i="2"/>
  <c r="D248" i="3" s="1"/>
  <c r="AT250" i="2"/>
  <c r="C248" i="3" s="1"/>
  <c r="AS250" i="2"/>
  <c r="B248" i="3" s="1"/>
  <c r="CD249" i="2"/>
  <c r="AM247" i="3" s="1"/>
  <c r="CC249" i="2"/>
  <c r="AL247" i="3" s="1"/>
  <c r="CB249" i="2"/>
  <c r="AK247" i="3" s="1"/>
  <c r="CA249" i="2"/>
  <c r="AJ247" i="3" s="1"/>
  <c r="BZ249" i="2"/>
  <c r="AI247" i="3" s="1"/>
  <c r="BY249" i="2"/>
  <c r="AH247" i="3" s="1"/>
  <c r="BX249" i="2"/>
  <c r="AG247" i="3" s="1"/>
  <c r="BW249" i="2"/>
  <c r="AF247" i="3" s="1"/>
  <c r="BV249" i="2"/>
  <c r="AE247" i="3" s="1"/>
  <c r="BU249" i="2"/>
  <c r="AD247" i="3" s="1"/>
  <c r="BT249" i="2"/>
  <c r="AC247" i="3" s="1"/>
  <c r="BS249" i="2"/>
  <c r="AB247" i="3" s="1"/>
  <c r="BR249" i="2"/>
  <c r="AA247" i="3" s="1"/>
  <c r="BQ249" i="2"/>
  <c r="Z247" i="3" s="1"/>
  <c r="BP249" i="2"/>
  <c r="Y247" i="3" s="1"/>
  <c r="BO249" i="2"/>
  <c r="X247" i="3" s="1"/>
  <c r="BN249" i="2"/>
  <c r="W247" i="3" s="1"/>
  <c r="BM249" i="2"/>
  <c r="V247" i="3" s="1"/>
  <c r="BL249" i="2"/>
  <c r="U247" i="3" s="1"/>
  <c r="BK249" i="2"/>
  <c r="T247" i="3" s="1"/>
  <c r="BJ249" i="2"/>
  <c r="S247" i="3" s="1"/>
  <c r="BI249" i="2"/>
  <c r="R247" i="3" s="1"/>
  <c r="BH249" i="2"/>
  <c r="Q247" i="3" s="1"/>
  <c r="BG249" i="2"/>
  <c r="P247" i="3" s="1"/>
  <c r="BF249" i="2"/>
  <c r="O247" i="3" s="1"/>
  <c r="BE249" i="2"/>
  <c r="N247" i="3" s="1"/>
  <c r="BD249" i="2"/>
  <c r="M247" i="3" s="1"/>
  <c r="BC249" i="2"/>
  <c r="L247" i="3" s="1"/>
  <c r="BB249" i="2"/>
  <c r="K247" i="3" s="1"/>
  <c r="BA249" i="2"/>
  <c r="J247" i="3" s="1"/>
  <c r="AZ249" i="2"/>
  <c r="I247" i="3" s="1"/>
  <c r="AY249" i="2"/>
  <c r="H247" i="3" s="1"/>
  <c r="AX249" i="2"/>
  <c r="G247" i="3" s="1"/>
  <c r="AW249" i="2"/>
  <c r="F247" i="3" s="1"/>
  <c r="AV249" i="2"/>
  <c r="E247" i="3" s="1"/>
  <c r="AU249" i="2"/>
  <c r="D247" i="3" s="1"/>
  <c r="AT249" i="2"/>
  <c r="C247" i="3" s="1"/>
  <c r="AS249" i="2"/>
  <c r="B247" i="3" s="1"/>
  <c r="CD248" i="2"/>
  <c r="AM246" i="3" s="1"/>
  <c r="CC248" i="2"/>
  <c r="AL246" i="3" s="1"/>
  <c r="CB248" i="2"/>
  <c r="AK246" i="3" s="1"/>
  <c r="CA248" i="2"/>
  <c r="AJ246" i="3" s="1"/>
  <c r="BZ248" i="2"/>
  <c r="AI246" i="3" s="1"/>
  <c r="BY248" i="2"/>
  <c r="AH246" i="3" s="1"/>
  <c r="BX248" i="2"/>
  <c r="AG246" i="3" s="1"/>
  <c r="BW248" i="2"/>
  <c r="AF246" i="3" s="1"/>
  <c r="BV248" i="2"/>
  <c r="AE246" i="3" s="1"/>
  <c r="BU248" i="2"/>
  <c r="AD246" i="3" s="1"/>
  <c r="BT248" i="2"/>
  <c r="AC246" i="3" s="1"/>
  <c r="BS248" i="2"/>
  <c r="AB246" i="3" s="1"/>
  <c r="BR248" i="2"/>
  <c r="AA246" i="3" s="1"/>
  <c r="BQ248" i="2"/>
  <c r="Z246" i="3" s="1"/>
  <c r="BP248" i="2"/>
  <c r="Y246" i="3" s="1"/>
  <c r="BO248" i="2"/>
  <c r="X246" i="3" s="1"/>
  <c r="BN248" i="2"/>
  <c r="W246" i="3" s="1"/>
  <c r="BM248" i="2"/>
  <c r="V246" i="3" s="1"/>
  <c r="BL248" i="2"/>
  <c r="U246" i="3" s="1"/>
  <c r="BK248" i="2"/>
  <c r="T246" i="3" s="1"/>
  <c r="BJ248" i="2"/>
  <c r="S246" i="3" s="1"/>
  <c r="BI248" i="2"/>
  <c r="R246" i="3" s="1"/>
  <c r="BH248" i="2"/>
  <c r="Q246" i="3" s="1"/>
  <c r="BG248" i="2"/>
  <c r="P246" i="3" s="1"/>
  <c r="BF248" i="2"/>
  <c r="O246" i="3" s="1"/>
  <c r="BE248" i="2"/>
  <c r="N246" i="3" s="1"/>
  <c r="BD248" i="2"/>
  <c r="M246" i="3" s="1"/>
  <c r="BC248" i="2"/>
  <c r="L246" i="3" s="1"/>
  <c r="BB248" i="2"/>
  <c r="K246" i="3" s="1"/>
  <c r="BA248" i="2"/>
  <c r="J246" i="3" s="1"/>
  <c r="AZ248" i="2"/>
  <c r="I246" i="3" s="1"/>
  <c r="AY248" i="2"/>
  <c r="H246" i="3" s="1"/>
  <c r="AX248" i="2"/>
  <c r="G246" i="3" s="1"/>
  <c r="AW248" i="2"/>
  <c r="F246" i="3" s="1"/>
  <c r="AV248" i="2"/>
  <c r="E246" i="3" s="1"/>
  <c r="AU248" i="2"/>
  <c r="D246" i="3" s="1"/>
  <c r="AT248" i="2"/>
  <c r="C246" i="3" s="1"/>
  <c r="AS248" i="2"/>
  <c r="B246" i="3" s="1"/>
  <c r="CD247" i="2"/>
  <c r="AM245" i="3" s="1"/>
  <c r="CC247" i="2"/>
  <c r="AL245" i="3" s="1"/>
  <c r="CB247" i="2"/>
  <c r="AK245" i="3" s="1"/>
  <c r="CA247" i="2"/>
  <c r="AJ245" i="3" s="1"/>
  <c r="BZ247" i="2"/>
  <c r="AI245" i="3" s="1"/>
  <c r="BY247" i="2"/>
  <c r="AH245" i="3" s="1"/>
  <c r="BX247" i="2"/>
  <c r="AG245" i="3" s="1"/>
  <c r="BW247" i="2"/>
  <c r="AF245" i="3" s="1"/>
  <c r="BV247" i="2"/>
  <c r="AE245" i="3" s="1"/>
  <c r="BU247" i="2"/>
  <c r="AD245" i="3" s="1"/>
  <c r="BT247" i="2"/>
  <c r="AC245" i="3" s="1"/>
  <c r="BS247" i="2"/>
  <c r="AB245" i="3" s="1"/>
  <c r="BR247" i="2"/>
  <c r="AA245" i="3" s="1"/>
  <c r="BQ247" i="2"/>
  <c r="Z245" i="3" s="1"/>
  <c r="BP247" i="2"/>
  <c r="Y245" i="3" s="1"/>
  <c r="BO247" i="2"/>
  <c r="X245" i="3" s="1"/>
  <c r="BN247" i="2"/>
  <c r="W245" i="3" s="1"/>
  <c r="BM247" i="2"/>
  <c r="V245" i="3" s="1"/>
  <c r="BL247" i="2"/>
  <c r="U245" i="3" s="1"/>
  <c r="BK247" i="2"/>
  <c r="T245" i="3" s="1"/>
  <c r="BJ247" i="2"/>
  <c r="S245" i="3" s="1"/>
  <c r="BI247" i="2"/>
  <c r="R245" i="3" s="1"/>
  <c r="BH247" i="2"/>
  <c r="Q245" i="3" s="1"/>
  <c r="BG247" i="2"/>
  <c r="P245" i="3" s="1"/>
  <c r="BF247" i="2"/>
  <c r="O245" i="3" s="1"/>
  <c r="BE247" i="2"/>
  <c r="N245" i="3" s="1"/>
  <c r="BD247" i="2"/>
  <c r="M245" i="3" s="1"/>
  <c r="BC247" i="2"/>
  <c r="L245" i="3" s="1"/>
  <c r="BB247" i="2"/>
  <c r="K245" i="3" s="1"/>
  <c r="BA247" i="2"/>
  <c r="J245" i="3" s="1"/>
  <c r="AZ247" i="2"/>
  <c r="I245" i="3" s="1"/>
  <c r="AY247" i="2"/>
  <c r="H245" i="3" s="1"/>
  <c r="AX247" i="2"/>
  <c r="G245" i="3" s="1"/>
  <c r="AW247" i="2"/>
  <c r="F245" i="3" s="1"/>
  <c r="AV247" i="2"/>
  <c r="E245" i="3" s="1"/>
  <c r="AU247" i="2"/>
  <c r="D245" i="3" s="1"/>
  <c r="AT247" i="2"/>
  <c r="C245" i="3" s="1"/>
  <c r="AS247" i="2"/>
  <c r="B245" i="3" s="1"/>
  <c r="CD246" i="2"/>
  <c r="AM244" i="3" s="1"/>
  <c r="CC246" i="2"/>
  <c r="AL244" i="3" s="1"/>
  <c r="CB246" i="2"/>
  <c r="AK244" i="3" s="1"/>
  <c r="CA246" i="2"/>
  <c r="AJ244" i="3" s="1"/>
  <c r="BZ246" i="2"/>
  <c r="AI244" i="3" s="1"/>
  <c r="BY246" i="2"/>
  <c r="AH244" i="3" s="1"/>
  <c r="BX246" i="2"/>
  <c r="AG244" i="3" s="1"/>
  <c r="BW246" i="2"/>
  <c r="AF244" i="3" s="1"/>
  <c r="BV246" i="2"/>
  <c r="AE244" i="3" s="1"/>
  <c r="BU246" i="2"/>
  <c r="AD244" i="3" s="1"/>
  <c r="BT246" i="2"/>
  <c r="AC244" i="3" s="1"/>
  <c r="BS246" i="2"/>
  <c r="AB244" i="3" s="1"/>
  <c r="BR246" i="2"/>
  <c r="AA244" i="3" s="1"/>
  <c r="BQ246" i="2"/>
  <c r="Z244" i="3" s="1"/>
  <c r="BP246" i="2"/>
  <c r="Y244" i="3" s="1"/>
  <c r="BO246" i="2"/>
  <c r="X244" i="3" s="1"/>
  <c r="BN246" i="2"/>
  <c r="W244" i="3" s="1"/>
  <c r="BM246" i="2"/>
  <c r="V244" i="3" s="1"/>
  <c r="BL246" i="2"/>
  <c r="U244" i="3" s="1"/>
  <c r="BK246" i="2"/>
  <c r="T244" i="3" s="1"/>
  <c r="BJ246" i="2"/>
  <c r="S244" i="3" s="1"/>
  <c r="BI246" i="2"/>
  <c r="R244" i="3" s="1"/>
  <c r="BH246" i="2"/>
  <c r="Q244" i="3" s="1"/>
  <c r="BG246" i="2"/>
  <c r="P244" i="3" s="1"/>
  <c r="BF246" i="2"/>
  <c r="O244" i="3" s="1"/>
  <c r="BE246" i="2"/>
  <c r="N244" i="3" s="1"/>
  <c r="BD246" i="2"/>
  <c r="M244" i="3" s="1"/>
  <c r="BC246" i="2"/>
  <c r="L244" i="3" s="1"/>
  <c r="BB246" i="2"/>
  <c r="K244" i="3" s="1"/>
  <c r="BA246" i="2"/>
  <c r="J244" i="3" s="1"/>
  <c r="AZ246" i="2"/>
  <c r="I244" i="3" s="1"/>
  <c r="AY246" i="2"/>
  <c r="H244" i="3" s="1"/>
  <c r="AX246" i="2"/>
  <c r="G244" i="3" s="1"/>
  <c r="AW246" i="2"/>
  <c r="F244" i="3" s="1"/>
  <c r="AV246" i="2"/>
  <c r="E244" i="3" s="1"/>
  <c r="AU246" i="2"/>
  <c r="D244" i="3" s="1"/>
  <c r="AT246" i="2"/>
  <c r="C244" i="3" s="1"/>
  <c r="AS246" i="2"/>
  <c r="B244" i="3" s="1"/>
  <c r="CD245" i="2"/>
  <c r="AM243" i="3" s="1"/>
  <c r="CC245" i="2"/>
  <c r="AL243" i="3" s="1"/>
  <c r="CB245" i="2"/>
  <c r="AK243" i="3" s="1"/>
  <c r="CA245" i="2"/>
  <c r="AJ243" i="3" s="1"/>
  <c r="BZ245" i="2"/>
  <c r="AI243" i="3" s="1"/>
  <c r="BY245" i="2"/>
  <c r="AH243" i="3" s="1"/>
  <c r="BX245" i="2"/>
  <c r="AG243" i="3" s="1"/>
  <c r="BW245" i="2"/>
  <c r="AF243" i="3" s="1"/>
  <c r="BV245" i="2"/>
  <c r="AE243" i="3" s="1"/>
  <c r="BU245" i="2"/>
  <c r="AD243" i="3" s="1"/>
  <c r="BT245" i="2"/>
  <c r="AC243" i="3" s="1"/>
  <c r="BS245" i="2"/>
  <c r="AB243" i="3" s="1"/>
  <c r="BR245" i="2"/>
  <c r="AA243" i="3" s="1"/>
  <c r="BQ245" i="2"/>
  <c r="Z243" i="3" s="1"/>
  <c r="BP245" i="2"/>
  <c r="Y243" i="3" s="1"/>
  <c r="BO245" i="2"/>
  <c r="X243" i="3" s="1"/>
  <c r="BN245" i="2"/>
  <c r="W243" i="3" s="1"/>
  <c r="BM245" i="2"/>
  <c r="V243" i="3" s="1"/>
  <c r="BL245" i="2"/>
  <c r="U243" i="3" s="1"/>
  <c r="BK245" i="2"/>
  <c r="T243" i="3" s="1"/>
  <c r="BJ245" i="2"/>
  <c r="S243" i="3" s="1"/>
  <c r="BI245" i="2"/>
  <c r="R243" i="3" s="1"/>
  <c r="BH245" i="2"/>
  <c r="Q243" i="3" s="1"/>
  <c r="BG245" i="2"/>
  <c r="P243" i="3" s="1"/>
  <c r="BF245" i="2"/>
  <c r="O243" i="3" s="1"/>
  <c r="BE245" i="2"/>
  <c r="N243" i="3" s="1"/>
  <c r="BD245" i="2"/>
  <c r="M243" i="3" s="1"/>
  <c r="BC245" i="2"/>
  <c r="L243" i="3" s="1"/>
  <c r="BB245" i="2"/>
  <c r="K243" i="3" s="1"/>
  <c r="BA245" i="2"/>
  <c r="J243" i="3" s="1"/>
  <c r="AZ245" i="2"/>
  <c r="I243" i="3" s="1"/>
  <c r="AY245" i="2"/>
  <c r="H243" i="3" s="1"/>
  <c r="AX245" i="2"/>
  <c r="G243" i="3" s="1"/>
  <c r="AW245" i="2"/>
  <c r="F243" i="3" s="1"/>
  <c r="AV245" i="2"/>
  <c r="E243" i="3" s="1"/>
  <c r="AU245" i="2"/>
  <c r="D243" i="3" s="1"/>
  <c r="AT245" i="2"/>
  <c r="C243" i="3" s="1"/>
  <c r="AS245" i="2"/>
  <c r="B243" i="3" s="1"/>
  <c r="CD244" i="2"/>
  <c r="AM242" i="3" s="1"/>
  <c r="CC244" i="2"/>
  <c r="AL242" i="3" s="1"/>
  <c r="CB244" i="2"/>
  <c r="AK242" i="3" s="1"/>
  <c r="CA244" i="2"/>
  <c r="AJ242" i="3" s="1"/>
  <c r="BZ244" i="2"/>
  <c r="AI242" i="3" s="1"/>
  <c r="BY244" i="2"/>
  <c r="AH242" i="3" s="1"/>
  <c r="BX244" i="2"/>
  <c r="AG242" i="3" s="1"/>
  <c r="BW244" i="2"/>
  <c r="AF242" i="3" s="1"/>
  <c r="BV244" i="2"/>
  <c r="AE242" i="3" s="1"/>
  <c r="BU244" i="2"/>
  <c r="AD242" i="3" s="1"/>
  <c r="BT244" i="2"/>
  <c r="AC242" i="3" s="1"/>
  <c r="BS244" i="2"/>
  <c r="AB242" i="3" s="1"/>
  <c r="BR244" i="2"/>
  <c r="AA242" i="3" s="1"/>
  <c r="BQ244" i="2"/>
  <c r="Z242" i="3" s="1"/>
  <c r="BP244" i="2"/>
  <c r="Y242" i="3" s="1"/>
  <c r="BO244" i="2"/>
  <c r="X242" i="3" s="1"/>
  <c r="BN244" i="2"/>
  <c r="W242" i="3" s="1"/>
  <c r="BM244" i="2"/>
  <c r="V242" i="3" s="1"/>
  <c r="BL244" i="2"/>
  <c r="U242" i="3" s="1"/>
  <c r="BK244" i="2"/>
  <c r="T242" i="3" s="1"/>
  <c r="BJ244" i="2"/>
  <c r="S242" i="3" s="1"/>
  <c r="BI244" i="2"/>
  <c r="R242" i="3" s="1"/>
  <c r="BH244" i="2"/>
  <c r="Q242" i="3" s="1"/>
  <c r="BG244" i="2"/>
  <c r="P242" i="3" s="1"/>
  <c r="BF244" i="2"/>
  <c r="O242" i="3" s="1"/>
  <c r="BE244" i="2"/>
  <c r="N242" i="3" s="1"/>
  <c r="BD244" i="2"/>
  <c r="M242" i="3" s="1"/>
  <c r="BC244" i="2"/>
  <c r="L242" i="3" s="1"/>
  <c r="BB244" i="2"/>
  <c r="K242" i="3" s="1"/>
  <c r="BA244" i="2"/>
  <c r="J242" i="3" s="1"/>
  <c r="AZ244" i="2"/>
  <c r="I242" i="3" s="1"/>
  <c r="AY244" i="2"/>
  <c r="H242" i="3" s="1"/>
  <c r="AX244" i="2"/>
  <c r="G242" i="3" s="1"/>
  <c r="AW244" i="2"/>
  <c r="F242" i="3" s="1"/>
  <c r="AV244" i="2"/>
  <c r="E242" i="3" s="1"/>
  <c r="AU244" i="2"/>
  <c r="D242" i="3" s="1"/>
  <c r="AT244" i="2"/>
  <c r="C242" i="3" s="1"/>
  <c r="AS244" i="2"/>
  <c r="B242" i="3" s="1"/>
  <c r="CD243" i="2"/>
  <c r="AM241" i="3" s="1"/>
  <c r="CC243" i="2"/>
  <c r="AL241" i="3" s="1"/>
  <c r="CB243" i="2"/>
  <c r="AK241" i="3" s="1"/>
  <c r="CA243" i="2"/>
  <c r="AJ241" i="3" s="1"/>
  <c r="BZ243" i="2"/>
  <c r="AI241" i="3" s="1"/>
  <c r="BY243" i="2"/>
  <c r="AH241" i="3" s="1"/>
  <c r="BX243" i="2"/>
  <c r="AG241" i="3" s="1"/>
  <c r="BW243" i="2"/>
  <c r="AF241" i="3" s="1"/>
  <c r="BV243" i="2"/>
  <c r="AE241" i="3" s="1"/>
  <c r="BU243" i="2"/>
  <c r="AD241" i="3" s="1"/>
  <c r="BT243" i="2"/>
  <c r="AC241" i="3" s="1"/>
  <c r="BS243" i="2"/>
  <c r="AB241" i="3" s="1"/>
  <c r="BR243" i="2"/>
  <c r="AA241" i="3" s="1"/>
  <c r="BQ243" i="2"/>
  <c r="Z241" i="3" s="1"/>
  <c r="BP243" i="2"/>
  <c r="Y241" i="3" s="1"/>
  <c r="BO243" i="2"/>
  <c r="X241" i="3" s="1"/>
  <c r="BN243" i="2"/>
  <c r="W241" i="3" s="1"/>
  <c r="BM243" i="2"/>
  <c r="V241" i="3" s="1"/>
  <c r="BL243" i="2"/>
  <c r="U241" i="3" s="1"/>
  <c r="BK243" i="2"/>
  <c r="T241" i="3" s="1"/>
  <c r="BJ243" i="2"/>
  <c r="S241" i="3" s="1"/>
  <c r="BI243" i="2"/>
  <c r="R241" i="3" s="1"/>
  <c r="BH243" i="2"/>
  <c r="Q241" i="3" s="1"/>
  <c r="BG243" i="2"/>
  <c r="P241" i="3" s="1"/>
  <c r="BF243" i="2"/>
  <c r="O241" i="3" s="1"/>
  <c r="BE243" i="2"/>
  <c r="N241" i="3" s="1"/>
  <c r="BD243" i="2"/>
  <c r="M241" i="3" s="1"/>
  <c r="BC243" i="2"/>
  <c r="L241" i="3" s="1"/>
  <c r="BB243" i="2"/>
  <c r="K241" i="3" s="1"/>
  <c r="BA243" i="2"/>
  <c r="J241" i="3" s="1"/>
  <c r="AZ243" i="2"/>
  <c r="I241" i="3" s="1"/>
  <c r="AY243" i="2"/>
  <c r="H241" i="3" s="1"/>
  <c r="AX243" i="2"/>
  <c r="G241" i="3" s="1"/>
  <c r="AW243" i="2"/>
  <c r="F241" i="3" s="1"/>
  <c r="AV243" i="2"/>
  <c r="E241" i="3" s="1"/>
  <c r="AU243" i="2"/>
  <c r="D241" i="3" s="1"/>
  <c r="AT243" i="2"/>
  <c r="C241" i="3" s="1"/>
  <c r="AS243" i="2"/>
  <c r="B241" i="3" s="1"/>
  <c r="CD242" i="2"/>
  <c r="AM240" i="3" s="1"/>
  <c r="CC242" i="2"/>
  <c r="AL240" i="3" s="1"/>
  <c r="CB242" i="2"/>
  <c r="AK240" i="3" s="1"/>
  <c r="CA242" i="2"/>
  <c r="AJ240" i="3" s="1"/>
  <c r="BZ242" i="2"/>
  <c r="AI240" i="3" s="1"/>
  <c r="BY242" i="2"/>
  <c r="AH240" i="3" s="1"/>
  <c r="BX242" i="2"/>
  <c r="AG240" i="3" s="1"/>
  <c r="BW242" i="2"/>
  <c r="AF240" i="3" s="1"/>
  <c r="BV242" i="2"/>
  <c r="AE240" i="3" s="1"/>
  <c r="BU242" i="2"/>
  <c r="AD240" i="3" s="1"/>
  <c r="BT242" i="2"/>
  <c r="AC240" i="3" s="1"/>
  <c r="BS242" i="2"/>
  <c r="AB240" i="3" s="1"/>
  <c r="BR242" i="2"/>
  <c r="AA240" i="3" s="1"/>
  <c r="BQ242" i="2"/>
  <c r="Z240" i="3" s="1"/>
  <c r="BP242" i="2"/>
  <c r="Y240" i="3" s="1"/>
  <c r="BO242" i="2"/>
  <c r="X240" i="3" s="1"/>
  <c r="BN242" i="2"/>
  <c r="W240" i="3" s="1"/>
  <c r="BM242" i="2"/>
  <c r="V240" i="3" s="1"/>
  <c r="BL242" i="2"/>
  <c r="U240" i="3" s="1"/>
  <c r="BK242" i="2"/>
  <c r="T240" i="3" s="1"/>
  <c r="BJ242" i="2"/>
  <c r="S240" i="3" s="1"/>
  <c r="BI242" i="2"/>
  <c r="R240" i="3" s="1"/>
  <c r="BH242" i="2"/>
  <c r="Q240" i="3" s="1"/>
  <c r="BG242" i="2"/>
  <c r="P240" i="3" s="1"/>
  <c r="BF242" i="2"/>
  <c r="O240" i="3" s="1"/>
  <c r="BE242" i="2"/>
  <c r="N240" i="3" s="1"/>
  <c r="BD242" i="2"/>
  <c r="M240" i="3" s="1"/>
  <c r="BC242" i="2"/>
  <c r="L240" i="3" s="1"/>
  <c r="BB242" i="2"/>
  <c r="K240" i="3" s="1"/>
  <c r="BA242" i="2"/>
  <c r="J240" i="3" s="1"/>
  <c r="AZ242" i="2"/>
  <c r="I240" i="3" s="1"/>
  <c r="AY242" i="2"/>
  <c r="H240" i="3" s="1"/>
  <c r="AX242" i="2"/>
  <c r="G240" i="3" s="1"/>
  <c r="AW242" i="2"/>
  <c r="F240" i="3" s="1"/>
  <c r="AV242" i="2"/>
  <c r="E240" i="3" s="1"/>
  <c r="AU242" i="2"/>
  <c r="D240" i="3" s="1"/>
  <c r="AT242" i="2"/>
  <c r="C240" i="3" s="1"/>
  <c r="AS242" i="2"/>
  <c r="B240" i="3" s="1"/>
  <c r="CD241" i="2"/>
  <c r="AM239" i="3" s="1"/>
  <c r="CC241" i="2"/>
  <c r="AL239" i="3" s="1"/>
  <c r="CB241" i="2"/>
  <c r="AK239" i="3" s="1"/>
  <c r="CA241" i="2"/>
  <c r="AJ239" i="3" s="1"/>
  <c r="BZ241" i="2"/>
  <c r="AI239" i="3" s="1"/>
  <c r="BY241" i="2"/>
  <c r="AH239" i="3" s="1"/>
  <c r="BX241" i="2"/>
  <c r="AG239" i="3" s="1"/>
  <c r="BW241" i="2"/>
  <c r="AF239" i="3" s="1"/>
  <c r="BV241" i="2"/>
  <c r="AE239" i="3" s="1"/>
  <c r="BU241" i="2"/>
  <c r="AD239" i="3" s="1"/>
  <c r="BT241" i="2"/>
  <c r="AC239" i="3" s="1"/>
  <c r="BS241" i="2"/>
  <c r="AB239" i="3" s="1"/>
  <c r="BR241" i="2"/>
  <c r="AA239" i="3" s="1"/>
  <c r="BQ241" i="2"/>
  <c r="Z239" i="3" s="1"/>
  <c r="BP241" i="2"/>
  <c r="Y239" i="3" s="1"/>
  <c r="BO241" i="2"/>
  <c r="X239" i="3" s="1"/>
  <c r="BN241" i="2"/>
  <c r="W239" i="3" s="1"/>
  <c r="BM241" i="2"/>
  <c r="V239" i="3" s="1"/>
  <c r="BL241" i="2"/>
  <c r="U239" i="3" s="1"/>
  <c r="BK241" i="2"/>
  <c r="T239" i="3" s="1"/>
  <c r="BJ241" i="2"/>
  <c r="S239" i="3" s="1"/>
  <c r="BI241" i="2"/>
  <c r="R239" i="3" s="1"/>
  <c r="BH241" i="2"/>
  <c r="Q239" i="3" s="1"/>
  <c r="BG241" i="2"/>
  <c r="P239" i="3" s="1"/>
  <c r="BF241" i="2"/>
  <c r="O239" i="3" s="1"/>
  <c r="BE241" i="2"/>
  <c r="N239" i="3" s="1"/>
  <c r="BD241" i="2"/>
  <c r="M239" i="3" s="1"/>
  <c r="BC241" i="2"/>
  <c r="L239" i="3" s="1"/>
  <c r="BB241" i="2"/>
  <c r="K239" i="3" s="1"/>
  <c r="BA241" i="2"/>
  <c r="J239" i="3" s="1"/>
  <c r="AZ241" i="2"/>
  <c r="I239" i="3" s="1"/>
  <c r="AY241" i="2"/>
  <c r="H239" i="3" s="1"/>
  <c r="AX241" i="2"/>
  <c r="G239" i="3" s="1"/>
  <c r="AW241" i="2"/>
  <c r="F239" i="3" s="1"/>
  <c r="AV241" i="2"/>
  <c r="E239" i="3" s="1"/>
  <c r="AU241" i="2"/>
  <c r="D239" i="3" s="1"/>
  <c r="AT241" i="2"/>
  <c r="C239" i="3" s="1"/>
  <c r="AS241" i="2"/>
  <c r="B239" i="3" s="1"/>
  <c r="CD240" i="2"/>
  <c r="AM238" i="3" s="1"/>
  <c r="CC240" i="2"/>
  <c r="AL238" i="3" s="1"/>
  <c r="CB240" i="2"/>
  <c r="AK238" i="3" s="1"/>
  <c r="CA240" i="2"/>
  <c r="AJ238" i="3" s="1"/>
  <c r="BZ240" i="2"/>
  <c r="AI238" i="3" s="1"/>
  <c r="BY240" i="2"/>
  <c r="AH238" i="3" s="1"/>
  <c r="BX240" i="2"/>
  <c r="AG238" i="3" s="1"/>
  <c r="BW240" i="2"/>
  <c r="AF238" i="3" s="1"/>
  <c r="BV240" i="2"/>
  <c r="AE238" i="3" s="1"/>
  <c r="BU240" i="2"/>
  <c r="AD238" i="3" s="1"/>
  <c r="BT240" i="2"/>
  <c r="AC238" i="3" s="1"/>
  <c r="BS240" i="2"/>
  <c r="AB238" i="3" s="1"/>
  <c r="BR240" i="2"/>
  <c r="AA238" i="3" s="1"/>
  <c r="BQ240" i="2"/>
  <c r="Z238" i="3" s="1"/>
  <c r="BP240" i="2"/>
  <c r="Y238" i="3" s="1"/>
  <c r="BO240" i="2"/>
  <c r="X238" i="3" s="1"/>
  <c r="BN240" i="2"/>
  <c r="W238" i="3" s="1"/>
  <c r="BM240" i="2"/>
  <c r="V238" i="3" s="1"/>
  <c r="BL240" i="2"/>
  <c r="U238" i="3" s="1"/>
  <c r="BK240" i="2"/>
  <c r="T238" i="3" s="1"/>
  <c r="BJ240" i="2"/>
  <c r="S238" i="3" s="1"/>
  <c r="BI240" i="2"/>
  <c r="R238" i="3" s="1"/>
  <c r="BH240" i="2"/>
  <c r="Q238" i="3" s="1"/>
  <c r="BG240" i="2"/>
  <c r="P238" i="3" s="1"/>
  <c r="BF240" i="2"/>
  <c r="O238" i="3" s="1"/>
  <c r="BE240" i="2"/>
  <c r="N238" i="3" s="1"/>
  <c r="BD240" i="2"/>
  <c r="M238" i="3" s="1"/>
  <c r="BC240" i="2"/>
  <c r="L238" i="3" s="1"/>
  <c r="BB240" i="2"/>
  <c r="K238" i="3" s="1"/>
  <c r="BA240" i="2"/>
  <c r="J238" i="3" s="1"/>
  <c r="AZ240" i="2"/>
  <c r="I238" i="3" s="1"/>
  <c r="AY240" i="2"/>
  <c r="H238" i="3" s="1"/>
  <c r="AX240" i="2"/>
  <c r="G238" i="3" s="1"/>
  <c r="AW240" i="2"/>
  <c r="F238" i="3" s="1"/>
  <c r="AV240" i="2"/>
  <c r="E238" i="3" s="1"/>
  <c r="AU240" i="2"/>
  <c r="D238" i="3" s="1"/>
  <c r="AT240" i="2"/>
  <c r="C238" i="3" s="1"/>
  <c r="AS240" i="2"/>
  <c r="B238" i="3" s="1"/>
  <c r="CD239" i="2"/>
  <c r="AM237" i="3" s="1"/>
  <c r="CC239" i="2"/>
  <c r="AL237" i="3" s="1"/>
  <c r="CB239" i="2"/>
  <c r="AK237" i="3" s="1"/>
  <c r="CA239" i="2"/>
  <c r="AJ237" i="3" s="1"/>
  <c r="BZ239" i="2"/>
  <c r="AI237" i="3" s="1"/>
  <c r="BY239" i="2"/>
  <c r="AH237" i="3" s="1"/>
  <c r="BX239" i="2"/>
  <c r="AG237" i="3" s="1"/>
  <c r="BW239" i="2"/>
  <c r="AF237" i="3" s="1"/>
  <c r="BV239" i="2"/>
  <c r="AE237" i="3" s="1"/>
  <c r="BU239" i="2"/>
  <c r="AD237" i="3" s="1"/>
  <c r="BT239" i="2"/>
  <c r="AC237" i="3" s="1"/>
  <c r="BS239" i="2"/>
  <c r="AB237" i="3" s="1"/>
  <c r="BR239" i="2"/>
  <c r="AA237" i="3" s="1"/>
  <c r="BQ239" i="2"/>
  <c r="Z237" i="3" s="1"/>
  <c r="BP239" i="2"/>
  <c r="Y237" i="3" s="1"/>
  <c r="BO239" i="2"/>
  <c r="X237" i="3" s="1"/>
  <c r="BN239" i="2"/>
  <c r="W237" i="3" s="1"/>
  <c r="BM239" i="2"/>
  <c r="V237" i="3" s="1"/>
  <c r="BL239" i="2"/>
  <c r="U237" i="3" s="1"/>
  <c r="BK239" i="2"/>
  <c r="T237" i="3" s="1"/>
  <c r="BJ239" i="2"/>
  <c r="S237" i="3" s="1"/>
  <c r="BI239" i="2"/>
  <c r="R237" i="3" s="1"/>
  <c r="BH239" i="2"/>
  <c r="Q237" i="3" s="1"/>
  <c r="BG239" i="2"/>
  <c r="P237" i="3" s="1"/>
  <c r="BF239" i="2"/>
  <c r="O237" i="3" s="1"/>
  <c r="BE239" i="2"/>
  <c r="N237" i="3" s="1"/>
  <c r="BD239" i="2"/>
  <c r="M237" i="3" s="1"/>
  <c r="BC239" i="2"/>
  <c r="L237" i="3" s="1"/>
  <c r="BB239" i="2"/>
  <c r="K237" i="3" s="1"/>
  <c r="BA239" i="2"/>
  <c r="J237" i="3" s="1"/>
  <c r="AZ239" i="2"/>
  <c r="I237" i="3" s="1"/>
  <c r="AY239" i="2"/>
  <c r="H237" i="3" s="1"/>
  <c r="AX239" i="2"/>
  <c r="G237" i="3" s="1"/>
  <c r="AW239" i="2"/>
  <c r="F237" i="3" s="1"/>
  <c r="AV239" i="2"/>
  <c r="E237" i="3" s="1"/>
  <c r="AU239" i="2"/>
  <c r="D237" i="3" s="1"/>
  <c r="AT239" i="2"/>
  <c r="C237" i="3" s="1"/>
  <c r="AS239" i="2"/>
  <c r="B237" i="3" s="1"/>
  <c r="CD238" i="2"/>
  <c r="AM236" i="3" s="1"/>
  <c r="CC238" i="2"/>
  <c r="AL236" i="3" s="1"/>
  <c r="CB238" i="2"/>
  <c r="AK236" i="3" s="1"/>
  <c r="CA238" i="2"/>
  <c r="AJ236" i="3" s="1"/>
  <c r="BZ238" i="2"/>
  <c r="AI236" i="3" s="1"/>
  <c r="BY238" i="2"/>
  <c r="AH236" i="3" s="1"/>
  <c r="BX238" i="2"/>
  <c r="AG236" i="3" s="1"/>
  <c r="BW238" i="2"/>
  <c r="AF236" i="3" s="1"/>
  <c r="BV238" i="2"/>
  <c r="AE236" i="3" s="1"/>
  <c r="BU238" i="2"/>
  <c r="AD236" i="3" s="1"/>
  <c r="BT238" i="2"/>
  <c r="AC236" i="3" s="1"/>
  <c r="BS238" i="2"/>
  <c r="AB236" i="3" s="1"/>
  <c r="BR238" i="2"/>
  <c r="AA236" i="3" s="1"/>
  <c r="BQ238" i="2"/>
  <c r="Z236" i="3" s="1"/>
  <c r="BP238" i="2"/>
  <c r="Y236" i="3" s="1"/>
  <c r="BO238" i="2"/>
  <c r="X236" i="3" s="1"/>
  <c r="BN238" i="2"/>
  <c r="W236" i="3" s="1"/>
  <c r="BM238" i="2"/>
  <c r="V236" i="3" s="1"/>
  <c r="BL238" i="2"/>
  <c r="U236" i="3" s="1"/>
  <c r="BK238" i="2"/>
  <c r="T236" i="3" s="1"/>
  <c r="BJ238" i="2"/>
  <c r="S236" i="3" s="1"/>
  <c r="BI238" i="2"/>
  <c r="R236" i="3" s="1"/>
  <c r="BH238" i="2"/>
  <c r="Q236" i="3" s="1"/>
  <c r="BG238" i="2"/>
  <c r="P236" i="3" s="1"/>
  <c r="BF238" i="2"/>
  <c r="O236" i="3" s="1"/>
  <c r="BE238" i="2"/>
  <c r="N236" i="3" s="1"/>
  <c r="BD238" i="2"/>
  <c r="M236" i="3" s="1"/>
  <c r="BC238" i="2"/>
  <c r="L236" i="3" s="1"/>
  <c r="BB238" i="2"/>
  <c r="K236" i="3" s="1"/>
  <c r="BA238" i="2"/>
  <c r="J236" i="3" s="1"/>
  <c r="AZ238" i="2"/>
  <c r="I236" i="3" s="1"/>
  <c r="AY238" i="2"/>
  <c r="H236" i="3" s="1"/>
  <c r="AX238" i="2"/>
  <c r="G236" i="3" s="1"/>
  <c r="AW238" i="2"/>
  <c r="F236" i="3" s="1"/>
  <c r="AV238" i="2"/>
  <c r="E236" i="3" s="1"/>
  <c r="AU238" i="2"/>
  <c r="D236" i="3" s="1"/>
  <c r="AT238" i="2"/>
  <c r="C236" i="3" s="1"/>
  <c r="AS238" i="2"/>
  <c r="B236" i="3" s="1"/>
  <c r="CD237" i="2"/>
  <c r="AM235" i="3" s="1"/>
  <c r="CC237" i="2"/>
  <c r="AL235" i="3" s="1"/>
  <c r="CB237" i="2"/>
  <c r="AK235" i="3" s="1"/>
  <c r="CA237" i="2"/>
  <c r="AJ235" i="3" s="1"/>
  <c r="BZ237" i="2"/>
  <c r="AI235" i="3" s="1"/>
  <c r="BY237" i="2"/>
  <c r="AH235" i="3" s="1"/>
  <c r="BX237" i="2"/>
  <c r="AG235" i="3" s="1"/>
  <c r="BW237" i="2"/>
  <c r="AF235" i="3" s="1"/>
  <c r="BV237" i="2"/>
  <c r="AE235" i="3" s="1"/>
  <c r="BU237" i="2"/>
  <c r="AD235" i="3" s="1"/>
  <c r="BT237" i="2"/>
  <c r="AC235" i="3" s="1"/>
  <c r="BS237" i="2"/>
  <c r="AB235" i="3" s="1"/>
  <c r="BR237" i="2"/>
  <c r="AA235" i="3" s="1"/>
  <c r="BQ237" i="2"/>
  <c r="Z235" i="3" s="1"/>
  <c r="BP237" i="2"/>
  <c r="Y235" i="3" s="1"/>
  <c r="BO237" i="2"/>
  <c r="X235" i="3" s="1"/>
  <c r="BN237" i="2"/>
  <c r="W235" i="3" s="1"/>
  <c r="BM237" i="2"/>
  <c r="V235" i="3" s="1"/>
  <c r="BL237" i="2"/>
  <c r="U235" i="3" s="1"/>
  <c r="BK237" i="2"/>
  <c r="T235" i="3" s="1"/>
  <c r="BJ237" i="2"/>
  <c r="S235" i="3" s="1"/>
  <c r="BI237" i="2"/>
  <c r="R235" i="3" s="1"/>
  <c r="BH237" i="2"/>
  <c r="Q235" i="3" s="1"/>
  <c r="BG237" i="2"/>
  <c r="P235" i="3" s="1"/>
  <c r="BF237" i="2"/>
  <c r="O235" i="3" s="1"/>
  <c r="BE237" i="2"/>
  <c r="N235" i="3" s="1"/>
  <c r="BD237" i="2"/>
  <c r="M235" i="3" s="1"/>
  <c r="BC237" i="2"/>
  <c r="L235" i="3" s="1"/>
  <c r="BB237" i="2"/>
  <c r="K235" i="3" s="1"/>
  <c r="BA237" i="2"/>
  <c r="J235" i="3" s="1"/>
  <c r="AZ237" i="2"/>
  <c r="I235" i="3" s="1"/>
  <c r="AY237" i="2"/>
  <c r="H235" i="3" s="1"/>
  <c r="AX237" i="2"/>
  <c r="G235" i="3" s="1"/>
  <c r="AW237" i="2"/>
  <c r="F235" i="3" s="1"/>
  <c r="AV237" i="2"/>
  <c r="E235" i="3" s="1"/>
  <c r="AU237" i="2"/>
  <c r="D235" i="3" s="1"/>
  <c r="AT237" i="2"/>
  <c r="C235" i="3" s="1"/>
  <c r="AS237" i="2"/>
  <c r="B235" i="3" s="1"/>
  <c r="CD236" i="2"/>
  <c r="AM234" i="3" s="1"/>
  <c r="CC236" i="2"/>
  <c r="AL234" i="3" s="1"/>
  <c r="CB236" i="2"/>
  <c r="AK234" i="3" s="1"/>
  <c r="CA236" i="2"/>
  <c r="AJ234" i="3" s="1"/>
  <c r="BZ236" i="2"/>
  <c r="AI234" i="3" s="1"/>
  <c r="BY236" i="2"/>
  <c r="AH234" i="3" s="1"/>
  <c r="BX236" i="2"/>
  <c r="AG234" i="3" s="1"/>
  <c r="BW236" i="2"/>
  <c r="AF234" i="3" s="1"/>
  <c r="BV236" i="2"/>
  <c r="AE234" i="3" s="1"/>
  <c r="BU236" i="2"/>
  <c r="AD234" i="3" s="1"/>
  <c r="BT236" i="2"/>
  <c r="AC234" i="3" s="1"/>
  <c r="BS236" i="2"/>
  <c r="AB234" i="3" s="1"/>
  <c r="BR236" i="2"/>
  <c r="AA234" i="3" s="1"/>
  <c r="BQ236" i="2"/>
  <c r="Z234" i="3" s="1"/>
  <c r="BP236" i="2"/>
  <c r="Y234" i="3" s="1"/>
  <c r="BO236" i="2"/>
  <c r="X234" i="3" s="1"/>
  <c r="BN236" i="2"/>
  <c r="W234" i="3" s="1"/>
  <c r="BM236" i="2"/>
  <c r="V234" i="3" s="1"/>
  <c r="BL236" i="2"/>
  <c r="U234" i="3" s="1"/>
  <c r="BK236" i="2"/>
  <c r="T234" i="3" s="1"/>
  <c r="BJ236" i="2"/>
  <c r="S234" i="3" s="1"/>
  <c r="BI236" i="2"/>
  <c r="R234" i="3" s="1"/>
  <c r="BH236" i="2"/>
  <c r="Q234" i="3" s="1"/>
  <c r="BG236" i="2"/>
  <c r="P234" i="3" s="1"/>
  <c r="BF236" i="2"/>
  <c r="O234" i="3" s="1"/>
  <c r="BE236" i="2"/>
  <c r="N234" i="3" s="1"/>
  <c r="BD236" i="2"/>
  <c r="M234" i="3" s="1"/>
  <c r="BC236" i="2"/>
  <c r="L234" i="3" s="1"/>
  <c r="BB236" i="2"/>
  <c r="K234" i="3" s="1"/>
  <c r="BA236" i="2"/>
  <c r="J234" i="3" s="1"/>
  <c r="AZ236" i="2"/>
  <c r="I234" i="3" s="1"/>
  <c r="AY236" i="2"/>
  <c r="H234" i="3" s="1"/>
  <c r="AX236" i="2"/>
  <c r="G234" i="3" s="1"/>
  <c r="AW236" i="2"/>
  <c r="F234" i="3" s="1"/>
  <c r="AV236" i="2"/>
  <c r="E234" i="3" s="1"/>
  <c r="AU236" i="2"/>
  <c r="D234" i="3" s="1"/>
  <c r="AT236" i="2"/>
  <c r="C234" i="3" s="1"/>
  <c r="AS236" i="2"/>
  <c r="B234" i="3" s="1"/>
  <c r="CD235" i="2"/>
  <c r="AM233" i="3" s="1"/>
  <c r="CC235" i="2"/>
  <c r="AL233" i="3" s="1"/>
  <c r="CB235" i="2"/>
  <c r="AK233" i="3" s="1"/>
  <c r="CA235" i="2"/>
  <c r="AJ233" i="3" s="1"/>
  <c r="BZ235" i="2"/>
  <c r="AI233" i="3" s="1"/>
  <c r="BY235" i="2"/>
  <c r="AH233" i="3" s="1"/>
  <c r="BX235" i="2"/>
  <c r="AG233" i="3" s="1"/>
  <c r="BW235" i="2"/>
  <c r="AF233" i="3" s="1"/>
  <c r="BV235" i="2"/>
  <c r="AE233" i="3" s="1"/>
  <c r="BU235" i="2"/>
  <c r="AD233" i="3" s="1"/>
  <c r="BT235" i="2"/>
  <c r="AC233" i="3" s="1"/>
  <c r="BS235" i="2"/>
  <c r="AB233" i="3" s="1"/>
  <c r="BR235" i="2"/>
  <c r="AA233" i="3" s="1"/>
  <c r="BQ235" i="2"/>
  <c r="Z233" i="3" s="1"/>
  <c r="BP235" i="2"/>
  <c r="Y233" i="3" s="1"/>
  <c r="BO235" i="2"/>
  <c r="X233" i="3" s="1"/>
  <c r="BN235" i="2"/>
  <c r="W233" i="3" s="1"/>
  <c r="BM235" i="2"/>
  <c r="V233" i="3" s="1"/>
  <c r="BL235" i="2"/>
  <c r="U233" i="3" s="1"/>
  <c r="BK235" i="2"/>
  <c r="T233" i="3" s="1"/>
  <c r="BJ235" i="2"/>
  <c r="S233" i="3" s="1"/>
  <c r="BI235" i="2"/>
  <c r="R233" i="3" s="1"/>
  <c r="BH235" i="2"/>
  <c r="Q233" i="3" s="1"/>
  <c r="BG235" i="2"/>
  <c r="P233" i="3" s="1"/>
  <c r="BF235" i="2"/>
  <c r="O233" i="3" s="1"/>
  <c r="BE235" i="2"/>
  <c r="N233" i="3" s="1"/>
  <c r="BD235" i="2"/>
  <c r="M233" i="3" s="1"/>
  <c r="BC235" i="2"/>
  <c r="L233" i="3" s="1"/>
  <c r="BB235" i="2"/>
  <c r="K233" i="3" s="1"/>
  <c r="BA235" i="2"/>
  <c r="J233" i="3" s="1"/>
  <c r="AZ235" i="2"/>
  <c r="I233" i="3" s="1"/>
  <c r="AY235" i="2"/>
  <c r="H233" i="3" s="1"/>
  <c r="AX235" i="2"/>
  <c r="G233" i="3" s="1"/>
  <c r="AW235" i="2"/>
  <c r="F233" i="3" s="1"/>
  <c r="AV235" i="2"/>
  <c r="E233" i="3" s="1"/>
  <c r="AU235" i="2"/>
  <c r="D233" i="3" s="1"/>
  <c r="AT235" i="2"/>
  <c r="C233" i="3" s="1"/>
  <c r="AS235" i="2"/>
  <c r="B233" i="3" s="1"/>
  <c r="CD234" i="2"/>
  <c r="AM232" i="3" s="1"/>
  <c r="CC234" i="2"/>
  <c r="AL232" i="3" s="1"/>
  <c r="CB234" i="2"/>
  <c r="AK232" i="3" s="1"/>
  <c r="CA234" i="2"/>
  <c r="AJ232" i="3" s="1"/>
  <c r="BZ234" i="2"/>
  <c r="AI232" i="3" s="1"/>
  <c r="BY234" i="2"/>
  <c r="AH232" i="3" s="1"/>
  <c r="BX234" i="2"/>
  <c r="AG232" i="3" s="1"/>
  <c r="BW234" i="2"/>
  <c r="AF232" i="3" s="1"/>
  <c r="BV234" i="2"/>
  <c r="AE232" i="3" s="1"/>
  <c r="BU234" i="2"/>
  <c r="AD232" i="3" s="1"/>
  <c r="BT234" i="2"/>
  <c r="AC232" i="3" s="1"/>
  <c r="BS234" i="2"/>
  <c r="AB232" i="3" s="1"/>
  <c r="BR234" i="2"/>
  <c r="AA232" i="3" s="1"/>
  <c r="BQ234" i="2"/>
  <c r="Z232" i="3" s="1"/>
  <c r="BP234" i="2"/>
  <c r="Y232" i="3" s="1"/>
  <c r="BO234" i="2"/>
  <c r="X232" i="3" s="1"/>
  <c r="BN234" i="2"/>
  <c r="W232" i="3" s="1"/>
  <c r="BM234" i="2"/>
  <c r="V232" i="3" s="1"/>
  <c r="BL234" i="2"/>
  <c r="U232" i="3" s="1"/>
  <c r="BK234" i="2"/>
  <c r="T232" i="3" s="1"/>
  <c r="BJ234" i="2"/>
  <c r="S232" i="3" s="1"/>
  <c r="BI234" i="2"/>
  <c r="R232" i="3" s="1"/>
  <c r="BH234" i="2"/>
  <c r="Q232" i="3" s="1"/>
  <c r="BG234" i="2"/>
  <c r="P232" i="3" s="1"/>
  <c r="BF234" i="2"/>
  <c r="O232" i="3" s="1"/>
  <c r="BE234" i="2"/>
  <c r="N232" i="3" s="1"/>
  <c r="BD234" i="2"/>
  <c r="M232" i="3" s="1"/>
  <c r="BC234" i="2"/>
  <c r="L232" i="3" s="1"/>
  <c r="BB234" i="2"/>
  <c r="K232" i="3" s="1"/>
  <c r="BA234" i="2"/>
  <c r="J232" i="3" s="1"/>
  <c r="AZ234" i="2"/>
  <c r="I232" i="3" s="1"/>
  <c r="AY234" i="2"/>
  <c r="H232" i="3" s="1"/>
  <c r="AX234" i="2"/>
  <c r="G232" i="3" s="1"/>
  <c r="AW234" i="2"/>
  <c r="F232" i="3" s="1"/>
  <c r="AV234" i="2"/>
  <c r="E232" i="3" s="1"/>
  <c r="AU234" i="2"/>
  <c r="D232" i="3" s="1"/>
  <c r="AT234" i="2"/>
  <c r="C232" i="3" s="1"/>
  <c r="AS234" i="2"/>
  <c r="B232" i="3" s="1"/>
  <c r="CD233" i="2"/>
  <c r="AM231" i="3" s="1"/>
  <c r="CC233" i="2"/>
  <c r="AL231" i="3" s="1"/>
  <c r="CB233" i="2"/>
  <c r="AK231" i="3" s="1"/>
  <c r="CA233" i="2"/>
  <c r="AJ231" i="3" s="1"/>
  <c r="BZ233" i="2"/>
  <c r="AI231" i="3" s="1"/>
  <c r="BY233" i="2"/>
  <c r="AH231" i="3" s="1"/>
  <c r="BX233" i="2"/>
  <c r="AG231" i="3" s="1"/>
  <c r="BW233" i="2"/>
  <c r="AF231" i="3" s="1"/>
  <c r="BV233" i="2"/>
  <c r="AE231" i="3" s="1"/>
  <c r="BU233" i="2"/>
  <c r="AD231" i="3" s="1"/>
  <c r="BT233" i="2"/>
  <c r="AC231" i="3" s="1"/>
  <c r="BS233" i="2"/>
  <c r="AB231" i="3" s="1"/>
  <c r="BR233" i="2"/>
  <c r="AA231" i="3" s="1"/>
  <c r="BQ233" i="2"/>
  <c r="Z231" i="3" s="1"/>
  <c r="BP233" i="2"/>
  <c r="Y231" i="3" s="1"/>
  <c r="BO233" i="2"/>
  <c r="X231" i="3" s="1"/>
  <c r="BN233" i="2"/>
  <c r="W231" i="3" s="1"/>
  <c r="BM233" i="2"/>
  <c r="V231" i="3" s="1"/>
  <c r="BL233" i="2"/>
  <c r="U231" i="3" s="1"/>
  <c r="BK233" i="2"/>
  <c r="T231" i="3" s="1"/>
  <c r="BJ233" i="2"/>
  <c r="S231" i="3" s="1"/>
  <c r="BI233" i="2"/>
  <c r="R231" i="3" s="1"/>
  <c r="BH233" i="2"/>
  <c r="Q231" i="3" s="1"/>
  <c r="BG233" i="2"/>
  <c r="P231" i="3" s="1"/>
  <c r="BF233" i="2"/>
  <c r="O231" i="3" s="1"/>
  <c r="BE233" i="2"/>
  <c r="N231" i="3" s="1"/>
  <c r="BD233" i="2"/>
  <c r="M231" i="3" s="1"/>
  <c r="BC233" i="2"/>
  <c r="L231" i="3" s="1"/>
  <c r="BB233" i="2"/>
  <c r="K231" i="3" s="1"/>
  <c r="BA233" i="2"/>
  <c r="J231" i="3" s="1"/>
  <c r="AZ233" i="2"/>
  <c r="I231" i="3" s="1"/>
  <c r="AY233" i="2"/>
  <c r="H231" i="3" s="1"/>
  <c r="AX233" i="2"/>
  <c r="G231" i="3" s="1"/>
  <c r="AW233" i="2"/>
  <c r="F231" i="3" s="1"/>
  <c r="AV233" i="2"/>
  <c r="E231" i="3" s="1"/>
  <c r="AU233" i="2"/>
  <c r="D231" i="3" s="1"/>
  <c r="AT233" i="2"/>
  <c r="C231" i="3" s="1"/>
  <c r="AS233" i="2"/>
  <c r="B231" i="3" s="1"/>
  <c r="CD232" i="2"/>
  <c r="AM230" i="3" s="1"/>
  <c r="CC232" i="2"/>
  <c r="AL230" i="3" s="1"/>
  <c r="CB232" i="2"/>
  <c r="AK230" i="3" s="1"/>
  <c r="CA232" i="2"/>
  <c r="AJ230" i="3" s="1"/>
  <c r="BZ232" i="2"/>
  <c r="AI230" i="3" s="1"/>
  <c r="BY232" i="2"/>
  <c r="AH230" i="3" s="1"/>
  <c r="BX232" i="2"/>
  <c r="AG230" i="3" s="1"/>
  <c r="BW232" i="2"/>
  <c r="AF230" i="3" s="1"/>
  <c r="BV232" i="2"/>
  <c r="AE230" i="3" s="1"/>
  <c r="BU232" i="2"/>
  <c r="AD230" i="3" s="1"/>
  <c r="BT232" i="2"/>
  <c r="AC230" i="3" s="1"/>
  <c r="BS232" i="2"/>
  <c r="AB230" i="3" s="1"/>
  <c r="BR232" i="2"/>
  <c r="AA230" i="3" s="1"/>
  <c r="BQ232" i="2"/>
  <c r="Z230" i="3" s="1"/>
  <c r="BP232" i="2"/>
  <c r="Y230" i="3" s="1"/>
  <c r="BO232" i="2"/>
  <c r="X230" i="3" s="1"/>
  <c r="BN232" i="2"/>
  <c r="W230" i="3" s="1"/>
  <c r="BM232" i="2"/>
  <c r="V230" i="3" s="1"/>
  <c r="BL232" i="2"/>
  <c r="U230" i="3" s="1"/>
  <c r="BK232" i="2"/>
  <c r="T230" i="3" s="1"/>
  <c r="BJ232" i="2"/>
  <c r="S230" i="3" s="1"/>
  <c r="BI232" i="2"/>
  <c r="R230" i="3" s="1"/>
  <c r="BH232" i="2"/>
  <c r="Q230" i="3" s="1"/>
  <c r="BG232" i="2"/>
  <c r="P230" i="3" s="1"/>
  <c r="BF232" i="2"/>
  <c r="O230" i="3" s="1"/>
  <c r="BE232" i="2"/>
  <c r="N230" i="3" s="1"/>
  <c r="BD232" i="2"/>
  <c r="M230" i="3" s="1"/>
  <c r="BC232" i="2"/>
  <c r="L230" i="3" s="1"/>
  <c r="BB232" i="2"/>
  <c r="K230" i="3" s="1"/>
  <c r="BA232" i="2"/>
  <c r="J230" i="3" s="1"/>
  <c r="AZ232" i="2"/>
  <c r="I230" i="3" s="1"/>
  <c r="AY232" i="2"/>
  <c r="H230" i="3" s="1"/>
  <c r="AX232" i="2"/>
  <c r="G230" i="3" s="1"/>
  <c r="AW232" i="2"/>
  <c r="F230" i="3" s="1"/>
  <c r="AV232" i="2"/>
  <c r="E230" i="3" s="1"/>
  <c r="AU232" i="2"/>
  <c r="D230" i="3" s="1"/>
  <c r="AT232" i="2"/>
  <c r="C230" i="3" s="1"/>
  <c r="AS232" i="2"/>
  <c r="B230" i="3" s="1"/>
  <c r="CD231" i="2"/>
  <c r="AM229" i="3" s="1"/>
  <c r="CC231" i="2"/>
  <c r="AL229" i="3" s="1"/>
  <c r="CB231" i="2"/>
  <c r="AK229" i="3" s="1"/>
  <c r="CA231" i="2"/>
  <c r="AJ229" i="3" s="1"/>
  <c r="BZ231" i="2"/>
  <c r="AI229" i="3" s="1"/>
  <c r="BY231" i="2"/>
  <c r="AH229" i="3" s="1"/>
  <c r="BX231" i="2"/>
  <c r="AG229" i="3" s="1"/>
  <c r="BW231" i="2"/>
  <c r="AF229" i="3" s="1"/>
  <c r="BV231" i="2"/>
  <c r="AE229" i="3" s="1"/>
  <c r="BU231" i="2"/>
  <c r="AD229" i="3" s="1"/>
  <c r="BT231" i="2"/>
  <c r="AC229" i="3" s="1"/>
  <c r="BS231" i="2"/>
  <c r="AB229" i="3" s="1"/>
  <c r="BR231" i="2"/>
  <c r="AA229" i="3" s="1"/>
  <c r="BQ231" i="2"/>
  <c r="Z229" i="3" s="1"/>
  <c r="BP231" i="2"/>
  <c r="Y229" i="3" s="1"/>
  <c r="BO231" i="2"/>
  <c r="X229" i="3" s="1"/>
  <c r="BN231" i="2"/>
  <c r="W229" i="3" s="1"/>
  <c r="BM231" i="2"/>
  <c r="V229" i="3" s="1"/>
  <c r="BL231" i="2"/>
  <c r="U229" i="3" s="1"/>
  <c r="BK231" i="2"/>
  <c r="T229" i="3" s="1"/>
  <c r="BJ231" i="2"/>
  <c r="S229" i="3" s="1"/>
  <c r="BI231" i="2"/>
  <c r="R229" i="3" s="1"/>
  <c r="BH231" i="2"/>
  <c r="Q229" i="3" s="1"/>
  <c r="BG231" i="2"/>
  <c r="P229" i="3" s="1"/>
  <c r="BF231" i="2"/>
  <c r="O229" i="3" s="1"/>
  <c r="BE231" i="2"/>
  <c r="N229" i="3" s="1"/>
  <c r="BD231" i="2"/>
  <c r="M229" i="3" s="1"/>
  <c r="BC231" i="2"/>
  <c r="L229" i="3" s="1"/>
  <c r="BB231" i="2"/>
  <c r="K229" i="3" s="1"/>
  <c r="BA231" i="2"/>
  <c r="J229" i="3" s="1"/>
  <c r="AZ231" i="2"/>
  <c r="I229" i="3" s="1"/>
  <c r="AY231" i="2"/>
  <c r="H229" i="3" s="1"/>
  <c r="AX231" i="2"/>
  <c r="G229" i="3" s="1"/>
  <c r="AW231" i="2"/>
  <c r="F229" i="3" s="1"/>
  <c r="AV231" i="2"/>
  <c r="E229" i="3" s="1"/>
  <c r="AU231" i="2"/>
  <c r="D229" i="3" s="1"/>
  <c r="AT231" i="2"/>
  <c r="C229" i="3" s="1"/>
  <c r="AS231" i="2"/>
  <c r="B229" i="3" s="1"/>
  <c r="CD230" i="2"/>
  <c r="AM228" i="3" s="1"/>
  <c r="CC230" i="2"/>
  <c r="AL228" i="3" s="1"/>
  <c r="CB230" i="2"/>
  <c r="AK228" i="3" s="1"/>
  <c r="CA230" i="2"/>
  <c r="AJ228" i="3" s="1"/>
  <c r="BZ230" i="2"/>
  <c r="AI228" i="3" s="1"/>
  <c r="BY230" i="2"/>
  <c r="AH228" i="3" s="1"/>
  <c r="BX230" i="2"/>
  <c r="AG228" i="3" s="1"/>
  <c r="BW230" i="2"/>
  <c r="AF228" i="3" s="1"/>
  <c r="BV230" i="2"/>
  <c r="AE228" i="3" s="1"/>
  <c r="BU230" i="2"/>
  <c r="AD228" i="3" s="1"/>
  <c r="BT230" i="2"/>
  <c r="AC228" i="3" s="1"/>
  <c r="BS230" i="2"/>
  <c r="AB228" i="3" s="1"/>
  <c r="BR230" i="2"/>
  <c r="AA228" i="3" s="1"/>
  <c r="BQ230" i="2"/>
  <c r="Z228" i="3" s="1"/>
  <c r="BP230" i="2"/>
  <c r="Y228" i="3" s="1"/>
  <c r="BO230" i="2"/>
  <c r="X228" i="3" s="1"/>
  <c r="BN230" i="2"/>
  <c r="W228" i="3" s="1"/>
  <c r="BM230" i="2"/>
  <c r="V228" i="3" s="1"/>
  <c r="BL230" i="2"/>
  <c r="U228" i="3" s="1"/>
  <c r="BK230" i="2"/>
  <c r="T228" i="3" s="1"/>
  <c r="BJ230" i="2"/>
  <c r="S228" i="3" s="1"/>
  <c r="BI230" i="2"/>
  <c r="R228" i="3" s="1"/>
  <c r="BH230" i="2"/>
  <c r="Q228" i="3" s="1"/>
  <c r="BG230" i="2"/>
  <c r="P228" i="3" s="1"/>
  <c r="BF230" i="2"/>
  <c r="O228" i="3" s="1"/>
  <c r="BE230" i="2"/>
  <c r="N228" i="3" s="1"/>
  <c r="BD230" i="2"/>
  <c r="M228" i="3" s="1"/>
  <c r="BC230" i="2"/>
  <c r="L228" i="3" s="1"/>
  <c r="BB230" i="2"/>
  <c r="K228" i="3" s="1"/>
  <c r="BA230" i="2"/>
  <c r="J228" i="3" s="1"/>
  <c r="AZ230" i="2"/>
  <c r="I228" i="3" s="1"/>
  <c r="AY230" i="2"/>
  <c r="H228" i="3" s="1"/>
  <c r="AX230" i="2"/>
  <c r="G228" i="3" s="1"/>
  <c r="AW230" i="2"/>
  <c r="F228" i="3" s="1"/>
  <c r="AV230" i="2"/>
  <c r="E228" i="3" s="1"/>
  <c r="AU230" i="2"/>
  <c r="D228" i="3" s="1"/>
  <c r="AT230" i="2"/>
  <c r="C228" i="3" s="1"/>
  <c r="AS230" i="2"/>
  <c r="B228" i="3" s="1"/>
  <c r="CD229" i="2"/>
  <c r="AM227" i="3" s="1"/>
  <c r="CC229" i="2"/>
  <c r="AL227" i="3" s="1"/>
  <c r="CB229" i="2"/>
  <c r="AK227" i="3" s="1"/>
  <c r="CA229" i="2"/>
  <c r="AJ227" i="3" s="1"/>
  <c r="BZ229" i="2"/>
  <c r="AI227" i="3" s="1"/>
  <c r="BY229" i="2"/>
  <c r="AH227" i="3" s="1"/>
  <c r="BX229" i="2"/>
  <c r="AG227" i="3" s="1"/>
  <c r="BW229" i="2"/>
  <c r="AF227" i="3" s="1"/>
  <c r="BV229" i="2"/>
  <c r="AE227" i="3" s="1"/>
  <c r="BU229" i="2"/>
  <c r="AD227" i="3" s="1"/>
  <c r="BT229" i="2"/>
  <c r="AC227" i="3" s="1"/>
  <c r="BS229" i="2"/>
  <c r="AB227" i="3" s="1"/>
  <c r="BR229" i="2"/>
  <c r="AA227" i="3" s="1"/>
  <c r="BQ229" i="2"/>
  <c r="Z227" i="3" s="1"/>
  <c r="BP229" i="2"/>
  <c r="Y227" i="3" s="1"/>
  <c r="BO229" i="2"/>
  <c r="X227" i="3" s="1"/>
  <c r="BN229" i="2"/>
  <c r="W227" i="3" s="1"/>
  <c r="BM229" i="2"/>
  <c r="V227" i="3" s="1"/>
  <c r="BL229" i="2"/>
  <c r="U227" i="3" s="1"/>
  <c r="BK229" i="2"/>
  <c r="T227" i="3" s="1"/>
  <c r="BJ229" i="2"/>
  <c r="S227" i="3" s="1"/>
  <c r="BI229" i="2"/>
  <c r="R227" i="3" s="1"/>
  <c r="BH229" i="2"/>
  <c r="Q227" i="3" s="1"/>
  <c r="BG229" i="2"/>
  <c r="P227" i="3" s="1"/>
  <c r="BF229" i="2"/>
  <c r="O227" i="3" s="1"/>
  <c r="BE229" i="2"/>
  <c r="N227" i="3" s="1"/>
  <c r="BD229" i="2"/>
  <c r="M227" i="3" s="1"/>
  <c r="BC229" i="2"/>
  <c r="L227" i="3" s="1"/>
  <c r="BB229" i="2"/>
  <c r="K227" i="3" s="1"/>
  <c r="BA229" i="2"/>
  <c r="J227" i="3" s="1"/>
  <c r="AZ229" i="2"/>
  <c r="I227" i="3" s="1"/>
  <c r="AY229" i="2"/>
  <c r="H227" i="3" s="1"/>
  <c r="AX229" i="2"/>
  <c r="G227" i="3" s="1"/>
  <c r="AW229" i="2"/>
  <c r="F227" i="3" s="1"/>
  <c r="AV229" i="2"/>
  <c r="E227" i="3" s="1"/>
  <c r="AU229" i="2"/>
  <c r="D227" i="3" s="1"/>
  <c r="AT229" i="2"/>
  <c r="C227" i="3" s="1"/>
  <c r="AS229" i="2"/>
  <c r="B227" i="3" s="1"/>
  <c r="CD228" i="2"/>
  <c r="AM226" i="3" s="1"/>
  <c r="CC228" i="2"/>
  <c r="AL226" i="3" s="1"/>
  <c r="CB228" i="2"/>
  <c r="AK226" i="3" s="1"/>
  <c r="CA228" i="2"/>
  <c r="AJ226" i="3" s="1"/>
  <c r="BZ228" i="2"/>
  <c r="AI226" i="3" s="1"/>
  <c r="BY228" i="2"/>
  <c r="AH226" i="3" s="1"/>
  <c r="BX228" i="2"/>
  <c r="AG226" i="3" s="1"/>
  <c r="BW228" i="2"/>
  <c r="AF226" i="3" s="1"/>
  <c r="BV228" i="2"/>
  <c r="AE226" i="3" s="1"/>
  <c r="BU228" i="2"/>
  <c r="AD226" i="3" s="1"/>
  <c r="BT228" i="2"/>
  <c r="AC226" i="3" s="1"/>
  <c r="BS228" i="2"/>
  <c r="AB226" i="3" s="1"/>
  <c r="BR228" i="2"/>
  <c r="AA226" i="3" s="1"/>
  <c r="BQ228" i="2"/>
  <c r="Z226" i="3" s="1"/>
  <c r="BP228" i="2"/>
  <c r="Y226" i="3" s="1"/>
  <c r="BO228" i="2"/>
  <c r="X226" i="3" s="1"/>
  <c r="BN228" i="2"/>
  <c r="W226" i="3" s="1"/>
  <c r="BM228" i="2"/>
  <c r="V226" i="3" s="1"/>
  <c r="BL228" i="2"/>
  <c r="U226" i="3" s="1"/>
  <c r="BK228" i="2"/>
  <c r="T226" i="3" s="1"/>
  <c r="BJ228" i="2"/>
  <c r="S226" i="3" s="1"/>
  <c r="BI228" i="2"/>
  <c r="R226" i="3" s="1"/>
  <c r="BH228" i="2"/>
  <c r="Q226" i="3" s="1"/>
  <c r="BG228" i="2"/>
  <c r="P226" i="3" s="1"/>
  <c r="BF228" i="2"/>
  <c r="O226" i="3" s="1"/>
  <c r="BE228" i="2"/>
  <c r="N226" i="3" s="1"/>
  <c r="BD228" i="2"/>
  <c r="M226" i="3" s="1"/>
  <c r="BC228" i="2"/>
  <c r="L226" i="3" s="1"/>
  <c r="BB228" i="2"/>
  <c r="K226" i="3" s="1"/>
  <c r="BA228" i="2"/>
  <c r="J226" i="3" s="1"/>
  <c r="AZ228" i="2"/>
  <c r="I226" i="3" s="1"/>
  <c r="AY228" i="2"/>
  <c r="H226" i="3" s="1"/>
  <c r="AX228" i="2"/>
  <c r="G226" i="3" s="1"/>
  <c r="AW228" i="2"/>
  <c r="F226" i="3" s="1"/>
  <c r="AV228" i="2"/>
  <c r="E226" i="3" s="1"/>
  <c r="AU228" i="2"/>
  <c r="D226" i="3" s="1"/>
  <c r="AT228" i="2"/>
  <c r="C226" i="3" s="1"/>
  <c r="AS228" i="2"/>
  <c r="B226" i="3" s="1"/>
  <c r="CD227" i="2"/>
  <c r="AM225" i="3" s="1"/>
  <c r="CC227" i="2"/>
  <c r="AL225" i="3" s="1"/>
  <c r="CB227" i="2"/>
  <c r="AK225" i="3" s="1"/>
  <c r="CA227" i="2"/>
  <c r="AJ225" i="3" s="1"/>
  <c r="BZ227" i="2"/>
  <c r="AI225" i="3" s="1"/>
  <c r="BY227" i="2"/>
  <c r="AH225" i="3" s="1"/>
  <c r="BX227" i="2"/>
  <c r="AG225" i="3" s="1"/>
  <c r="BW227" i="2"/>
  <c r="AF225" i="3" s="1"/>
  <c r="BV227" i="2"/>
  <c r="AE225" i="3" s="1"/>
  <c r="BU227" i="2"/>
  <c r="AD225" i="3" s="1"/>
  <c r="BT227" i="2"/>
  <c r="AC225" i="3" s="1"/>
  <c r="BS227" i="2"/>
  <c r="AB225" i="3" s="1"/>
  <c r="BR227" i="2"/>
  <c r="AA225" i="3" s="1"/>
  <c r="BQ227" i="2"/>
  <c r="Z225" i="3" s="1"/>
  <c r="BP227" i="2"/>
  <c r="Y225" i="3" s="1"/>
  <c r="BO227" i="2"/>
  <c r="X225" i="3" s="1"/>
  <c r="BN227" i="2"/>
  <c r="W225" i="3" s="1"/>
  <c r="BM227" i="2"/>
  <c r="V225" i="3" s="1"/>
  <c r="BL227" i="2"/>
  <c r="U225" i="3" s="1"/>
  <c r="BK227" i="2"/>
  <c r="T225" i="3" s="1"/>
  <c r="BJ227" i="2"/>
  <c r="S225" i="3" s="1"/>
  <c r="BI227" i="2"/>
  <c r="R225" i="3" s="1"/>
  <c r="BH227" i="2"/>
  <c r="Q225" i="3" s="1"/>
  <c r="BG227" i="2"/>
  <c r="P225" i="3" s="1"/>
  <c r="BF227" i="2"/>
  <c r="O225" i="3" s="1"/>
  <c r="BE227" i="2"/>
  <c r="N225" i="3" s="1"/>
  <c r="BD227" i="2"/>
  <c r="M225" i="3" s="1"/>
  <c r="BC227" i="2"/>
  <c r="L225" i="3" s="1"/>
  <c r="BB227" i="2"/>
  <c r="K225" i="3" s="1"/>
  <c r="BA227" i="2"/>
  <c r="J225" i="3" s="1"/>
  <c r="AZ227" i="2"/>
  <c r="I225" i="3" s="1"/>
  <c r="AY227" i="2"/>
  <c r="H225" i="3" s="1"/>
  <c r="AX227" i="2"/>
  <c r="G225" i="3" s="1"/>
  <c r="AW227" i="2"/>
  <c r="F225" i="3" s="1"/>
  <c r="AV227" i="2"/>
  <c r="E225" i="3" s="1"/>
  <c r="AU227" i="2"/>
  <c r="D225" i="3" s="1"/>
  <c r="AT227" i="2"/>
  <c r="C225" i="3" s="1"/>
  <c r="AS227" i="2"/>
  <c r="B225" i="3" s="1"/>
  <c r="CD226" i="2"/>
  <c r="AM224" i="3" s="1"/>
  <c r="CC226" i="2"/>
  <c r="AL224" i="3" s="1"/>
  <c r="CB226" i="2"/>
  <c r="AK224" i="3" s="1"/>
  <c r="CA226" i="2"/>
  <c r="AJ224" i="3" s="1"/>
  <c r="BZ226" i="2"/>
  <c r="AI224" i="3" s="1"/>
  <c r="BY226" i="2"/>
  <c r="AH224" i="3" s="1"/>
  <c r="BX226" i="2"/>
  <c r="AG224" i="3" s="1"/>
  <c r="BW226" i="2"/>
  <c r="AF224" i="3" s="1"/>
  <c r="BV226" i="2"/>
  <c r="AE224" i="3" s="1"/>
  <c r="BU226" i="2"/>
  <c r="AD224" i="3" s="1"/>
  <c r="BT226" i="2"/>
  <c r="AC224" i="3" s="1"/>
  <c r="BS226" i="2"/>
  <c r="AB224" i="3" s="1"/>
  <c r="BR226" i="2"/>
  <c r="AA224" i="3" s="1"/>
  <c r="BQ226" i="2"/>
  <c r="Z224" i="3" s="1"/>
  <c r="BP226" i="2"/>
  <c r="Y224" i="3" s="1"/>
  <c r="BO226" i="2"/>
  <c r="X224" i="3" s="1"/>
  <c r="BN226" i="2"/>
  <c r="W224" i="3" s="1"/>
  <c r="BM226" i="2"/>
  <c r="V224" i="3" s="1"/>
  <c r="BL226" i="2"/>
  <c r="U224" i="3" s="1"/>
  <c r="BK226" i="2"/>
  <c r="T224" i="3" s="1"/>
  <c r="BJ226" i="2"/>
  <c r="S224" i="3" s="1"/>
  <c r="BI226" i="2"/>
  <c r="R224" i="3" s="1"/>
  <c r="BH226" i="2"/>
  <c r="Q224" i="3" s="1"/>
  <c r="BG226" i="2"/>
  <c r="P224" i="3" s="1"/>
  <c r="BF226" i="2"/>
  <c r="O224" i="3" s="1"/>
  <c r="BE226" i="2"/>
  <c r="N224" i="3" s="1"/>
  <c r="BD226" i="2"/>
  <c r="M224" i="3" s="1"/>
  <c r="BC226" i="2"/>
  <c r="L224" i="3" s="1"/>
  <c r="BB226" i="2"/>
  <c r="K224" i="3" s="1"/>
  <c r="BA226" i="2"/>
  <c r="J224" i="3" s="1"/>
  <c r="AZ226" i="2"/>
  <c r="I224" i="3" s="1"/>
  <c r="AY226" i="2"/>
  <c r="H224" i="3" s="1"/>
  <c r="AX226" i="2"/>
  <c r="G224" i="3" s="1"/>
  <c r="AW226" i="2"/>
  <c r="F224" i="3" s="1"/>
  <c r="AV226" i="2"/>
  <c r="E224" i="3" s="1"/>
  <c r="AU226" i="2"/>
  <c r="D224" i="3" s="1"/>
  <c r="AT226" i="2"/>
  <c r="C224" i="3" s="1"/>
  <c r="AS226" i="2"/>
  <c r="B224" i="3" s="1"/>
  <c r="CD225" i="2"/>
  <c r="AM223" i="3" s="1"/>
  <c r="CC225" i="2"/>
  <c r="AL223" i="3" s="1"/>
  <c r="CB225" i="2"/>
  <c r="AK223" i="3" s="1"/>
  <c r="CA225" i="2"/>
  <c r="AJ223" i="3" s="1"/>
  <c r="BZ225" i="2"/>
  <c r="AI223" i="3" s="1"/>
  <c r="BY225" i="2"/>
  <c r="AH223" i="3" s="1"/>
  <c r="BX225" i="2"/>
  <c r="AG223" i="3" s="1"/>
  <c r="BW225" i="2"/>
  <c r="AF223" i="3" s="1"/>
  <c r="BV225" i="2"/>
  <c r="AE223" i="3" s="1"/>
  <c r="BU225" i="2"/>
  <c r="AD223" i="3" s="1"/>
  <c r="BT225" i="2"/>
  <c r="AC223" i="3" s="1"/>
  <c r="BS225" i="2"/>
  <c r="AB223" i="3" s="1"/>
  <c r="BR225" i="2"/>
  <c r="AA223" i="3" s="1"/>
  <c r="BQ225" i="2"/>
  <c r="Z223" i="3" s="1"/>
  <c r="BP225" i="2"/>
  <c r="Y223" i="3" s="1"/>
  <c r="BO225" i="2"/>
  <c r="X223" i="3" s="1"/>
  <c r="BN225" i="2"/>
  <c r="W223" i="3" s="1"/>
  <c r="BM225" i="2"/>
  <c r="V223" i="3" s="1"/>
  <c r="BL225" i="2"/>
  <c r="U223" i="3" s="1"/>
  <c r="BK225" i="2"/>
  <c r="T223" i="3" s="1"/>
  <c r="BJ225" i="2"/>
  <c r="S223" i="3" s="1"/>
  <c r="BI225" i="2"/>
  <c r="R223" i="3" s="1"/>
  <c r="BH225" i="2"/>
  <c r="Q223" i="3" s="1"/>
  <c r="BG225" i="2"/>
  <c r="P223" i="3" s="1"/>
  <c r="BF225" i="2"/>
  <c r="O223" i="3" s="1"/>
  <c r="BE225" i="2"/>
  <c r="N223" i="3" s="1"/>
  <c r="BD225" i="2"/>
  <c r="M223" i="3" s="1"/>
  <c r="BC225" i="2"/>
  <c r="L223" i="3" s="1"/>
  <c r="BB225" i="2"/>
  <c r="K223" i="3" s="1"/>
  <c r="BA225" i="2"/>
  <c r="J223" i="3" s="1"/>
  <c r="AZ225" i="2"/>
  <c r="I223" i="3" s="1"/>
  <c r="AY225" i="2"/>
  <c r="H223" i="3" s="1"/>
  <c r="AX225" i="2"/>
  <c r="G223" i="3" s="1"/>
  <c r="AW225" i="2"/>
  <c r="F223" i="3" s="1"/>
  <c r="AV225" i="2"/>
  <c r="E223" i="3" s="1"/>
  <c r="AU225" i="2"/>
  <c r="D223" i="3" s="1"/>
  <c r="AT225" i="2"/>
  <c r="C223" i="3" s="1"/>
  <c r="AS225" i="2"/>
  <c r="B223" i="3" s="1"/>
  <c r="CD224" i="2"/>
  <c r="AM222" i="3" s="1"/>
  <c r="CC224" i="2"/>
  <c r="AL222" i="3" s="1"/>
  <c r="CB224" i="2"/>
  <c r="AK222" i="3" s="1"/>
  <c r="CA224" i="2"/>
  <c r="AJ222" i="3" s="1"/>
  <c r="BZ224" i="2"/>
  <c r="AI222" i="3" s="1"/>
  <c r="BY224" i="2"/>
  <c r="AH222" i="3" s="1"/>
  <c r="BX224" i="2"/>
  <c r="AG222" i="3" s="1"/>
  <c r="BW224" i="2"/>
  <c r="AF222" i="3" s="1"/>
  <c r="BV224" i="2"/>
  <c r="AE222" i="3" s="1"/>
  <c r="BU224" i="2"/>
  <c r="AD222" i="3" s="1"/>
  <c r="BT224" i="2"/>
  <c r="AC222" i="3" s="1"/>
  <c r="BS224" i="2"/>
  <c r="AB222" i="3" s="1"/>
  <c r="BR224" i="2"/>
  <c r="AA222" i="3" s="1"/>
  <c r="BQ224" i="2"/>
  <c r="Z222" i="3" s="1"/>
  <c r="BP224" i="2"/>
  <c r="Y222" i="3" s="1"/>
  <c r="BO224" i="2"/>
  <c r="X222" i="3" s="1"/>
  <c r="BN224" i="2"/>
  <c r="W222" i="3" s="1"/>
  <c r="BM224" i="2"/>
  <c r="V222" i="3" s="1"/>
  <c r="BL224" i="2"/>
  <c r="U222" i="3" s="1"/>
  <c r="BK224" i="2"/>
  <c r="T222" i="3" s="1"/>
  <c r="BJ224" i="2"/>
  <c r="S222" i="3" s="1"/>
  <c r="BI224" i="2"/>
  <c r="R222" i="3" s="1"/>
  <c r="BH224" i="2"/>
  <c r="Q222" i="3" s="1"/>
  <c r="BG224" i="2"/>
  <c r="P222" i="3" s="1"/>
  <c r="BF224" i="2"/>
  <c r="O222" i="3" s="1"/>
  <c r="BE224" i="2"/>
  <c r="N222" i="3" s="1"/>
  <c r="BD224" i="2"/>
  <c r="M222" i="3" s="1"/>
  <c r="BC224" i="2"/>
  <c r="L222" i="3" s="1"/>
  <c r="BB224" i="2"/>
  <c r="K222" i="3" s="1"/>
  <c r="BA224" i="2"/>
  <c r="J222" i="3" s="1"/>
  <c r="AZ224" i="2"/>
  <c r="I222" i="3" s="1"/>
  <c r="AY224" i="2"/>
  <c r="H222" i="3" s="1"/>
  <c r="AX224" i="2"/>
  <c r="G222" i="3" s="1"/>
  <c r="AW224" i="2"/>
  <c r="F222" i="3" s="1"/>
  <c r="AV224" i="2"/>
  <c r="E222" i="3" s="1"/>
  <c r="AU224" i="2"/>
  <c r="D222" i="3" s="1"/>
  <c r="AT224" i="2"/>
  <c r="C222" i="3" s="1"/>
  <c r="AS224" i="2"/>
  <c r="B222" i="3" s="1"/>
  <c r="CD223" i="2"/>
  <c r="AM221" i="3" s="1"/>
  <c r="CC223" i="2"/>
  <c r="AL221" i="3" s="1"/>
  <c r="CB223" i="2"/>
  <c r="AK221" i="3" s="1"/>
  <c r="CA223" i="2"/>
  <c r="AJ221" i="3" s="1"/>
  <c r="BZ223" i="2"/>
  <c r="AI221" i="3" s="1"/>
  <c r="BY223" i="2"/>
  <c r="AH221" i="3" s="1"/>
  <c r="BX223" i="2"/>
  <c r="AG221" i="3" s="1"/>
  <c r="BW223" i="2"/>
  <c r="AF221" i="3" s="1"/>
  <c r="BV223" i="2"/>
  <c r="AE221" i="3" s="1"/>
  <c r="BU223" i="2"/>
  <c r="AD221" i="3" s="1"/>
  <c r="BT223" i="2"/>
  <c r="AC221" i="3" s="1"/>
  <c r="BS223" i="2"/>
  <c r="AB221" i="3" s="1"/>
  <c r="BR223" i="2"/>
  <c r="AA221" i="3" s="1"/>
  <c r="BQ223" i="2"/>
  <c r="Z221" i="3" s="1"/>
  <c r="BP223" i="2"/>
  <c r="Y221" i="3" s="1"/>
  <c r="BO223" i="2"/>
  <c r="X221" i="3" s="1"/>
  <c r="BN223" i="2"/>
  <c r="W221" i="3" s="1"/>
  <c r="BM223" i="2"/>
  <c r="V221" i="3" s="1"/>
  <c r="BL223" i="2"/>
  <c r="U221" i="3" s="1"/>
  <c r="BK223" i="2"/>
  <c r="T221" i="3" s="1"/>
  <c r="BJ223" i="2"/>
  <c r="S221" i="3" s="1"/>
  <c r="BI223" i="2"/>
  <c r="R221" i="3" s="1"/>
  <c r="BH223" i="2"/>
  <c r="Q221" i="3" s="1"/>
  <c r="BG223" i="2"/>
  <c r="P221" i="3" s="1"/>
  <c r="BF223" i="2"/>
  <c r="O221" i="3" s="1"/>
  <c r="BE223" i="2"/>
  <c r="N221" i="3" s="1"/>
  <c r="BD223" i="2"/>
  <c r="M221" i="3" s="1"/>
  <c r="BC223" i="2"/>
  <c r="L221" i="3" s="1"/>
  <c r="BB223" i="2"/>
  <c r="K221" i="3" s="1"/>
  <c r="BA223" i="2"/>
  <c r="J221" i="3" s="1"/>
  <c r="AZ223" i="2"/>
  <c r="I221" i="3" s="1"/>
  <c r="AY223" i="2"/>
  <c r="H221" i="3" s="1"/>
  <c r="AX223" i="2"/>
  <c r="G221" i="3" s="1"/>
  <c r="AW223" i="2"/>
  <c r="F221" i="3" s="1"/>
  <c r="AV223" i="2"/>
  <c r="E221" i="3" s="1"/>
  <c r="AU223" i="2"/>
  <c r="D221" i="3" s="1"/>
  <c r="AT223" i="2"/>
  <c r="C221" i="3" s="1"/>
  <c r="AS223" i="2"/>
  <c r="B221" i="3" s="1"/>
  <c r="CD222" i="2"/>
  <c r="AM220" i="3" s="1"/>
  <c r="CC222" i="2"/>
  <c r="AL220" i="3" s="1"/>
  <c r="CB222" i="2"/>
  <c r="AK220" i="3" s="1"/>
  <c r="CA222" i="2"/>
  <c r="AJ220" i="3" s="1"/>
  <c r="BZ222" i="2"/>
  <c r="AI220" i="3" s="1"/>
  <c r="BY222" i="2"/>
  <c r="AH220" i="3" s="1"/>
  <c r="BX222" i="2"/>
  <c r="AG220" i="3" s="1"/>
  <c r="BW222" i="2"/>
  <c r="AF220" i="3" s="1"/>
  <c r="BV222" i="2"/>
  <c r="AE220" i="3" s="1"/>
  <c r="BU222" i="2"/>
  <c r="AD220" i="3" s="1"/>
  <c r="BT222" i="2"/>
  <c r="AC220" i="3" s="1"/>
  <c r="BS222" i="2"/>
  <c r="AB220" i="3" s="1"/>
  <c r="BR222" i="2"/>
  <c r="AA220" i="3" s="1"/>
  <c r="BQ222" i="2"/>
  <c r="Z220" i="3" s="1"/>
  <c r="BP222" i="2"/>
  <c r="Y220" i="3" s="1"/>
  <c r="BO222" i="2"/>
  <c r="X220" i="3" s="1"/>
  <c r="BN222" i="2"/>
  <c r="W220" i="3" s="1"/>
  <c r="BM222" i="2"/>
  <c r="V220" i="3" s="1"/>
  <c r="BL222" i="2"/>
  <c r="U220" i="3" s="1"/>
  <c r="BK222" i="2"/>
  <c r="T220" i="3" s="1"/>
  <c r="BJ222" i="2"/>
  <c r="S220" i="3" s="1"/>
  <c r="BI222" i="2"/>
  <c r="R220" i="3" s="1"/>
  <c r="BH222" i="2"/>
  <c r="Q220" i="3" s="1"/>
  <c r="BG222" i="2"/>
  <c r="P220" i="3" s="1"/>
  <c r="BF222" i="2"/>
  <c r="O220" i="3" s="1"/>
  <c r="BE222" i="2"/>
  <c r="N220" i="3" s="1"/>
  <c r="BD222" i="2"/>
  <c r="M220" i="3" s="1"/>
  <c r="BC222" i="2"/>
  <c r="L220" i="3" s="1"/>
  <c r="BB222" i="2"/>
  <c r="K220" i="3" s="1"/>
  <c r="BA222" i="2"/>
  <c r="J220" i="3" s="1"/>
  <c r="AZ222" i="2"/>
  <c r="I220" i="3" s="1"/>
  <c r="AY222" i="2"/>
  <c r="H220" i="3" s="1"/>
  <c r="AX222" i="2"/>
  <c r="G220" i="3" s="1"/>
  <c r="AW222" i="2"/>
  <c r="F220" i="3" s="1"/>
  <c r="AV222" i="2"/>
  <c r="E220" i="3" s="1"/>
  <c r="AU222" i="2"/>
  <c r="D220" i="3" s="1"/>
  <c r="AT222" i="2"/>
  <c r="C220" i="3" s="1"/>
  <c r="AS222" i="2"/>
  <c r="B220" i="3" s="1"/>
  <c r="CD221" i="2"/>
  <c r="AM219" i="3" s="1"/>
  <c r="CC221" i="2"/>
  <c r="AL219" i="3" s="1"/>
  <c r="CB221" i="2"/>
  <c r="AK219" i="3" s="1"/>
  <c r="CA221" i="2"/>
  <c r="AJ219" i="3" s="1"/>
  <c r="BZ221" i="2"/>
  <c r="AI219" i="3" s="1"/>
  <c r="BY221" i="2"/>
  <c r="AH219" i="3" s="1"/>
  <c r="BX221" i="2"/>
  <c r="AG219" i="3" s="1"/>
  <c r="BW221" i="2"/>
  <c r="AF219" i="3" s="1"/>
  <c r="BV221" i="2"/>
  <c r="AE219" i="3" s="1"/>
  <c r="BU221" i="2"/>
  <c r="AD219" i="3" s="1"/>
  <c r="BT221" i="2"/>
  <c r="AC219" i="3" s="1"/>
  <c r="BS221" i="2"/>
  <c r="AB219" i="3" s="1"/>
  <c r="BR221" i="2"/>
  <c r="AA219" i="3" s="1"/>
  <c r="BQ221" i="2"/>
  <c r="Z219" i="3" s="1"/>
  <c r="BP221" i="2"/>
  <c r="Y219" i="3" s="1"/>
  <c r="BO221" i="2"/>
  <c r="X219" i="3" s="1"/>
  <c r="BN221" i="2"/>
  <c r="W219" i="3" s="1"/>
  <c r="BM221" i="2"/>
  <c r="V219" i="3" s="1"/>
  <c r="BL221" i="2"/>
  <c r="U219" i="3" s="1"/>
  <c r="BK221" i="2"/>
  <c r="T219" i="3" s="1"/>
  <c r="BJ221" i="2"/>
  <c r="S219" i="3" s="1"/>
  <c r="BI221" i="2"/>
  <c r="R219" i="3" s="1"/>
  <c r="BH221" i="2"/>
  <c r="Q219" i="3" s="1"/>
  <c r="BG221" i="2"/>
  <c r="P219" i="3" s="1"/>
  <c r="BF221" i="2"/>
  <c r="O219" i="3" s="1"/>
  <c r="BE221" i="2"/>
  <c r="N219" i="3" s="1"/>
  <c r="BD221" i="2"/>
  <c r="M219" i="3" s="1"/>
  <c r="BC221" i="2"/>
  <c r="L219" i="3" s="1"/>
  <c r="BB221" i="2"/>
  <c r="K219" i="3" s="1"/>
  <c r="BA221" i="2"/>
  <c r="J219" i="3" s="1"/>
  <c r="AZ221" i="2"/>
  <c r="I219" i="3" s="1"/>
  <c r="AY221" i="2"/>
  <c r="H219" i="3" s="1"/>
  <c r="AX221" i="2"/>
  <c r="G219" i="3" s="1"/>
  <c r="AW221" i="2"/>
  <c r="F219" i="3" s="1"/>
  <c r="AV221" i="2"/>
  <c r="E219" i="3" s="1"/>
  <c r="AU221" i="2"/>
  <c r="D219" i="3" s="1"/>
  <c r="AT221" i="2"/>
  <c r="C219" i="3" s="1"/>
  <c r="AS221" i="2"/>
  <c r="B219" i="3" s="1"/>
  <c r="CD220" i="2"/>
  <c r="AM218" i="3" s="1"/>
  <c r="CC220" i="2"/>
  <c r="AL218" i="3" s="1"/>
  <c r="CB220" i="2"/>
  <c r="AK218" i="3" s="1"/>
  <c r="CA220" i="2"/>
  <c r="AJ218" i="3" s="1"/>
  <c r="BZ220" i="2"/>
  <c r="AI218" i="3" s="1"/>
  <c r="BY220" i="2"/>
  <c r="AH218" i="3" s="1"/>
  <c r="BX220" i="2"/>
  <c r="AG218" i="3" s="1"/>
  <c r="BW220" i="2"/>
  <c r="AF218" i="3" s="1"/>
  <c r="BV220" i="2"/>
  <c r="AE218" i="3" s="1"/>
  <c r="BU220" i="2"/>
  <c r="AD218" i="3" s="1"/>
  <c r="BT220" i="2"/>
  <c r="AC218" i="3" s="1"/>
  <c r="BS220" i="2"/>
  <c r="AB218" i="3" s="1"/>
  <c r="BR220" i="2"/>
  <c r="AA218" i="3" s="1"/>
  <c r="BQ220" i="2"/>
  <c r="Z218" i="3" s="1"/>
  <c r="BP220" i="2"/>
  <c r="Y218" i="3" s="1"/>
  <c r="BO220" i="2"/>
  <c r="X218" i="3" s="1"/>
  <c r="BN220" i="2"/>
  <c r="W218" i="3" s="1"/>
  <c r="BM220" i="2"/>
  <c r="V218" i="3" s="1"/>
  <c r="BL220" i="2"/>
  <c r="U218" i="3" s="1"/>
  <c r="BK220" i="2"/>
  <c r="T218" i="3" s="1"/>
  <c r="BJ220" i="2"/>
  <c r="S218" i="3" s="1"/>
  <c r="BI220" i="2"/>
  <c r="R218" i="3" s="1"/>
  <c r="BH220" i="2"/>
  <c r="Q218" i="3" s="1"/>
  <c r="BG220" i="2"/>
  <c r="P218" i="3" s="1"/>
  <c r="BF220" i="2"/>
  <c r="O218" i="3" s="1"/>
  <c r="BE220" i="2"/>
  <c r="N218" i="3" s="1"/>
  <c r="BD220" i="2"/>
  <c r="M218" i="3" s="1"/>
  <c r="BC220" i="2"/>
  <c r="L218" i="3" s="1"/>
  <c r="BB220" i="2"/>
  <c r="K218" i="3" s="1"/>
  <c r="BA220" i="2"/>
  <c r="J218" i="3" s="1"/>
  <c r="AZ220" i="2"/>
  <c r="I218" i="3" s="1"/>
  <c r="AY220" i="2"/>
  <c r="H218" i="3" s="1"/>
  <c r="AX220" i="2"/>
  <c r="G218" i="3" s="1"/>
  <c r="AW220" i="2"/>
  <c r="F218" i="3" s="1"/>
  <c r="AV220" i="2"/>
  <c r="E218" i="3" s="1"/>
  <c r="AU220" i="2"/>
  <c r="D218" i="3" s="1"/>
  <c r="AT220" i="2"/>
  <c r="C218" i="3" s="1"/>
  <c r="AS220" i="2"/>
  <c r="B218" i="3" s="1"/>
  <c r="CD219" i="2"/>
  <c r="AM217" i="3" s="1"/>
  <c r="CC219" i="2"/>
  <c r="AL217" i="3" s="1"/>
  <c r="CB219" i="2"/>
  <c r="AK217" i="3" s="1"/>
  <c r="CA219" i="2"/>
  <c r="AJ217" i="3" s="1"/>
  <c r="BZ219" i="2"/>
  <c r="AI217" i="3" s="1"/>
  <c r="BY219" i="2"/>
  <c r="AH217" i="3" s="1"/>
  <c r="BX219" i="2"/>
  <c r="AG217" i="3" s="1"/>
  <c r="BW219" i="2"/>
  <c r="AF217" i="3" s="1"/>
  <c r="BV219" i="2"/>
  <c r="AE217" i="3" s="1"/>
  <c r="BU219" i="2"/>
  <c r="AD217" i="3" s="1"/>
  <c r="BT219" i="2"/>
  <c r="AC217" i="3" s="1"/>
  <c r="BS219" i="2"/>
  <c r="AB217" i="3" s="1"/>
  <c r="BR219" i="2"/>
  <c r="AA217" i="3" s="1"/>
  <c r="BQ219" i="2"/>
  <c r="Z217" i="3" s="1"/>
  <c r="BP219" i="2"/>
  <c r="Y217" i="3" s="1"/>
  <c r="BO219" i="2"/>
  <c r="X217" i="3" s="1"/>
  <c r="BN219" i="2"/>
  <c r="W217" i="3" s="1"/>
  <c r="BM219" i="2"/>
  <c r="V217" i="3" s="1"/>
  <c r="BL219" i="2"/>
  <c r="U217" i="3" s="1"/>
  <c r="BK219" i="2"/>
  <c r="T217" i="3" s="1"/>
  <c r="BJ219" i="2"/>
  <c r="S217" i="3" s="1"/>
  <c r="BI219" i="2"/>
  <c r="R217" i="3" s="1"/>
  <c r="BH219" i="2"/>
  <c r="Q217" i="3" s="1"/>
  <c r="BG219" i="2"/>
  <c r="P217" i="3" s="1"/>
  <c r="BF219" i="2"/>
  <c r="O217" i="3" s="1"/>
  <c r="BE219" i="2"/>
  <c r="N217" i="3" s="1"/>
  <c r="BD219" i="2"/>
  <c r="M217" i="3" s="1"/>
  <c r="BC219" i="2"/>
  <c r="L217" i="3" s="1"/>
  <c r="BB219" i="2"/>
  <c r="K217" i="3" s="1"/>
  <c r="BA219" i="2"/>
  <c r="J217" i="3" s="1"/>
  <c r="AZ219" i="2"/>
  <c r="I217" i="3" s="1"/>
  <c r="AY219" i="2"/>
  <c r="H217" i="3" s="1"/>
  <c r="AX219" i="2"/>
  <c r="G217" i="3" s="1"/>
  <c r="AW219" i="2"/>
  <c r="F217" i="3" s="1"/>
  <c r="AV219" i="2"/>
  <c r="E217" i="3" s="1"/>
  <c r="AU219" i="2"/>
  <c r="D217" i="3" s="1"/>
  <c r="AT219" i="2"/>
  <c r="C217" i="3" s="1"/>
  <c r="AS219" i="2"/>
  <c r="B217" i="3" s="1"/>
  <c r="CD218" i="2"/>
  <c r="AM216" i="3" s="1"/>
  <c r="CC218" i="2"/>
  <c r="AL216" i="3" s="1"/>
  <c r="CB218" i="2"/>
  <c r="AK216" i="3" s="1"/>
  <c r="CA218" i="2"/>
  <c r="AJ216" i="3" s="1"/>
  <c r="BZ218" i="2"/>
  <c r="AI216" i="3" s="1"/>
  <c r="BY218" i="2"/>
  <c r="AH216" i="3" s="1"/>
  <c r="BX218" i="2"/>
  <c r="AG216" i="3" s="1"/>
  <c r="BW218" i="2"/>
  <c r="AF216" i="3" s="1"/>
  <c r="BV218" i="2"/>
  <c r="AE216" i="3" s="1"/>
  <c r="BU218" i="2"/>
  <c r="AD216" i="3" s="1"/>
  <c r="BT218" i="2"/>
  <c r="AC216" i="3" s="1"/>
  <c r="BS218" i="2"/>
  <c r="AB216" i="3" s="1"/>
  <c r="BR218" i="2"/>
  <c r="AA216" i="3" s="1"/>
  <c r="BQ218" i="2"/>
  <c r="Z216" i="3" s="1"/>
  <c r="BP218" i="2"/>
  <c r="Y216" i="3" s="1"/>
  <c r="BO218" i="2"/>
  <c r="X216" i="3" s="1"/>
  <c r="BN218" i="2"/>
  <c r="W216" i="3" s="1"/>
  <c r="BM218" i="2"/>
  <c r="V216" i="3" s="1"/>
  <c r="BL218" i="2"/>
  <c r="U216" i="3" s="1"/>
  <c r="BK218" i="2"/>
  <c r="T216" i="3" s="1"/>
  <c r="BJ218" i="2"/>
  <c r="S216" i="3" s="1"/>
  <c r="BI218" i="2"/>
  <c r="R216" i="3" s="1"/>
  <c r="BH218" i="2"/>
  <c r="Q216" i="3" s="1"/>
  <c r="BG218" i="2"/>
  <c r="P216" i="3" s="1"/>
  <c r="BF218" i="2"/>
  <c r="O216" i="3" s="1"/>
  <c r="BE218" i="2"/>
  <c r="N216" i="3" s="1"/>
  <c r="BD218" i="2"/>
  <c r="M216" i="3" s="1"/>
  <c r="BC218" i="2"/>
  <c r="L216" i="3" s="1"/>
  <c r="BB218" i="2"/>
  <c r="K216" i="3" s="1"/>
  <c r="BA218" i="2"/>
  <c r="J216" i="3" s="1"/>
  <c r="AZ218" i="2"/>
  <c r="I216" i="3" s="1"/>
  <c r="AY218" i="2"/>
  <c r="H216" i="3" s="1"/>
  <c r="AX218" i="2"/>
  <c r="G216" i="3" s="1"/>
  <c r="AW218" i="2"/>
  <c r="F216" i="3" s="1"/>
  <c r="AV218" i="2"/>
  <c r="E216" i="3" s="1"/>
  <c r="AU218" i="2"/>
  <c r="D216" i="3" s="1"/>
  <c r="AT218" i="2"/>
  <c r="C216" i="3" s="1"/>
  <c r="AS218" i="2"/>
  <c r="B216" i="3" s="1"/>
  <c r="CD217" i="2"/>
  <c r="AM215" i="3" s="1"/>
  <c r="CC217" i="2"/>
  <c r="AL215" i="3" s="1"/>
  <c r="CB217" i="2"/>
  <c r="AK215" i="3" s="1"/>
  <c r="CA217" i="2"/>
  <c r="AJ215" i="3" s="1"/>
  <c r="BZ217" i="2"/>
  <c r="AI215" i="3" s="1"/>
  <c r="BY217" i="2"/>
  <c r="AH215" i="3" s="1"/>
  <c r="BX217" i="2"/>
  <c r="AG215" i="3" s="1"/>
  <c r="BW217" i="2"/>
  <c r="AF215" i="3" s="1"/>
  <c r="BV217" i="2"/>
  <c r="AE215" i="3" s="1"/>
  <c r="BU217" i="2"/>
  <c r="AD215" i="3" s="1"/>
  <c r="BT217" i="2"/>
  <c r="AC215" i="3" s="1"/>
  <c r="BS217" i="2"/>
  <c r="AB215" i="3" s="1"/>
  <c r="BR217" i="2"/>
  <c r="AA215" i="3" s="1"/>
  <c r="BQ217" i="2"/>
  <c r="Z215" i="3" s="1"/>
  <c r="BP217" i="2"/>
  <c r="Y215" i="3" s="1"/>
  <c r="BO217" i="2"/>
  <c r="X215" i="3" s="1"/>
  <c r="BN217" i="2"/>
  <c r="W215" i="3" s="1"/>
  <c r="BM217" i="2"/>
  <c r="V215" i="3" s="1"/>
  <c r="BL217" i="2"/>
  <c r="U215" i="3" s="1"/>
  <c r="BK217" i="2"/>
  <c r="T215" i="3" s="1"/>
  <c r="BJ217" i="2"/>
  <c r="S215" i="3" s="1"/>
  <c r="BI217" i="2"/>
  <c r="R215" i="3" s="1"/>
  <c r="BH217" i="2"/>
  <c r="Q215" i="3" s="1"/>
  <c r="BG217" i="2"/>
  <c r="P215" i="3" s="1"/>
  <c r="BF217" i="2"/>
  <c r="O215" i="3" s="1"/>
  <c r="BE217" i="2"/>
  <c r="N215" i="3" s="1"/>
  <c r="BD217" i="2"/>
  <c r="M215" i="3" s="1"/>
  <c r="BC217" i="2"/>
  <c r="L215" i="3" s="1"/>
  <c r="BB217" i="2"/>
  <c r="K215" i="3" s="1"/>
  <c r="BA217" i="2"/>
  <c r="J215" i="3" s="1"/>
  <c r="AZ217" i="2"/>
  <c r="I215" i="3" s="1"/>
  <c r="AY217" i="2"/>
  <c r="H215" i="3" s="1"/>
  <c r="AX217" i="2"/>
  <c r="G215" i="3" s="1"/>
  <c r="AW217" i="2"/>
  <c r="F215" i="3" s="1"/>
  <c r="AV217" i="2"/>
  <c r="E215" i="3" s="1"/>
  <c r="AU217" i="2"/>
  <c r="D215" i="3" s="1"/>
  <c r="AT217" i="2"/>
  <c r="C215" i="3" s="1"/>
  <c r="AS217" i="2"/>
  <c r="B215" i="3" s="1"/>
  <c r="CD216" i="2"/>
  <c r="AM214" i="3" s="1"/>
  <c r="CC216" i="2"/>
  <c r="AL214" i="3" s="1"/>
  <c r="CB216" i="2"/>
  <c r="AK214" i="3" s="1"/>
  <c r="CA216" i="2"/>
  <c r="AJ214" i="3" s="1"/>
  <c r="BZ216" i="2"/>
  <c r="AI214" i="3" s="1"/>
  <c r="BY216" i="2"/>
  <c r="AH214" i="3" s="1"/>
  <c r="BX216" i="2"/>
  <c r="AG214" i="3" s="1"/>
  <c r="BW216" i="2"/>
  <c r="AF214" i="3" s="1"/>
  <c r="BV216" i="2"/>
  <c r="AE214" i="3" s="1"/>
  <c r="BU216" i="2"/>
  <c r="AD214" i="3" s="1"/>
  <c r="BT216" i="2"/>
  <c r="AC214" i="3" s="1"/>
  <c r="BS216" i="2"/>
  <c r="AB214" i="3" s="1"/>
  <c r="BR216" i="2"/>
  <c r="AA214" i="3" s="1"/>
  <c r="BQ216" i="2"/>
  <c r="Z214" i="3" s="1"/>
  <c r="BP216" i="2"/>
  <c r="Y214" i="3" s="1"/>
  <c r="BO216" i="2"/>
  <c r="X214" i="3" s="1"/>
  <c r="BN216" i="2"/>
  <c r="W214" i="3" s="1"/>
  <c r="BM216" i="2"/>
  <c r="V214" i="3" s="1"/>
  <c r="BL216" i="2"/>
  <c r="U214" i="3" s="1"/>
  <c r="BK216" i="2"/>
  <c r="T214" i="3" s="1"/>
  <c r="BJ216" i="2"/>
  <c r="S214" i="3" s="1"/>
  <c r="BI216" i="2"/>
  <c r="R214" i="3" s="1"/>
  <c r="BH216" i="2"/>
  <c r="Q214" i="3" s="1"/>
  <c r="BG216" i="2"/>
  <c r="P214" i="3" s="1"/>
  <c r="BF216" i="2"/>
  <c r="O214" i="3" s="1"/>
  <c r="BE216" i="2"/>
  <c r="N214" i="3" s="1"/>
  <c r="BD216" i="2"/>
  <c r="M214" i="3" s="1"/>
  <c r="BC216" i="2"/>
  <c r="L214" i="3" s="1"/>
  <c r="BB216" i="2"/>
  <c r="K214" i="3" s="1"/>
  <c r="BA216" i="2"/>
  <c r="J214" i="3" s="1"/>
  <c r="AZ216" i="2"/>
  <c r="I214" i="3" s="1"/>
  <c r="AY216" i="2"/>
  <c r="H214" i="3" s="1"/>
  <c r="AX216" i="2"/>
  <c r="G214" i="3" s="1"/>
  <c r="AW216" i="2"/>
  <c r="F214" i="3" s="1"/>
  <c r="AV216" i="2"/>
  <c r="E214" i="3" s="1"/>
  <c r="AU216" i="2"/>
  <c r="D214" i="3" s="1"/>
  <c r="AT216" i="2"/>
  <c r="C214" i="3" s="1"/>
  <c r="AS216" i="2"/>
  <c r="B214" i="3" s="1"/>
  <c r="CD215" i="2"/>
  <c r="AM213" i="3" s="1"/>
  <c r="CC215" i="2"/>
  <c r="AL213" i="3" s="1"/>
  <c r="CB215" i="2"/>
  <c r="AK213" i="3" s="1"/>
  <c r="CA215" i="2"/>
  <c r="AJ213" i="3" s="1"/>
  <c r="BZ215" i="2"/>
  <c r="AI213" i="3" s="1"/>
  <c r="BY215" i="2"/>
  <c r="AH213" i="3" s="1"/>
  <c r="BX215" i="2"/>
  <c r="AG213" i="3" s="1"/>
  <c r="BW215" i="2"/>
  <c r="AF213" i="3" s="1"/>
  <c r="BV215" i="2"/>
  <c r="AE213" i="3" s="1"/>
  <c r="BU215" i="2"/>
  <c r="AD213" i="3" s="1"/>
  <c r="BT215" i="2"/>
  <c r="AC213" i="3" s="1"/>
  <c r="BS215" i="2"/>
  <c r="AB213" i="3" s="1"/>
  <c r="BR215" i="2"/>
  <c r="AA213" i="3" s="1"/>
  <c r="BQ215" i="2"/>
  <c r="Z213" i="3" s="1"/>
  <c r="BP215" i="2"/>
  <c r="Y213" i="3" s="1"/>
  <c r="BO215" i="2"/>
  <c r="X213" i="3" s="1"/>
  <c r="BN215" i="2"/>
  <c r="W213" i="3" s="1"/>
  <c r="BM215" i="2"/>
  <c r="V213" i="3" s="1"/>
  <c r="BL215" i="2"/>
  <c r="U213" i="3" s="1"/>
  <c r="BK215" i="2"/>
  <c r="T213" i="3" s="1"/>
  <c r="BJ215" i="2"/>
  <c r="S213" i="3" s="1"/>
  <c r="BI215" i="2"/>
  <c r="R213" i="3" s="1"/>
  <c r="BH215" i="2"/>
  <c r="Q213" i="3" s="1"/>
  <c r="BG215" i="2"/>
  <c r="P213" i="3" s="1"/>
  <c r="BF215" i="2"/>
  <c r="O213" i="3" s="1"/>
  <c r="BE215" i="2"/>
  <c r="N213" i="3" s="1"/>
  <c r="BD215" i="2"/>
  <c r="M213" i="3" s="1"/>
  <c r="BC215" i="2"/>
  <c r="L213" i="3" s="1"/>
  <c r="BB215" i="2"/>
  <c r="K213" i="3" s="1"/>
  <c r="BA215" i="2"/>
  <c r="J213" i="3" s="1"/>
  <c r="AZ215" i="2"/>
  <c r="I213" i="3" s="1"/>
  <c r="AY215" i="2"/>
  <c r="H213" i="3" s="1"/>
  <c r="AX215" i="2"/>
  <c r="G213" i="3" s="1"/>
  <c r="AW215" i="2"/>
  <c r="F213" i="3" s="1"/>
  <c r="AV215" i="2"/>
  <c r="E213" i="3" s="1"/>
  <c r="AU215" i="2"/>
  <c r="D213" i="3" s="1"/>
  <c r="AT215" i="2"/>
  <c r="C213" i="3" s="1"/>
  <c r="AS215" i="2"/>
  <c r="B213" i="3" s="1"/>
  <c r="CD214" i="2"/>
  <c r="AM212" i="3" s="1"/>
  <c r="CC214" i="2"/>
  <c r="AL212" i="3" s="1"/>
  <c r="CB214" i="2"/>
  <c r="AK212" i="3" s="1"/>
  <c r="CA214" i="2"/>
  <c r="AJ212" i="3" s="1"/>
  <c r="BZ214" i="2"/>
  <c r="AI212" i="3" s="1"/>
  <c r="BY214" i="2"/>
  <c r="AH212" i="3" s="1"/>
  <c r="BX214" i="2"/>
  <c r="AG212" i="3" s="1"/>
  <c r="BW214" i="2"/>
  <c r="AF212" i="3" s="1"/>
  <c r="BV214" i="2"/>
  <c r="AE212" i="3" s="1"/>
  <c r="BU214" i="2"/>
  <c r="AD212" i="3" s="1"/>
  <c r="BT214" i="2"/>
  <c r="AC212" i="3" s="1"/>
  <c r="BS214" i="2"/>
  <c r="AB212" i="3" s="1"/>
  <c r="BR214" i="2"/>
  <c r="AA212" i="3" s="1"/>
  <c r="BQ214" i="2"/>
  <c r="Z212" i="3" s="1"/>
  <c r="BP214" i="2"/>
  <c r="Y212" i="3" s="1"/>
  <c r="BO214" i="2"/>
  <c r="X212" i="3" s="1"/>
  <c r="BN214" i="2"/>
  <c r="W212" i="3" s="1"/>
  <c r="BM214" i="2"/>
  <c r="V212" i="3" s="1"/>
  <c r="BL214" i="2"/>
  <c r="U212" i="3" s="1"/>
  <c r="BK214" i="2"/>
  <c r="T212" i="3" s="1"/>
  <c r="BJ214" i="2"/>
  <c r="S212" i="3" s="1"/>
  <c r="BI214" i="2"/>
  <c r="R212" i="3" s="1"/>
  <c r="BH214" i="2"/>
  <c r="Q212" i="3" s="1"/>
  <c r="BG214" i="2"/>
  <c r="P212" i="3" s="1"/>
  <c r="BF214" i="2"/>
  <c r="O212" i="3" s="1"/>
  <c r="BE214" i="2"/>
  <c r="N212" i="3" s="1"/>
  <c r="BD214" i="2"/>
  <c r="M212" i="3" s="1"/>
  <c r="BC214" i="2"/>
  <c r="L212" i="3" s="1"/>
  <c r="BB214" i="2"/>
  <c r="K212" i="3" s="1"/>
  <c r="BA214" i="2"/>
  <c r="J212" i="3" s="1"/>
  <c r="AZ214" i="2"/>
  <c r="I212" i="3" s="1"/>
  <c r="AY214" i="2"/>
  <c r="H212" i="3" s="1"/>
  <c r="AX214" i="2"/>
  <c r="G212" i="3" s="1"/>
  <c r="AW214" i="2"/>
  <c r="F212" i="3" s="1"/>
  <c r="AV214" i="2"/>
  <c r="E212" i="3" s="1"/>
  <c r="AU214" i="2"/>
  <c r="D212" i="3" s="1"/>
  <c r="AT214" i="2"/>
  <c r="C212" i="3" s="1"/>
  <c r="AS214" i="2"/>
  <c r="B212" i="3" s="1"/>
  <c r="CD213" i="2"/>
  <c r="AM211" i="3" s="1"/>
  <c r="CC213" i="2"/>
  <c r="AL211" i="3" s="1"/>
  <c r="CB213" i="2"/>
  <c r="AK211" i="3" s="1"/>
  <c r="CA213" i="2"/>
  <c r="AJ211" i="3" s="1"/>
  <c r="BZ213" i="2"/>
  <c r="AI211" i="3" s="1"/>
  <c r="BY213" i="2"/>
  <c r="AH211" i="3" s="1"/>
  <c r="BX213" i="2"/>
  <c r="AG211" i="3" s="1"/>
  <c r="BW213" i="2"/>
  <c r="AF211" i="3" s="1"/>
  <c r="BV213" i="2"/>
  <c r="AE211" i="3" s="1"/>
  <c r="BU213" i="2"/>
  <c r="AD211" i="3" s="1"/>
  <c r="BT213" i="2"/>
  <c r="AC211" i="3" s="1"/>
  <c r="BS213" i="2"/>
  <c r="AB211" i="3" s="1"/>
  <c r="BR213" i="2"/>
  <c r="AA211" i="3" s="1"/>
  <c r="BQ213" i="2"/>
  <c r="Z211" i="3" s="1"/>
  <c r="BP213" i="2"/>
  <c r="Y211" i="3" s="1"/>
  <c r="BO213" i="2"/>
  <c r="X211" i="3" s="1"/>
  <c r="BN213" i="2"/>
  <c r="W211" i="3" s="1"/>
  <c r="BM213" i="2"/>
  <c r="V211" i="3" s="1"/>
  <c r="BL213" i="2"/>
  <c r="U211" i="3" s="1"/>
  <c r="BK213" i="2"/>
  <c r="T211" i="3" s="1"/>
  <c r="BJ213" i="2"/>
  <c r="S211" i="3" s="1"/>
  <c r="BI213" i="2"/>
  <c r="R211" i="3" s="1"/>
  <c r="BH213" i="2"/>
  <c r="Q211" i="3" s="1"/>
  <c r="BG213" i="2"/>
  <c r="P211" i="3" s="1"/>
  <c r="BF213" i="2"/>
  <c r="O211" i="3" s="1"/>
  <c r="BE213" i="2"/>
  <c r="N211" i="3" s="1"/>
  <c r="BD213" i="2"/>
  <c r="M211" i="3" s="1"/>
  <c r="BC213" i="2"/>
  <c r="L211" i="3" s="1"/>
  <c r="BB213" i="2"/>
  <c r="K211" i="3" s="1"/>
  <c r="BA213" i="2"/>
  <c r="J211" i="3" s="1"/>
  <c r="AZ213" i="2"/>
  <c r="I211" i="3" s="1"/>
  <c r="AY213" i="2"/>
  <c r="H211" i="3" s="1"/>
  <c r="AX213" i="2"/>
  <c r="G211" i="3" s="1"/>
  <c r="AW213" i="2"/>
  <c r="F211" i="3" s="1"/>
  <c r="AV213" i="2"/>
  <c r="E211" i="3" s="1"/>
  <c r="AU213" i="2"/>
  <c r="D211" i="3" s="1"/>
  <c r="AT213" i="2"/>
  <c r="C211" i="3" s="1"/>
  <c r="AS213" i="2"/>
  <c r="B211" i="3" s="1"/>
  <c r="CD212" i="2"/>
  <c r="AM210" i="3" s="1"/>
  <c r="CC212" i="2"/>
  <c r="AL210" i="3" s="1"/>
  <c r="CB212" i="2"/>
  <c r="AK210" i="3" s="1"/>
  <c r="CA212" i="2"/>
  <c r="AJ210" i="3" s="1"/>
  <c r="BZ212" i="2"/>
  <c r="AI210" i="3" s="1"/>
  <c r="BY212" i="2"/>
  <c r="AH210" i="3" s="1"/>
  <c r="BX212" i="2"/>
  <c r="AG210" i="3" s="1"/>
  <c r="BW212" i="2"/>
  <c r="AF210" i="3" s="1"/>
  <c r="BV212" i="2"/>
  <c r="AE210" i="3" s="1"/>
  <c r="BU212" i="2"/>
  <c r="AD210" i="3" s="1"/>
  <c r="BT212" i="2"/>
  <c r="AC210" i="3" s="1"/>
  <c r="BS212" i="2"/>
  <c r="AB210" i="3" s="1"/>
  <c r="BR212" i="2"/>
  <c r="AA210" i="3" s="1"/>
  <c r="BQ212" i="2"/>
  <c r="Z210" i="3" s="1"/>
  <c r="BP212" i="2"/>
  <c r="Y210" i="3" s="1"/>
  <c r="BO212" i="2"/>
  <c r="X210" i="3" s="1"/>
  <c r="BN212" i="2"/>
  <c r="W210" i="3" s="1"/>
  <c r="BM212" i="2"/>
  <c r="V210" i="3" s="1"/>
  <c r="BL212" i="2"/>
  <c r="U210" i="3" s="1"/>
  <c r="BK212" i="2"/>
  <c r="T210" i="3" s="1"/>
  <c r="BJ212" i="2"/>
  <c r="S210" i="3" s="1"/>
  <c r="BI212" i="2"/>
  <c r="R210" i="3" s="1"/>
  <c r="BH212" i="2"/>
  <c r="Q210" i="3" s="1"/>
  <c r="BG212" i="2"/>
  <c r="P210" i="3" s="1"/>
  <c r="BF212" i="2"/>
  <c r="O210" i="3" s="1"/>
  <c r="BE212" i="2"/>
  <c r="N210" i="3" s="1"/>
  <c r="BD212" i="2"/>
  <c r="M210" i="3" s="1"/>
  <c r="BC212" i="2"/>
  <c r="L210" i="3" s="1"/>
  <c r="BB212" i="2"/>
  <c r="K210" i="3" s="1"/>
  <c r="BA212" i="2"/>
  <c r="J210" i="3" s="1"/>
  <c r="AZ212" i="2"/>
  <c r="I210" i="3" s="1"/>
  <c r="AY212" i="2"/>
  <c r="H210" i="3" s="1"/>
  <c r="AX212" i="2"/>
  <c r="G210" i="3" s="1"/>
  <c r="AW212" i="2"/>
  <c r="F210" i="3" s="1"/>
  <c r="AV212" i="2"/>
  <c r="E210" i="3" s="1"/>
  <c r="AU212" i="2"/>
  <c r="D210" i="3" s="1"/>
  <c r="AT212" i="2"/>
  <c r="C210" i="3" s="1"/>
  <c r="AS212" i="2"/>
  <c r="B210" i="3" s="1"/>
  <c r="CD211" i="2"/>
  <c r="AM209" i="3" s="1"/>
  <c r="CC211" i="2"/>
  <c r="AL209" i="3" s="1"/>
  <c r="CB211" i="2"/>
  <c r="AK209" i="3" s="1"/>
  <c r="CA211" i="2"/>
  <c r="AJ209" i="3" s="1"/>
  <c r="BZ211" i="2"/>
  <c r="AI209" i="3" s="1"/>
  <c r="BY211" i="2"/>
  <c r="AH209" i="3" s="1"/>
  <c r="BX211" i="2"/>
  <c r="AG209" i="3" s="1"/>
  <c r="BW211" i="2"/>
  <c r="AF209" i="3" s="1"/>
  <c r="BV211" i="2"/>
  <c r="AE209" i="3" s="1"/>
  <c r="BU211" i="2"/>
  <c r="AD209" i="3" s="1"/>
  <c r="BT211" i="2"/>
  <c r="AC209" i="3" s="1"/>
  <c r="BS211" i="2"/>
  <c r="AB209" i="3" s="1"/>
  <c r="BR211" i="2"/>
  <c r="AA209" i="3" s="1"/>
  <c r="BQ211" i="2"/>
  <c r="Z209" i="3" s="1"/>
  <c r="BP211" i="2"/>
  <c r="Y209" i="3" s="1"/>
  <c r="BO211" i="2"/>
  <c r="X209" i="3" s="1"/>
  <c r="BN211" i="2"/>
  <c r="W209" i="3" s="1"/>
  <c r="BM211" i="2"/>
  <c r="V209" i="3" s="1"/>
  <c r="BL211" i="2"/>
  <c r="U209" i="3" s="1"/>
  <c r="BK211" i="2"/>
  <c r="T209" i="3" s="1"/>
  <c r="BJ211" i="2"/>
  <c r="S209" i="3" s="1"/>
  <c r="BI211" i="2"/>
  <c r="R209" i="3" s="1"/>
  <c r="BH211" i="2"/>
  <c r="Q209" i="3" s="1"/>
  <c r="BG211" i="2"/>
  <c r="P209" i="3" s="1"/>
  <c r="BF211" i="2"/>
  <c r="O209" i="3" s="1"/>
  <c r="BE211" i="2"/>
  <c r="N209" i="3" s="1"/>
  <c r="BD211" i="2"/>
  <c r="M209" i="3" s="1"/>
  <c r="BC211" i="2"/>
  <c r="L209" i="3" s="1"/>
  <c r="BB211" i="2"/>
  <c r="K209" i="3" s="1"/>
  <c r="BA211" i="2"/>
  <c r="J209" i="3" s="1"/>
  <c r="AZ211" i="2"/>
  <c r="I209" i="3" s="1"/>
  <c r="AY211" i="2"/>
  <c r="H209" i="3" s="1"/>
  <c r="AX211" i="2"/>
  <c r="G209" i="3" s="1"/>
  <c r="AW211" i="2"/>
  <c r="F209" i="3" s="1"/>
  <c r="AV211" i="2"/>
  <c r="E209" i="3" s="1"/>
  <c r="AU211" i="2"/>
  <c r="D209" i="3" s="1"/>
  <c r="AT211" i="2"/>
  <c r="C209" i="3" s="1"/>
  <c r="AS211" i="2"/>
  <c r="B209" i="3" s="1"/>
  <c r="CD210" i="2"/>
  <c r="AM208" i="3" s="1"/>
  <c r="CC210" i="2"/>
  <c r="AL208" i="3" s="1"/>
  <c r="CB210" i="2"/>
  <c r="AK208" i="3" s="1"/>
  <c r="CA210" i="2"/>
  <c r="AJ208" i="3" s="1"/>
  <c r="BZ210" i="2"/>
  <c r="AI208" i="3" s="1"/>
  <c r="BY210" i="2"/>
  <c r="AH208" i="3" s="1"/>
  <c r="BX210" i="2"/>
  <c r="AG208" i="3" s="1"/>
  <c r="BW210" i="2"/>
  <c r="AF208" i="3" s="1"/>
  <c r="BV210" i="2"/>
  <c r="AE208" i="3" s="1"/>
  <c r="BU210" i="2"/>
  <c r="AD208" i="3" s="1"/>
  <c r="BT210" i="2"/>
  <c r="AC208" i="3" s="1"/>
  <c r="BS210" i="2"/>
  <c r="AB208" i="3" s="1"/>
  <c r="BR210" i="2"/>
  <c r="AA208" i="3" s="1"/>
  <c r="BQ210" i="2"/>
  <c r="Z208" i="3" s="1"/>
  <c r="BP210" i="2"/>
  <c r="Y208" i="3" s="1"/>
  <c r="BO210" i="2"/>
  <c r="X208" i="3" s="1"/>
  <c r="BN210" i="2"/>
  <c r="W208" i="3" s="1"/>
  <c r="BM210" i="2"/>
  <c r="V208" i="3" s="1"/>
  <c r="BL210" i="2"/>
  <c r="U208" i="3" s="1"/>
  <c r="BK210" i="2"/>
  <c r="T208" i="3" s="1"/>
  <c r="BJ210" i="2"/>
  <c r="S208" i="3" s="1"/>
  <c r="BI210" i="2"/>
  <c r="R208" i="3" s="1"/>
  <c r="BH210" i="2"/>
  <c r="Q208" i="3" s="1"/>
  <c r="BG210" i="2"/>
  <c r="P208" i="3" s="1"/>
  <c r="BF210" i="2"/>
  <c r="O208" i="3" s="1"/>
  <c r="BE210" i="2"/>
  <c r="N208" i="3" s="1"/>
  <c r="BD210" i="2"/>
  <c r="M208" i="3" s="1"/>
  <c r="BC210" i="2"/>
  <c r="L208" i="3" s="1"/>
  <c r="BB210" i="2"/>
  <c r="K208" i="3" s="1"/>
  <c r="BA210" i="2"/>
  <c r="J208" i="3" s="1"/>
  <c r="AZ210" i="2"/>
  <c r="I208" i="3" s="1"/>
  <c r="AY210" i="2"/>
  <c r="H208" i="3" s="1"/>
  <c r="AX210" i="2"/>
  <c r="G208" i="3" s="1"/>
  <c r="AW210" i="2"/>
  <c r="F208" i="3" s="1"/>
  <c r="AV210" i="2"/>
  <c r="E208" i="3" s="1"/>
  <c r="AU210" i="2"/>
  <c r="D208" i="3" s="1"/>
  <c r="AT210" i="2"/>
  <c r="C208" i="3" s="1"/>
  <c r="AS210" i="2"/>
  <c r="B208" i="3" s="1"/>
  <c r="CD209" i="2"/>
  <c r="AM207" i="3" s="1"/>
  <c r="CC209" i="2"/>
  <c r="AL207" i="3" s="1"/>
  <c r="CB209" i="2"/>
  <c r="AK207" i="3" s="1"/>
  <c r="CA209" i="2"/>
  <c r="AJ207" i="3" s="1"/>
  <c r="BZ209" i="2"/>
  <c r="AI207" i="3" s="1"/>
  <c r="BY209" i="2"/>
  <c r="AH207" i="3" s="1"/>
  <c r="BX209" i="2"/>
  <c r="AG207" i="3" s="1"/>
  <c r="BW209" i="2"/>
  <c r="AF207" i="3" s="1"/>
  <c r="BV209" i="2"/>
  <c r="AE207" i="3" s="1"/>
  <c r="BU209" i="2"/>
  <c r="AD207" i="3" s="1"/>
  <c r="BT209" i="2"/>
  <c r="AC207" i="3" s="1"/>
  <c r="BS209" i="2"/>
  <c r="AB207" i="3" s="1"/>
  <c r="BR209" i="2"/>
  <c r="AA207" i="3" s="1"/>
  <c r="BQ209" i="2"/>
  <c r="Z207" i="3" s="1"/>
  <c r="BP209" i="2"/>
  <c r="Y207" i="3" s="1"/>
  <c r="BO209" i="2"/>
  <c r="X207" i="3" s="1"/>
  <c r="BN209" i="2"/>
  <c r="W207" i="3" s="1"/>
  <c r="BM209" i="2"/>
  <c r="V207" i="3" s="1"/>
  <c r="BL209" i="2"/>
  <c r="U207" i="3" s="1"/>
  <c r="BK209" i="2"/>
  <c r="T207" i="3" s="1"/>
  <c r="BJ209" i="2"/>
  <c r="S207" i="3" s="1"/>
  <c r="BI209" i="2"/>
  <c r="R207" i="3" s="1"/>
  <c r="BH209" i="2"/>
  <c r="Q207" i="3" s="1"/>
  <c r="BG209" i="2"/>
  <c r="P207" i="3" s="1"/>
  <c r="BF209" i="2"/>
  <c r="O207" i="3" s="1"/>
  <c r="BE209" i="2"/>
  <c r="N207" i="3" s="1"/>
  <c r="BD209" i="2"/>
  <c r="M207" i="3" s="1"/>
  <c r="BC209" i="2"/>
  <c r="L207" i="3" s="1"/>
  <c r="BB209" i="2"/>
  <c r="K207" i="3" s="1"/>
  <c r="BA209" i="2"/>
  <c r="J207" i="3" s="1"/>
  <c r="AZ209" i="2"/>
  <c r="I207" i="3" s="1"/>
  <c r="AY209" i="2"/>
  <c r="H207" i="3" s="1"/>
  <c r="AX209" i="2"/>
  <c r="G207" i="3" s="1"/>
  <c r="AW209" i="2"/>
  <c r="F207" i="3" s="1"/>
  <c r="AV209" i="2"/>
  <c r="E207" i="3" s="1"/>
  <c r="AU209" i="2"/>
  <c r="D207" i="3" s="1"/>
  <c r="AT209" i="2"/>
  <c r="C207" i="3" s="1"/>
  <c r="AS209" i="2"/>
  <c r="B207" i="3" s="1"/>
  <c r="CD208" i="2"/>
  <c r="AM206" i="3" s="1"/>
  <c r="CC208" i="2"/>
  <c r="AL206" i="3" s="1"/>
  <c r="CB208" i="2"/>
  <c r="AK206" i="3" s="1"/>
  <c r="CA208" i="2"/>
  <c r="AJ206" i="3" s="1"/>
  <c r="BZ208" i="2"/>
  <c r="AI206" i="3" s="1"/>
  <c r="BY208" i="2"/>
  <c r="AH206" i="3" s="1"/>
  <c r="BX208" i="2"/>
  <c r="AG206" i="3" s="1"/>
  <c r="BW208" i="2"/>
  <c r="AF206" i="3" s="1"/>
  <c r="BV208" i="2"/>
  <c r="AE206" i="3" s="1"/>
  <c r="BU208" i="2"/>
  <c r="AD206" i="3" s="1"/>
  <c r="BT208" i="2"/>
  <c r="AC206" i="3" s="1"/>
  <c r="BS208" i="2"/>
  <c r="AB206" i="3" s="1"/>
  <c r="BR208" i="2"/>
  <c r="AA206" i="3" s="1"/>
  <c r="BQ208" i="2"/>
  <c r="Z206" i="3" s="1"/>
  <c r="BP208" i="2"/>
  <c r="Y206" i="3" s="1"/>
  <c r="BO208" i="2"/>
  <c r="X206" i="3" s="1"/>
  <c r="BN208" i="2"/>
  <c r="W206" i="3" s="1"/>
  <c r="BM208" i="2"/>
  <c r="V206" i="3" s="1"/>
  <c r="BL208" i="2"/>
  <c r="U206" i="3" s="1"/>
  <c r="BK208" i="2"/>
  <c r="T206" i="3" s="1"/>
  <c r="BJ208" i="2"/>
  <c r="S206" i="3" s="1"/>
  <c r="BI208" i="2"/>
  <c r="R206" i="3" s="1"/>
  <c r="BH208" i="2"/>
  <c r="Q206" i="3" s="1"/>
  <c r="BG208" i="2"/>
  <c r="P206" i="3" s="1"/>
  <c r="BF208" i="2"/>
  <c r="O206" i="3" s="1"/>
  <c r="BE208" i="2"/>
  <c r="N206" i="3" s="1"/>
  <c r="BD208" i="2"/>
  <c r="M206" i="3" s="1"/>
  <c r="BC208" i="2"/>
  <c r="L206" i="3" s="1"/>
  <c r="BB208" i="2"/>
  <c r="K206" i="3" s="1"/>
  <c r="BA208" i="2"/>
  <c r="J206" i="3" s="1"/>
  <c r="AZ208" i="2"/>
  <c r="I206" i="3" s="1"/>
  <c r="AY208" i="2"/>
  <c r="H206" i="3" s="1"/>
  <c r="AX208" i="2"/>
  <c r="G206" i="3" s="1"/>
  <c r="AW208" i="2"/>
  <c r="F206" i="3" s="1"/>
  <c r="AV208" i="2"/>
  <c r="E206" i="3" s="1"/>
  <c r="AU208" i="2"/>
  <c r="D206" i="3" s="1"/>
  <c r="AT208" i="2"/>
  <c r="C206" i="3" s="1"/>
  <c r="AS208" i="2"/>
  <c r="B206" i="3" s="1"/>
  <c r="CD207" i="2"/>
  <c r="AM205" i="3" s="1"/>
  <c r="CC207" i="2"/>
  <c r="AL205" i="3" s="1"/>
  <c r="CB207" i="2"/>
  <c r="AK205" i="3" s="1"/>
  <c r="CA207" i="2"/>
  <c r="AJ205" i="3" s="1"/>
  <c r="BZ207" i="2"/>
  <c r="AI205" i="3" s="1"/>
  <c r="BY207" i="2"/>
  <c r="AH205" i="3" s="1"/>
  <c r="BX207" i="2"/>
  <c r="AG205" i="3" s="1"/>
  <c r="BW207" i="2"/>
  <c r="AF205" i="3" s="1"/>
  <c r="BV207" i="2"/>
  <c r="AE205" i="3" s="1"/>
  <c r="BU207" i="2"/>
  <c r="AD205" i="3" s="1"/>
  <c r="BT207" i="2"/>
  <c r="AC205" i="3" s="1"/>
  <c r="BS207" i="2"/>
  <c r="AB205" i="3" s="1"/>
  <c r="BR207" i="2"/>
  <c r="AA205" i="3" s="1"/>
  <c r="BQ207" i="2"/>
  <c r="Z205" i="3" s="1"/>
  <c r="BP207" i="2"/>
  <c r="Y205" i="3" s="1"/>
  <c r="BO207" i="2"/>
  <c r="X205" i="3" s="1"/>
  <c r="BN207" i="2"/>
  <c r="W205" i="3" s="1"/>
  <c r="BM207" i="2"/>
  <c r="V205" i="3" s="1"/>
  <c r="BL207" i="2"/>
  <c r="U205" i="3" s="1"/>
  <c r="BK207" i="2"/>
  <c r="T205" i="3" s="1"/>
  <c r="BJ207" i="2"/>
  <c r="S205" i="3" s="1"/>
  <c r="BI207" i="2"/>
  <c r="R205" i="3" s="1"/>
  <c r="BH207" i="2"/>
  <c r="Q205" i="3" s="1"/>
  <c r="BG207" i="2"/>
  <c r="P205" i="3" s="1"/>
  <c r="BF207" i="2"/>
  <c r="O205" i="3" s="1"/>
  <c r="BE207" i="2"/>
  <c r="N205" i="3" s="1"/>
  <c r="BD207" i="2"/>
  <c r="M205" i="3" s="1"/>
  <c r="BC207" i="2"/>
  <c r="L205" i="3" s="1"/>
  <c r="BB207" i="2"/>
  <c r="K205" i="3" s="1"/>
  <c r="BA207" i="2"/>
  <c r="J205" i="3" s="1"/>
  <c r="AZ207" i="2"/>
  <c r="I205" i="3" s="1"/>
  <c r="AY207" i="2"/>
  <c r="H205" i="3" s="1"/>
  <c r="AX207" i="2"/>
  <c r="G205" i="3" s="1"/>
  <c r="AW207" i="2"/>
  <c r="F205" i="3" s="1"/>
  <c r="AV207" i="2"/>
  <c r="E205" i="3" s="1"/>
  <c r="AU207" i="2"/>
  <c r="D205" i="3" s="1"/>
  <c r="AT207" i="2"/>
  <c r="C205" i="3" s="1"/>
  <c r="AS207" i="2"/>
  <c r="B205" i="3" s="1"/>
  <c r="CD206" i="2"/>
  <c r="AM204" i="3" s="1"/>
  <c r="CC206" i="2"/>
  <c r="AL204" i="3" s="1"/>
  <c r="CB206" i="2"/>
  <c r="AK204" i="3" s="1"/>
  <c r="CA206" i="2"/>
  <c r="AJ204" i="3" s="1"/>
  <c r="BZ206" i="2"/>
  <c r="AI204" i="3" s="1"/>
  <c r="BY206" i="2"/>
  <c r="AH204" i="3" s="1"/>
  <c r="BX206" i="2"/>
  <c r="AG204" i="3" s="1"/>
  <c r="BW206" i="2"/>
  <c r="AF204" i="3" s="1"/>
  <c r="BV206" i="2"/>
  <c r="AE204" i="3" s="1"/>
  <c r="BU206" i="2"/>
  <c r="AD204" i="3" s="1"/>
  <c r="BT206" i="2"/>
  <c r="AC204" i="3" s="1"/>
  <c r="BS206" i="2"/>
  <c r="AB204" i="3" s="1"/>
  <c r="BR206" i="2"/>
  <c r="AA204" i="3" s="1"/>
  <c r="BQ206" i="2"/>
  <c r="Z204" i="3" s="1"/>
  <c r="BP206" i="2"/>
  <c r="Y204" i="3" s="1"/>
  <c r="BO206" i="2"/>
  <c r="X204" i="3" s="1"/>
  <c r="BN206" i="2"/>
  <c r="W204" i="3" s="1"/>
  <c r="BM206" i="2"/>
  <c r="V204" i="3" s="1"/>
  <c r="BL206" i="2"/>
  <c r="U204" i="3" s="1"/>
  <c r="BK206" i="2"/>
  <c r="T204" i="3" s="1"/>
  <c r="BJ206" i="2"/>
  <c r="S204" i="3" s="1"/>
  <c r="BI206" i="2"/>
  <c r="R204" i="3" s="1"/>
  <c r="BH206" i="2"/>
  <c r="Q204" i="3" s="1"/>
  <c r="BG206" i="2"/>
  <c r="P204" i="3" s="1"/>
  <c r="BF206" i="2"/>
  <c r="O204" i="3" s="1"/>
  <c r="BE206" i="2"/>
  <c r="N204" i="3" s="1"/>
  <c r="BD206" i="2"/>
  <c r="M204" i="3" s="1"/>
  <c r="BC206" i="2"/>
  <c r="L204" i="3" s="1"/>
  <c r="BB206" i="2"/>
  <c r="K204" i="3" s="1"/>
  <c r="BA206" i="2"/>
  <c r="J204" i="3" s="1"/>
  <c r="AZ206" i="2"/>
  <c r="I204" i="3" s="1"/>
  <c r="AY206" i="2"/>
  <c r="H204" i="3" s="1"/>
  <c r="AX206" i="2"/>
  <c r="G204" i="3" s="1"/>
  <c r="AW206" i="2"/>
  <c r="F204" i="3" s="1"/>
  <c r="AV206" i="2"/>
  <c r="E204" i="3" s="1"/>
  <c r="AU206" i="2"/>
  <c r="D204" i="3" s="1"/>
  <c r="AT206" i="2"/>
  <c r="C204" i="3" s="1"/>
  <c r="AS206" i="2"/>
  <c r="B204" i="3" s="1"/>
  <c r="CD205" i="2"/>
  <c r="AM203" i="3" s="1"/>
  <c r="CC205" i="2"/>
  <c r="AL203" i="3" s="1"/>
  <c r="CB205" i="2"/>
  <c r="AK203" i="3" s="1"/>
  <c r="CA205" i="2"/>
  <c r="AJ203" i="3" s="1"/>
  <c r="BZ205" i="2"/>
  <c r="AI203" i="3" s="1"/>
  <c r="BY205" i="2"/>
  <c r="AH203" i="3" s="1"/>
  <c r="BX205" i="2"/>
  <c r="AG203" i="3" s="1"/>
  <c r="BW205" i="2"/>
  <c r="AF203" i="3" s="1"/>
  <c r="BV205" i="2"/>
  <c r="AE203" i="3" s="1"/>
  <c r="BU205" i="2"/>
  <c r="AD203" i="3" s="1"/>
  <c r="BT205" i="2"/>
  <c r="AC203" i="3" s="1"/>
  <c r="BS205" i="2"/>
  <c r="AB203" i="3" s="1"/>
  <c r="BR205" i="2"/>
  <c r="AA203" i="3" s="1"/>
  <c r="BQ205" i="2"/>
  <c r="Z203" i="3" s="1"/>
  <c r="BP205" i="2"/>
  <c r="Y203" i="3" s="1"/>
  <c r="BO205" i="2"/>
  <c r="X203" i="3" s="1"/>
  <c r="BN205" i="2"/>
  <c r="W203" i="3" s="1"/>
  <c r="BM205" i="2"/>
  <c r="V203" i="3" s="1"/>
  <c r="BL205" i="2"/>
  <c r="U203" i="3" s="1"/>
  <c r="BK205" i="2"/>
  <c r="T203" i="3" s="1"/>
  <c r="BJ205" i="2"/>
  <c r="S203" i="3" s="1"/>
  <c r="BI205" i="2"/>
  <c r="R203" i="3" s="1"/>
  <c r="BH205" i="2"/>
  <c r="Q203" i="3" s="1"/>
  <c r="BG205" i="2"/>
  <c r="P203" i="3" s="1"/>
  <c r="BF205" i="2"/>
  <c r="O203" i="3" s="1"/>
  <c r="BE205" i="2"/>
  <c r="N203" i="3" s="1"/>
  <c r="BD205" i="2"/>
  <c r="M203" i="3" s="1"/>
  <c r="BC205" i="2"/>
  <c r="L203" i="3" s="1"/>
  <c r="BB205" i="2"/>
  <c r="K203" i="3" s="1"/>
  <c r="BA205" i="2"/>
  <c r="J203" i="3" s="1"/>
  <c r="AZ205" i="2"/>
  <c r="I203" i="3" s="1"/>
  <c r="AY205" i="2"/>
  <c r="H203" i="3" s="1"/>
  <c r="AX205" i="2"/>
  <c r="G203" i="3" s="1"/>
  <c r="AW205" i="2"/>
  <c r="F203" i="3" s="1"/>
  <c r="AV205" i="2"/>
  <c r="E203" i="3" s="1"/>
  <c r="AU205" i="2"/>
  <c r="D203" i="3" s="1"/>
  <c r="AT205" i="2"/>
  <c r="C203" i="3" s="1"/>
  <c r="AS205" i="2"/>
  <c r="B203" i="3" s="1"/>
  <c r="CD204" i="2"/>
  <c r="AM202" i="3" s="1"/>
  <c r="CC204" i="2"/>
  <c r="AL202" i="3" s="1"/>
  <c r="CB204" i="2"/>
  <c r="AK202" i="3" s="1"/>
  <c r="CA204" i="2"/>
  <c r="AJ202" i="3" s="1"/>
  <c r="BZ204" i="2"/>
  <c r="AI202" i="3" s="1"/>
  <c r="BY204" i="2"/>
  <c r="AH202" i="3" s="1"/>
  <c r="BX204" i="2"/>
  <c r="AG202" i="3" s="1"/>
  <c r="BW204" i="2"/>
  <c r="AF202" i="3" s="1"/>
  <c r="BV204" i="2"/>
  <c r="AE202" i="3" s="1"/>
  <c r="BU204" i="2"/>
  <c r="AD202" i="3" s="1"/>
  <c r="BT204" i="2"/>
  <c r="AC202" i="3" s="1"/>
  <c r="BS204" i="2"/>
  <c r="AB202" i="3" s="1"/>
  <c r="BR204" i="2"/>
  <c r="AA202" i="3" s="1"/>
  <c r="BQ204" i="2"/>
  <c r="Z202" i="3" s="1"/>
  <c r="BP204" i="2"/>
  <c r="Y202" i="3" s="1"/>
  <c r="BO204" i="2"/>
  <c r="X202" i="3" s="1"/>
  <c r="BN204" i="2"/>
  <c r="W202" i="3" s="1"/>
  <c r="BM204" i="2"/>
  <c r="V202" i="3" s="1"/>
  <c r="BL204" i="2"/>
  <c r="U202" i="3" s="1"/>
  <c r="BK204" i="2"/>
  <c r="T202" i="3" s="1"/>
  <c r="BJ204" i="2"/>
  <c r="S202" i="3" s="1"/>
  <c r="BI204" i="2"/>
  <c r="R202" i="3" s="1"/>
  <c r="BH204" i="2"/>
  <c r="Q202" i="3" s="1"/>
  <c r="BG204" i="2"/>
  <c r="P202" i="3" s="1"/>
  <c r="BF204" i="2"/>
  <c r="O202" i="3" s="1"/>
  <c r="BE204" i="2"/>
  <c r="N202" i="3" s="1"/>
  <c r="BD204" i="2"/>
  <c r="M202" i="3" s="1"/>
  <c r="BC204" i="2"/>
  <c r="L202" i="3" s="1"/>
  <c r="BB204" i="2"/>
  <c r="K202" i="3" s="1"/>
  <c r="BA204" i="2"/>
  <c r="J202" i="3" s="1"/>
  <c r="AZ204" i="2"/>
  <c r="I202" i="3" s="1"/>
  <c r="AY204" i="2"/>
  <c r="H202" i="3" s="1"/>
  <c r="AX204" i="2"/>
  <c r="G202" i="3" s="1"/>
  <c r="AW204" i="2"/>
  <c r="F202" i="3" s="1"/>
  <c r="AV204" i="2"/>
  <c r="E202" i="3" s="1"/>
  <c r="AU204" i="2"/>
  <c r="D202" i="3" s="1"/>
  <c r="AT204" i="2"/>
  <c r="C202" i="3" s="1"/>
  <c r="AS204" i="2"/>
  <c r="B202" i="3" s="1"/>
  <c r="CD203" i="2"/>
  <c r="AM201" i="3" s="1"/>
  <c r="CC203" i="2"/>
  <c r="AL201" i="3" s="1"/>
  <c r="CB203" i="2"/>
  <c r="AK201" i="3" s="1"/>
  <c r="CA203" i="2"/>
  <c r="AJ201" i="3" s="1"/>
  <c r="BZ203" i="2"/>
  <c r="AI201" i="3" s="1"/>
  <c r="BY203" i="2"/>
  <c r="AH201" i="3" s="1"/>
  <c r="BX203" i="2"/>
  <c r="AG201" i="3" s="1"/>
  <c r="BW203" i="2"/>
  <c r="AF201" i="3" s="1"/>
  <c r="BV203" i="2"/>
  <c r="AE201" i="3" s="1"/>
  <c r="BU203" i="2"/>
  <c r="AD201" i="3" s="1"/>
  <c r="BT203" i="2"/>
  <c r="AC201" i="3" s="1"/>
  <c r="BS203" i="2"/>
  <c r="AB201" i="3" s="1"/>
  <c r="BR203" i="2"/>
  <c r="AA201" i="3" s="1"/>
  <c r="BQ203" i="2"/>
  <c r="Z201" i="3" s="1"/>
  <c r="BP203" i="2"/>
  <c r="Y201" i="3" s="1"/>
  <c r="BO203" i="2"/>
  <c r="X201" i="3" s="1"/>
  <c r="BN203" i="2"/>
  <c r="W201" i="3" s="1"/>
  <c r="BM203" i="2"/>
  <c r="V201" i="3" s="1"/>
  <c r="BL203" i="2"/>
  <c r="U201" i="3" s="1"/>
  <c r="BK203" i="2"/>
  <c r="T201" i="3" s="1"/>
  <c r="BJ203" i="2"/>
  <c r="S201" i="3" s="1"/>
  <c r="BI203" i="2"/>
  <c r="R201" i="3" s="1"/>
  <c r="BH203" i="2"/>
  <c r="Q201" i="3" s="1"/>
  <c r="BG203" i="2"/>
  <c r="P201" i="3" s="1"/>
  <c r="BF203" i="2"/>
  <c r="O201" i="3" s="1"/>
  <c r="BE203" i="2"/>
  <c r="N201" i="3" s="1"/>
  <c r="BD203" i="2"/>
  <c r="M201" i="3" s="1"/>
  <c r="BC203" i="2"/>
  <c r="L201" i="3" s="1"/>
  <c r="BB203" i="2"/>
  <c r="K201" i="3" s="1"/>
  <c r="BA203" i="2"/>
  <c r="J201" i="3" s="1"/>
  <c r="AZ203" i="2"/>
  <c r="I201" i="3" s="1"/>
  <c r="AY203" i="2"/>
  <c r="H201" i="3" s="1"/>
  <c r="AX203" i="2"/>
  <c r="G201" i="3" s="1"/>
  <c r="AW203" i="2"/>
  <c r="F201" i="3" s="1"/>
  <c r="AV203" i="2"/>
  <c r="E201" i="3" s="1"/>
  <c r="AU203" i="2"/>
  <c r="D201" i="3" s="1"/>
  <c r="AT203" i="2"/>
  <c r="C201" i="3" s="1"/>
  <c r="AS203" i="2"/>
  <c r="B201" i="3" s="1"/>
  <c r="CD202" i="2"/>
  <c r="AM200" i="3" s="1"/>
  <c r="CC202" i="2"/>
  <c r="AL200" i="3" s="1"/>
  <c r="CB202" i="2"/>
  <c r="AK200" i="3" s="1"/>
  <c r="CA202" i="2"/>
  <c r="AJ200" i="3" s="1"/>
  <c r="BZ202" i="2"/>
  <c r="AI200" i="3" s="1"/>
  <c r="BY202" i="2"/>
  <c r="AH200" i="3" s="1"/>
  <c r="BX202" i="2"/>
  <c r="AG200" i="3" s="1"/>
  <c r="BW202" i="2"/>
  <c r="AF200" i="3" s="1"/>
  <c r="BV202" i="2"/>
  <c r="AE200" i="3" s="1"/>
  <c r="BU202" i="2"/>
  <c r="AD200" i="3" s="1"/>
  <c r="BT202" i="2"/>
  <c r="AC200" i="3" s="1"/>
  <c r="BS202" i="2"/>
  <c r="AB200" i="3" s="1"/>
  <c r="BR202" i="2"/>
  <c r="AA200" i="3" s="1"/>
  <c r="BQ202" i="2"/>
  <c r="Z200" i="3" s="1"/>
  <c r="BP202" i="2"/>
  <c r="Y200" i="3" s="1"/>
  <c r="BO202" i="2"/>
  <c r="X200" i="3" s="1"/>
  <c r="BN202" i="2"/>
  <c r="W200" i="3" s="1"/>
  <c r="BM202" i="2"/>
  <c r="V200" i="3" s="1"/>
  <c r="BL202" i="2"/>
  <c r="U200" i="3" s="1"/>
  <c r="BK202" i="2"/>
  <c r="T200" i="3" s="1"/>
  <c r="BJ202" i="2"/>
  <c r="S200" i="3" s="1"/>
  <c r="BI202" i="2"/>
  <c r="R200" i="3" s="1"/>
  <c r="BH202" i="2"/>
  <c r="Q200" i="3" s="1"/>
  <c r="BG202" i="2"/>
  <c r="P200" i="3" s="1"/>
  <c r="BF202" i="2"/>
  <c r="O200" i="3" s="1"/>
  <c r="BE202" i="2"/>
  <c r="N200" i="3" s="1"/>
  <c r="BD202" i="2"/>
  <c r="M200" i="3" s="1"/>
  <c r="BC202" i="2"/>
  <c r="L200" i="3" s="1"/>
  <c r="BB202" i="2"/>
  <c r="K200" i="3" s="1"/>
  <c r="BA202" i="2"/>
  <c r="J200" i="3" s="1"/>
  <c r="AZ202" i="2"/>
  <c r="I200" i="3" s="1"/>
  <c r="AY202" i="2"/>
  <c r="H200" i="3" s="1"/>
  <c r="AX202" i="2"/>
  <c r="G200" i="3" s="1"/>
  <c r="AW202" i="2"/>
  <c r="F200" i="3" s="1"/>
  <c r="AV202" i="2"/>
  <c r="E200" i="3" s="1"/>
  <c r="AU202" i="2"/>
  <c r="D200" i="3" s="1"/>
  <c r="AT202" i="2"/>
  <c r="C200" i="3" s="1"/>
  <c r="AS202" i="2"/>
  <c r="B200" i="3" s="1"/>
  <c r="CD201" i="2"/>
  <c r="AM199" i="3" s="1"/>
  <c r="CC201" i="2"/>
  <c r="AL199" i="3" s="1"/>
  <c r="CB201" i="2"/>
  <c r="AK199" i="3" s="1"/>
  <c r="CA201" i="2"/>
  <c r="AJ199" i="3" s="1"/>
  <c r="BZ201" i="2"/>
  <c r="AI199" i="3" s="1"/>
  <c r="BY201" i="2"/>
  <c r="AH199" i="3" s="1"/>
  <c r="BX201" i="2"/>
  <c r="AG199" i="3" s="1"/>
  <c r="BW201" i="2"/>
  <c r="AF199" i="3" s="1"/>
  <c r="BV201" i="2"/>
  <c r="AE199" i="3" s="1"/>
  <c r="BU201" i="2"/>
  <c r="AD199" i="3" s="1"/>
  <c r="BT201" i="2"/>
  <c r="AC199" i="3" s="1"/>
  <c r="BS201" i="2"/>
  <c r="AB199" i="3" s="1"/>
  <c r="BR201" i="2"/>
  <c r="AA199" i="3" s="1"/>
  <c r="BQ201" i="2"/>
  <c r="Z199" i="3" s="1"/>
  <c r="BP201" i="2"/>
  <c r="Y199" i="3" s="1"/>
  <c r="BO201" i="2"/>
  <c r="X199" i="3" s="1"/>
  <c r="BN201" i="2"/>
  <c r="W199" i="3" s="1"/>
  <c r="BM201" i="2"/>
  <c r="V199" i="3" s="1"/>
  <c r="BL201" i="2"/>
  <c r="U199" i="3" s="1"/>
  <c r="BK201" i="2"/>
  <c r="T199" i="3" s="1"/>
  <c r="BJ201" i="2"/>
  <c r="S199" i="3" s="1"/>
  <c r="BI201" i="2"/>
  <c r="R199" i="3" s="1"/>
  <c r="BH201" i="2"/>
  <c r="Q199" i="3" s="1"/>
  <c r="BG201" i="2"/>
  <c r="P199" i="3" s="1"/>
  <c r="BF201" i="2"/>
  <c r="O199" i="3" s="1"/>
  <c r="BE201" i="2"/>
  <c r="N199" i="3" s="1"/>
  <c r="BD201" i="2"/>
  <c r="M199" i="3" s="1"/>
  <c r="BC201" i="2"/>
  <c r="L199" i="3" s="1"/>
  <c r="BB201" i="2"/>
  <c r="K199" i="3" s="1"/>
  <c r="BA201" i="2"/>
  <c r="J199" i="3" s="1"/>
  <c r="AZ201" i="2"/>
  <c r="I199" i="3" s="1"/>
  <c r="AY201" i="2"/>
  <c r="H199" i="3" s="1"/>
  <c r="AX201" i="2"/>
  <c r="G199" i="3" s="1"/>
  <c r="AW201" i="2"/>
  <c r="F199" i="3" s="1"/>
  <c r="AV201" i="2"/>
  <c r="E199" i="3" s="1"/>
  <c r="AU201" i="2"/>
  <c r="D199" i="3" s="1"/>
  <c r="AT201" i="2"/>
  <c r="C199" i="3" s="1"/>
  <c r="AS201" i="2"/>
  <c r="B199" i="3" s="1"/>
  <c r="CD200" i="2"/>
  <c r="AM198" i="3" s="1"/>
  <c r="CC200" i="2"/>
  <c r="AL198" i="3" s="1"/>
  <c r="CB200" i="2"/>
  <c r="AK198" i="3" s="1"/>
  <c r="CA200" i="2"/>
  <c r="AJ198" i="3" s="1"/>
  <c r="BZ200" i="2"/>
  <c r="AI198" i="3" s="1"/>
  <c r="BY200" i="2"/>
  <c r="AH198" i="3" s="1"/>
  <c r="BX200" i="2"/>
  <c r="AG198" i="3" s="1"/>
  <c r="BW200" i="2"/>
  <c r="AF198" i="3" s="1"/>
  <c r="BV200" i="2"/>
  <c r="AE198" i="3" s="1"/>
  <c r="BU200" i="2"/>
  <c r="AD198" i="3" s="1"/>
  <c r="BT200" i="2"/>
  <c r="AC198" i="3" s="1"/>
  <c r="BS200" i="2"/>
  <c r="AB198" i="3" s="1"/>
  <c r="BR200" i="2"/>
  <c r="AA198" i="3" s="1"/>
  <c r="BQ200" i="2"/>
  <c r="Z198" i="3" s="1"/>
  <c r="BP200" i="2"/>
  <c r="Y198" i="3" s="1"/>
  <c r="BO200" i="2"/>
  <c r="X198" i="3" s="1"/>
  <c r="BN200" i="2"/>
  <c r="W198" i="3" s="1"/>
  <c r="BM200" i="2"/>
  <c r="V198" i="3" s="1"/>
  <c r="BL200" i="2"/>
  <c r="U198" i="3" s="1"/>
  <c r="BK200" i="2"/>
  <c r="T198" i="3" s="1"/>
  <c r="BJ200" i="2"/>
  <c r="S198" i="3" s="1"/>
  <c r="BI200" i="2"/>
  <c r="R198" i="3" s="1"/>
  <c r="BH200" i="2"/>
  <c r="Q198" i="3" s="1"/>
  <c r="BG200" i="2"/>
  <c r="P198" i="3" s="1"/>
  <c r="BF200" i="2"/>
  <c r="O198" i="3" s="1"/>
  <c r="BE200" i="2"/>
  <c r="N198" i="3" s="1"/>
  <c r="BD200" i="2"/>
  <c r="M198" i="3" s="1"/>
  <c r="BC200" i="2"/>
  <c r="L198" i="3" s="1"/>
  <c r="BB200" i="2"/>
  <c r="K198" i="3" s="1"/>
  <c r="BA200" i="2"/>
  <c r="J198" i="3" s="1"/>
  <c r="AZ200" i="2"/>
  <c r="I198" i="3" s="1"/>
  <c r="AY200" i="2"/>
  <c r="H198" i="3" s="1"/>
  <c r="AX200" i="2"/>
  <c r="G198" i="3" s="1"/>
  <c r="AW200" i="2"/>
  <c r="F198" i="3" s="1"/>
  <c r="AV200" i="2"/>
  <c r="E198" i="3" s="1"/>
  <c r="AU200" i="2"/>
  <c r="D198" i="3" s="1"/>
  <c r="AT200" i="2"/>
  <c r="C198" i="3" s="1"/>
  <c r="AS200" i="2"/>
  <c r="B198" i="3" s="1"/>
  <c r="CD199" i="2"/>
  <c r="AM197" i="3" s="1"/>
  <c r="CC199" i="2"/>
  <c r="AL197" i="3" s="1"/>
  <c r="CB199" i="2"/>
  <c r="AK197" i="3" s="1"/>
  <c r="CA199" i="2"/>
  <c r="AJ197" i="3" s="1"/>
  <c r="BZ199" i="2"/>
  <c r="AI197" i="3" s="1"/>
  <c r="BY199" i="2"/>
  <c r="AH197" i="3" s="1"/>
  <c r="BX199" i="2"/>
  <c r="AG197" i="3" s="1"/>
  <c r="BW199" i="2"/>
  <c r="AF197" i="3" s="1"/>
  <c r="BV199" i="2"/>
  <c r="AE197" i="3" s="1"/>
  <c r="BU199" i="2"/>
  <c r="AD197" i="3" s="1"/>
  <c r="BT199" i="2"/>
  <c r="AC197" i="3" s="1"/>
  <c r="BS199" i="2"/>
  <c r="AB197" i="3" s="1"/>
  <c r="BR199" i="2"/>
  <c r="AA197" i="3" s="1"/>
  <c r="BQ199" i="2"/>
  <c r="Z197" i="3" s="1"/>
  <c r="BP199" i="2"/>
  <c r="Y197" i="3" s="1"/>
  <c r="BO199" i="2"/>
  <c r="X197" i="3" s="1"/>
  <c r="BN199" i="2"/>
  <c r="W197" i="3" s="1"/>
  <c r="BM199" i="2"/>
  <c r="V197" i="3" s="1"/>
  <c r="BL199" i="2"/>
  <c r="U197" i="3" s="1"/>
  <c r="BK199" i="2"/>
  <c r="T197" i="3" s="1"/>
  <c r="BJ199" i="2"/>
  <c r="S197" i="3" s="1"/>
  <c r="BI199" i="2"/>
  <c r="R197" i="3" s="1"/>
  <c r="BH199" i="2"/>
  <c r="Q197" i="3" s="1"/>
  <c r="BG199" i="2"/>
  <c r="P197" i="3" s="1"/>
  <c r="BF199" i="2"/>
  <c r="O197" i="3" s="1"/>
  <c r="BE199" i="2"/>
  <c r="N197" i="3" s="1"/>
  <c r="BD199" i="2"/>
  <c r="M197" i="3" s="1"/>
  <c r="BC199" i="2"/>
  <c r="L197" i="3" s="1"/>
  <c r="BB199" i="2"/>
  <c r="K197" i="3" s="1"/>
  <c r="BA199" i="2"/>
  <c r="J197" i="3" s="1"/>
  <c r="AZ199" i="2"/>
  <c r="I197" i="3" s="1"/>
  <c r="AY199" i="2"/>
  <c r="H197" i="3" s="1"/>
  <c r="AX199" i="2"/>
  <c r="G197" i="3" s="1"/>
  <c r="AW199" i="2"/>
  <c r="F197" i="3" s="1"/>
  <c r="AV199" i="2"/>
  <c r="E197" i="3" s="1"/>
  <c r="AU199" i="2"/>
  <c r="D197" i="3" s="1"/>
  <c r="AT199" i="2"/>
  <c r="C197" i="3" s="1"/>
  <c r="AS199" i="2"/>
  <c r="B197" i="3" s="1"/>
  <c r="CD198" i="2"/>
  <c r="AM196" i="3" s="1"/>
  <c r="CC198" i="2"/>
  <c r="AL196" i="3" s="1"/>
  <c r="CB198" i="2"/>
  <c r="AK196" i="3" s="1"/>
  <c r="CA198" i="2"/>
  <c r="AJ196" i="3" s="1"/>
  <c r="BZ198" i="2"/>
  <c r="AI196" i="3" s="1"/>
  <c r="BY198" i="2"/>
  <c r="AH196" i="3" s="1"/>
  <c r="BX198" i="2"/>
  <c r="AG196" i="3" s="1"/>
  <c r="BW198" i="2"/>
  <c r="AF196" i="3" s="1"/>
  <c r="BV198" i="2"/>
  <c r="AE196" i="3" s="1"/>
  <c r="BU198" i="2"/>
  <c r="AD196" i="3" s="1"/>
  <c r="BT198" i="2"/>
  <c r="AC196" i="3" s="1"/>
  <c r="BS198" i="2"/>
  <c r="AB196" i="3" s="1"/>
  <c r="BR198" i="2"/>
  <c r="AA196" i="3" s="1"/>
  <c r="BQ198" i="2"/>
  <c r="Z196" i="3" s="1"/>
  <c r="BP198" i="2"/>
  <c r="Y196" i="3" s="1"/>
  <c r="BO198" i="2"/>
  <c r="X196" i="3" s="1"/>
  <c r="BN198" i="2"/>
  <c r="W196" i="3" s="1"/>
  <c r="BM198" i="2"/>
  <c r="V196" i="3" s="1"/>
  <c r="BL198" i="2"/>
  <c r="U196" i="3" s="1"/>
  <c r="BK198" i="2"/>
  <c r="T196" i="3" s="1"/>
  <c r="BJ198" i="2"/>
  <c r="S196" i="3" s="1"/>
  <c r="BI198" i="2"/>
  <c r="R196" i="3" s="1"/>
  <c r="BH198" i="2"/>
  <c r="Q196" i="3" s="1"/>
  <c r="BG198" i="2"/>
  <c r="P196" i="3" s="1"/>
  <c r="BF198" i="2"/>
  <c r="O196" i="3" s="1"/>
  <c r="BE198" i="2"/>
  <c r="N196" i="3" s="1"/>
  <c r="BD198" i="2"/>
  <c r="M196" i="3" s="1"/>
  <c r="BC198" i="2"/>
  <c r="L196" i="3" s="1"/>
  <c r="BB198" i="2"/>
  <c r="K196" i="3" s="1"/>
  <c r="BA198" i="2"/>
  <c r="J196" i="3" s="1"/>
  <c r="AZ198" i="2"/>
  <c r="I196" i="3" s="1"/>
  <c r="AY198" i="2"/>
  <c r="H196" i="3" s="1"/>
  <c r="AX198" i="2"/>
  <c r="G196" i="3" s="1"/>
  <c r="AW198" i="2"/>
  <c r="F196" i="3" s="1"/>
  <c r="AV198" i="2"/>
  <c r="E196" i="3" s="1"/>
  <c r="AU198" i="2"/>
  <c r="D196" i="3" s="1"/>
  <c r="AT198" i="2"/>
  <c r="C196" i="3" s="1"/>
  <c r="AS198" i="2"/>
  <c r="B196" i="3" s="1"/>
  <c r="CD197" i="2"/>
  <c r="AM195" i="3" s="1"/>
  <c r="CC197" i="2"/>
  <c r="AL195" i="3" s="1"/>
  <c r="CB197" i="2"/>
  <c r="AK195" i="3" s="1"/>
  <c r="CA197" i="2"/>
  <c r="AJ195" i="3" s="1"/>
  <c r="BZ197" i="2"/>
  <c r="AI195" i="3" s="1"/>
  <c r="BY197" i="2"/>
  <c r="AH195" i="3" s="1"/>
  <c r="BX197" i="2"/>
  <c r="AG195" i="3" s="1"/>
  <c r="BW197" i="2"/>
  <c r="AF195" i="3" s="1"/>
  <c r="BV197" i="2"/>
  <c r="AE195" i="3" s="1"/>
  <c r="BU197" i="2"/>
  <c r="AD195" i="3" s="1"/>
  <c r="BT197" i="2"/>
  <c r="AC195" i="3" s="1"/>
  <c r="BS197" i="2"/>
  <c r="AB195" i="3" s="1"/>
  <c r="BR197" i="2"/>
  <c r="AA195" i="3" s="1"/>
  <c r="BQ197" i="2"/>
  <c r="Z195" i="3" s="1"/>
  <c r="BP197" i="2"/>
  <c r="Y195" i="3" s="1"/>
  <c r="BO197" i="2"/>
  <c r="X195" i="3" s="1"/>
  <c r="BN197" i="2"/>
  <c r="W195" i="3" s="1"/>
  <c r="BM197" i="2"/>
  <c r="V195" i="3" s="1"/>
  <c r="BL197" i="2"/>
  <c r="U195" i="3" s="1"/>
  <c r="BK197" i="2"/>
  <c r="T195" i="3" s="1"/>
  <c r="BJ197" i="2"/>
  <c r="S195" i="3" s="1"/>
  <c r="BI197" i="2"/>
  <c r="R195" i="3" s="1"/>
  <c r="BH197" i="2"/>
  <c r="Q195" i="3" s="1"/>
  <c r="BG197" i="2"/>
  <c r="P195" i="3" s="1"/>
  <c r="BF197" i="2"/>
  <c r="O195" i="3" s="1"/>
  <c r="BE197" i="2"/>
  <c r="N195" i="3" s="1"/>
  <c r="BD197" i="2"/>
  <c r="M195" i="3" s="1"/>
  <c r="BC197" i="2"/>
  <c r="L195" i="3" s="1"/>
  <c r="BB197" i="2"/>
  <c r="K195" i="3" s="1"/>
  <c r="BA197" i="2"/>
  <c r="J195" i="3" s="1"/>
  <c r="AZ197" i="2"/>
  <c r="I195" i="3" s="1"/>
  <c r="AY197" i="2"/>
  <c r="H195" i="3" s="1"/>
  <c r="AX197" i="2"/>
  <c r="G195" i="3" s="1"/>
  <c r="AW197" i="2"/>
  <c r="F195" i="3" s="1"/>
  <c r="AV197" i="2"/>
  <c r="E195" i="3" s="1"/>
  <c r="AU197" i="2"/>
  <c r="D195" i="3" s="1"/>
  <c r="AT197" i="2"/>
  <c r="C195" i="3" s="1"/>
  <c r="AS197" i="2"/>
  <c r="B195" i="3" s="1"/>
  <c r="CD196" i="2"/>
  <c r="AM194" i="3" s="1"/>
  <c r="CC196" i="2"/>
  <c r="AL194" i="3" s="1"/>
  <c r="CB196" i="2"/>
  <c r="AK194" i="3" s="1"/>
  <c r="CA196" i="2"/>
  <c r="AJ194" i="3" s="1"/>
  <c r="BZ196" i="2"/>
  <c r="AI194" i="3" s="1"/>
  <c r="BY196" i="2"/>
  <c r="AH194" i="3" s="1"/>
  <c r="BX196" i="2"/>
  <c r="AG194" i="3" s="1"/>
  <c r="BW196" i="2"/>
  <c r="AF194" i="3" s="1"/>
  <c r="BV196" i="2"/>
  <c r="AE194" i="3" s="1"/>
  <c r="BU196" i="2"/>
  <c r="AD194" i="3" s="1"/>
  <c r="BT196" i="2"/>
  <c r="AC194" i="3" s="1"/>
  <c r="BS196" i="2"/>
  <c r="AB194" i="3" s="1"/>
  <c r="BR196" i="2"/>
  <c r="AA194" i="3" s="1"/>
  <c r="BQ196" i="2"/>
  <c r="Z194" i="3" s="1"/>
  <c r="BP196" i="2"/>
  <c r="Y194" i="3" s="1"/>
  <c r="BO196" i="2"/>
  <c r="X194" i="3" s="1"/>
  <c r="BN196" i="2"/>
  <c r="W194" i="3" s="1"/>
  <c r="BM196" i="2"/>
  <c r="V194" i="3" s="1"/>
  <c r="BL196" i="2"/>
  <c r="U194" i="3" s="1"/>
  <c r="BK196" i="2"/>
  <c r="T194" i="3" s="1"/>
  <c r="BJ196" i="2"/>
  <c r="S194" i="3" s="1"/>
  <c r="BI196" i="2"/>
  <c r="R194" i="3" s="1"/>
  <c r="BH196" i="2"/>
  <c r="Q194" i="3" s="1"/>
  <c r="BG196" i="2"/>
  <c r="P194" i="3" s="1"/>
  <c r="BF196" i="2"/>
  <c r="O194" i="3" s="1"/>
  <c r="BE196" i="2"/>
  <c r="N194" i="3" s="1"/>
  <c r="BD196" i="2"/>
  <c r="M194" i="3" s="1"/>
  <c r="BC196" i="2"/>
  <c r="L194" i="3" s="1"/>
  <c r="BB196" i="2"/>
  <c r="K194" i="3" s="1"/>
  <c r="BA196" i="2"/>
  <c r="J194" i="3" s="1"/>
  <c r="AZ196" i="2"/>
  <c r="I194" i="3" s="1"/>
  <c r="AY196" i="2"/>
  <c r="H194" i="3" s="1"/>
  <c r="AX196" i="2"/>
  <c r="G194" i="3" s="1"/>
  <c r="AW196" i="2"/>
  <c r="F194" i="3" s="1"/>
  <c r="AV196" i="2"/>
  <c r="E194" i="3" s="1"/>
  <c r="AU196" i="2"/>
  <c r="D194" i="3" s="1"/>
  <c r="AT196" i="2"/>
  <c r="C194" i="3" s="1"/>
  <c r="AS196" i="2"/>
  <c r="B194" i="3" s="1"/>
  <c r="CD195" i="2"/>
  <c r="AM193" i="3" s="1"/>
  <c r="CC195" i="2"/>
  <c r="AL193" i="3" s="1"/>
  <c r="CB195" i="2"/>
  <c r="AK193" i="3" s="1"/>
  <c r="CA195" i="2"/>
  <c r="AJ193" i="3" s="1"/>
  <c r="BZ195" i="2"/>
  <c r="AI193" i="3" s="1"/>
  <c r="BY195" i="2"/>
  <c r="AH193" i="3" s="1"/>
  <c r="BX195" i="2"/>
  <c r="AG193" i="3" s="1"/>
  <c r="BW195" i="2"/>
  <c r="AF193" i="3" s="1"/>
  <c r="BV195" i="2"/>
  <c r="AE193" i="3" s="1"/>
  <c r="BU195" i="2"/>
  <c r="AD193" i="3" s="1"/>
  <c r="BT195" i="2"/>
  <c r="AC193" i="3" s="1"/>
  <c r="BS195" i="2"/>
  <c r="AB193" i="3" s="1"/>
  <c r="BR195" i="2"/>
  <c r="AA193" i="3" s="1"/>
  <c r="BQ195" i="2"/>
  <c r="Z193" i="3" s="1"/>
  <c r="BP195" i="2"/>
  <c r="Y193" i="3" s="1"/>
  <c r="BO195" i="2"/>
  <c r="X193" i="3" s="1"/>
  <c r="BN195" i="2"/>
  <c r="W193" i="3" s="1"/>
  <c r="BM195" i="2"/>
  <c r="V193" i="3" s="1"/>
  <c r="BL195" i="2"/>
  <c r="U193" i="3" s="1"/>
  <c r="BK195" i="2"/>
  <c r="T193" i="3" s="1"/>
  <c r="BJ195" i="2"/>
  <c r="S193" i="3" s="1"/>
  <c r="BI195" i="2"/>
  <c r="R193" i="3" s="1"/>
  <c r="BH195" i="2"/>
  <c r="Q193" i="3" s="1"/>
  <c r="BG195" i="2"/>
  <c r="P193" i="3" s="1"/>
  <c r="BF195" i="2"/>
  <c r="O193" i="3" s="1"/>
  <c r="BE195" i="2"/>
  <c r="N193" i="3" s="1"/>
  <c r="BD195" i="2"/>
  <c r="M193" i="3" s="1"/>
  <c r="BC195" i="2"/>
  <c r="L193" i="3" s="1"/>
  <c r="BB195" i="2"/>
  <c r="K193" i="3" s="1"/>
  <c r="BA195" i="2"/>
  <c r="J193" i="3" s="1"/>
  <c r="AZ195" i="2"/>
  <c r="I193" i="3" s="1"/>
  <c r="AY195" i="2"/>
  <c r="H193" i="3" s="1"/>
  <c r="AX195" i="2"/>
  <c r="G193" i="3" s="1"/>
  <c r="AW195" i="2"/>
  <c r="F193" i="3" s="1"/>
  <c r="AV195" i="2"/>
  <c r="E193" i="3" s="1"/>
  <c r="AU195" i="2"/>
  <c r="D193" i="3" s="1"/>
  <c r="AT195" i="2"/>
  <c r="C193" i="3" s="1"/>
  <c r="AS195" i="2"/>
  <c r="B193" i="3" s="1"/>
  <c r="CD194" i="2"/>
  <c r="AM192" i="3" s="1"/>
  <c r="CC194" i="2"/>
  <c r="AL192" i="3" s="1"/>
  <c r="CB194" i="2"/>
  <c r="AK192" i="3" s="1"/>
  <c r="CA194" i="2"/>
  <c r="AJ192" i="3" s="1"/>
  <c r="BZ194" i="2"/>
  <c r="AI192" i="3" s="1"/>
  <c r="BY194" i="2"/>
  <c r="AH192" i="3" s="1"/>
  <c r="BX194" i="2"/>
  <c r="AG192" i="3" s="1"/>
  <c r="BW194" i="2"/>
  <c r="AF192" i="3" s="1"/>
  <c r="BV194" i="2"/>
  <c r="AE192" i="3" s="1"/>
  <c r="BU194" i="2"/>
  <c r="AD192" i="3" s="1"/>
  <c r="BT194" i="2"/>
  <c r="AC192" i="3" s="1"/>
  <c r="BS194" i="2"/>
  <c r="AB192" i="3" s="1"/>
  <c r="BR194" i="2"/>
  <c r="AA192" i="3" s="1"/>
  <c r="BQ194" i="2"/>
  <c r="Z192" i="3" s="1"/>
  <c r="BP194" i="2"/>
  <c r="Y192" i="3" s="1"/>
  <c r="BO194" i="2"/>
  <c r="X192" i="3" s="1"/>
  <c r="BN194" i="2"/>
  <c r="W192" i="3" s="1"/>
  <c r="BM194" i="2"/>
  <c r="V192" i="3" s="1"/>
  <c r="BL194" i="2"/>
  <c r="U192" i="3" s="1"/>
  <c r="BK194" i="2"/>
  <c r="T192" i="3" s="1"/>
  <c r="BJ194" i="2"/>
  <c r="S192" i="3" s="1"/>
  <c r="BI194" i="2"/>
  <c r="R192" i="3" s="1"/>
  <c r="BH194" i="2"/>
  <c r="Q192" i="3" s="1"/>
  <c r="BG194" i="2"/>
  <c r="P192" i="3" s="1"/>
  <c r="BF194" i="2"/>
  <c r="O192" i="3" s="1"/>
  <c r="BE194" i="2"/>
  <c r="N192" i="3" s="1"/>
  <c r="BD194" i="2"/>
  <c r="M192" i="3" s="1"/>
  <c r="BC194" i="2"/>
  <c r="L192" i="3" s="1"/>
  <c r="BB194" i="2"/>
  <c r="K192" i="3" s="1"/>
  <c r="BA194" i="2"/>
  <c r="J192" i="3" s="1"/>
  <c r="AZ194" i="2"/>
  <c r="I192" i="3" s="1"/>
  <c r="AY194" i="2"/>
  <c r="H192" i="3" s="1"/>
  <c r="AX194" i="2"/>
  <c r="G192" i="3" s="1"/>
  <c r="AW194" i="2"/>
  <c r="F192" i="3" s="1"/>
  <c r="AV194" i="2"/>
  <c r="E192" i="3" s="1"/>
  <c r="AU194" i="2"/>
  <c r="D192" i="3" s="1"/>
  <c r="AT194" i="2"/>
  <c r="C192" i="3" s="1"/>
  <c r="AS194" i="2"/>
  <c r="B192" i="3" s="1"/>
  <c r="CD193" i="2"/>
  <c r="AM191" i="3" s="1"/>
  <c r="CC193" i="2"/>
  <c r="AL191" i="3" s="1"/>
  <c r="CB193" i="2"/>
  <c r="AK191" i="3" s="1"/>
  <c r="CA193" i="2"/>
  <c r="AJ191" i="3" s="1"/>
  <c r="BZ193" i="2"/>
  <c r="AI191" i="3" s="1"/>
  <c r="BY193" i="2"/>
  <c r="AH191" i="3" s="1"/>
  <c r="BX193" i="2"/>
  <c r="AG191" i="3" s="1"/>
  <c r="BW193" i="2"/>
  <c r="AF191" i="3" s="1"/>
  <c r="BV193" i="2"/>
  <c r="AE191" i="3" s="1"/>
  <c r="BU193" i="2"/>
  <c r="AD191" i="3" s="1"/>
  <c r="BT193" i="2"/>
  <c r="AC191" i="3" s="1"/>
  <c r="BS193" i="2"/>
  <c r="AB191" i="3" s="1"/>
  <c r="BR193" i="2"/>
  <c r="AA191" i="3" s="1"/>
  <c r="BQ193" i="2"/>
  <c r="Z191" i="3" s="1"/>
  <c r="BP193" i="2"/>
  <c r="Y191" i="3" s="1"/>
  <c r="BO193" i="2"/>
  <c r="X191" i="3" s="1"/>
  <c r="BN193" i="2"/>
  <c r="W191" i="3" s="1"/>
  <c r="BM193" i="2"/>
  <c r="V191" i="3" s="1"/>
  <c r="BL193" i="2"/>
  <c r="U191" i="3" s="1"/>
  <c r="BK193" i="2"/>
  <c r="T191" i="3" s="1"/>
  <c r="BJ193" i="2"/>
  <c r="S191" i="3" s="1"/>
  <c r="BI193" i="2"/>
  <c r="R191" i="3" s="1"/>
  <c r="BH193" i="2"/>
  <c r="Q191" i="3" s="1"/>
  <c r="BG193" i="2"/>
  <c r="P191" i="3" s="1"/>
  <c r="BF193" i="2"/>
  <c r="O191" i="3" s="1"/>
  <c r="BE193" i="2"/>
  <c r="N191" i="3" s="1"/>
  <c r="BD193" i="2"/>
  <c r="M191" i="3" s="1"/>
  <c r="BC193" i="2"/>
  <c r="L191" i="3" s="1"/>
  <c r="BB193" i="2"/>
  <c r="K191" i="3" s="1"/>
  <c r="BA193" i="2"/>
  <c r="J191" i="3" s="1"/>
  <c r="AZ193" i="2"/>
  <c r="I191" i="3" s="1"/>
  <c r="AY193" i="2"/>
  <c r="H191" i="3" s="1"/>
  <c r="AX193" i="2"/>
  <c r="G191" i="3" s="1"/>
  <c r="AW193" i="2"/>
  <c r="F191" i="3" s="1"/>
  <c r="AV193" i="2"/>
  <c r="E191" i="3" s="1"/>
  <c r="AU193" i="2"/>
  <c r="D191" i="3" s="1"/>
  <c r="AT193" i="2"/>
  <c r="C191" i="3" s="1"/>
  <c r="AS193" i="2"/>
  <c r="B191" i="3" s="1"/>
  <c r="CD192" i="2"/>
  <c r="AM190" i="3" s="1"/>
  <c r="CC192" i="2"/>
  <c r="AL190" i="3" s="1"/>
  <c r="CB192" i="2"/>
  <c r="AK190" i="3" s="1"/>
  <c r="CA192" i="2"/>
  <c r="AJ190" i="3" s="1"/>
  <c r="BZ192" i="2"/>
  <c r="AI190" i="3" s="1"/>
  <c r="BY192" i="2"/>
  <c r="AH190" i="3" s="1"/>
  <c r="BX192" i="2"/>
  <c r="AG190" i="3" s="1"/>
  <c r="BW192" i="2"/>
  <c r="AF190" i="3" s="1"/>
  <c r="BV192" i="2"/>
  <c r="AE190" i="3" s="1"/>
  <c r="BU192" i="2"/>
  <c r="AD190" i="3" s="1"/>
  <c r="BT192" i="2"/>
  <c r="AC190" i="3" s="1"/>
  <c r="BS192" i="2"/>
  <c r="AB190" i="3" s="1"/>
  <c r="BR192" i="2"/>
  <c r="AA190" i="3" s="1"/>
  <c r="BQ192" i="2"/>
  <c r="Z190" i="3" s="1"/>
  <c r="BP192" i="2"/>
  <c r="Y190" i="3" s="1"/>
  <c r="BO192" i="2"/>
  <c r="X190" i="3" s="1"/>
  <c r="BN192" i="2"/>
  <c r="W190" i="3" s="1"/>
  <c r="BM192" i="2"/>
  <c r="V190" i="3" s="1"/>
  <c r="BL192" i="2"/>
  <c r="U190" i="3" s="1"/>
  <c r="BK192" i="2"/>
  <c r="T190" i="3" s="1"/>
  <c r="BJ192" i="2"/>
  <c r="S190" i="3" s="1"/>
  <c r="BI192" i="2"/>
  <c r="R190" i="3" s="1"/>
  <c r="BH192" i="2"/>
  <c r="Q190" i="3" s="1"/>
  <c r="BG192" i="2"/>
  <c r="P190" i="3" s="1"/>
  <c r="BF192" i="2"/>
  <c r="O190" i="3" s="1"/>
  <c r="BE192" i="2"/>
  <c r="N190" i="3" s="1"/>
  <c r="BD192" i="2"/>
  <c r="M190" i="3" s="1"/>
  <c r="BC192" i="2"/>
  <c r="L190" i="3" s="1"/>
  <c r="BB192" i="2"/>
  <c r="K190" i="3" s="1"/>
  <c r="BA192" i="2"/>
  <c r="J190" i="3" s="1"/>
  <c r="AZ192" i="2"/>
  <c r="I190" i="3" s="1"/>
  <c r="AY192" i="2"/>
  <c r="H190" i="3" s="1"/>
  <c r="AX192" i="2"/>
  <c r="G190" i="3" s="1"/>
  <c r="AW192" i="2"/>
  <c r="F190" i="3" s="1"/>
  <c r="AV192" i="2"/>
  <c r="E190" i="3" s="1"/>
  <c r="AU192" i="2"/>
  <c r="D190" i="3" s="1"/>
  <c r="AT192" i="2"/>
  <c r="C190" i="3" s="1"/>
  <c r="AS192" i="2"/>
  <c r="B190" i="3" s="1"/>
  <c r="CD191" i="2"/>
  <c r="AM189" i="3" s="1"/>
  <c r="CC191" i="2"/>
  <c r="AL189" i="3" s="1"/>
  <c r="CB191" i="2"/>
  <c r="AK189" i="3" s="1"/>
  <c r="CA191" i="2"/>
  <c r="AJ189" i="3" s="1"/>
  <c r="BZ191" i="2"/>
  <c r="AI189" i="3" s="1"/>
  <c r="BY191" i="2"/>
  <c r="AH189" i="3" s="1"/>
  <c r="BX191" i="2"/>
  <c r="AG189" i="3" s="1"/>
  <c r="BW191" i="2"/>
  <c r="AF189" i="3" s="1"/>
  <c r="BV191" i="2"/>
  <c r="AE189" i="3" s="1"/>
  <c r="BU191" i="2"/>
  <c r="AD189" i="3" s="1"/>
  <c r="BT191" i="2"/>
  <c r="AC189" i="3" s="1"/>
  <c r="BS191" i="2"/>
  <c r="AB189" i="3" s="1"/>
  <c r="BR191" i="2"/>
  <c r="AA189" i="3" s="1"/>
  <c r="BQ191" i="2"/>
  <c r="Z189" i="3" s="1"/>
  <c r="BP191" i="2"/>
  <c r="Y189" i="3" s="1"/>
  <c r="BO191" i="2"/>
  <c r="X189" i="3" s="1"/>
  <c r="BN191" i="2"/>
  <c r="W189" i="3" s="1"/>
  <c r="BM191" i="2"/>
  <c r="V189" i="3" s="1"/>
  <c r="BL191" i="2"/>
  <c r="U189" i="3" s="1"/>
  <c r="BK191" i="2"/>
  <c r="T189" i="3" s="1"/>
  <c r="BJ191" i="2"/>
  <c r="S189" i="3" s="1"/>
  <c r="BI191" i="2"/>
  <c r="R189" i="3" s="1"/>
  <c r="BH191" i="2"/>
  <c r="Q189" i="3" s="1"/>
  <c r="BG191" i="2"/>
  <c r="P189" i="3" s="1"/>
  <c r="BF191" i="2"/>
  <c r="O189" i="3" s="1"/>
  <c r="BE191" i="2"/>
  <c r="N189" i="3" s="1"/>
  <c r="BD191" i="2"/>
  <c r="M189" i="3" s="1"/>
  <c r="BC191" i="2"/>
  <c r="L189" i="3" s="1"/>
  <c r="BB191" i="2"/>
  <c r="K189" i="3" s="1"/>
  <c r="BA191" i="2"/>
  <c r="J189" i="3" s="1"/>
  <c r="AZ191" i="2"/>
  <c r="I189" i="3" s="1"/>
  <c r="AY191" i="2"/>
  <c r="H189" i="3" s="1"/>
  <c r="AX191" i="2"/>
  <c r="G189" i="3" s="1"/>
  <c r="AW191" i="2"/>
  <c r="F189" i="3" s="1"/>
  <c r="AV191" i="2"/>
  <c r="E189" i="3" s="1"/>
  <c r="AU191" i="2"/>
  <c r="D189" i="3" s="1"/>
  <c r="AT191" i="2"/>
  <c r="C189" i="3" s="1"/>
  <c r="AS191" i="2"/>
  <c r="B189" i="3" s="1"/>
  <c r="CD190" i="2"/>
  <c r="AM188" i="3" s="1"/>
  <c r="CC190" i="2"/>
  <c r="AL188" i="3" s="1"/>
  <c r="CB190" i="2"/>
  <c r="AK188" i="3" s="1"/>
  <c r="CA190" i="2"/>
  <c r="AJ188" i="3" s="1"/>
  <c r="BZ190" i="2"/>
  <c r="AI188" i="3" s="1"/>
  <c r="BY190" i="2"/>
  <c r="AH188" i="3" s="1"/>
  <c r="BX190" i="2"/>
  <c r="AG188" i="3" s="1"/>
  <c r="BW190" i="2"/>
  <c r="AF188" i="3" s="1"/>
  <c r="BV190" i="2"/>
  <c r="AE188" i="3" s="1"/>
  <c r="BU190" i="2"/>
  <c r="AD188" i="3" s="1"/>
  <c r="BT190" i="2"/>
  <c r="AC188" i="3" s="1"/>
  <c r="BS190" i="2"/>
  <c r="AB188" i="3" s="1"/>
  <c r="BR190" i="2"/>
  <c r="AA188" i="3" s="1"/>
  <c r="BQ190" i="2"/>
  <c r="Z188" i="3" s="1"/>
  <c r="BP190" i="2"/>
  <c r="Y188" i="3" s="1"/>
  <c r="BO190" i="2"/>
  <c r="X188" i="3" s="1"/>
  <c r="BN190" i="2"/>
  <c r="W188" i="3" s="1"/>
  <c r="BM190" i="2"/>
  <c r="V188" i="3" s="1"/>
  <c r="BL190" i="2"/>
  <c r="U188" i="3" s="1"/>
  <c r="BK190" i="2"/>
  <c r="T188" i="3" s="1"/>
  <c r="BJ190" i="2"/>
  <c r="S188" i="3" s="1"/>
  <c r="BI190" i="2"/>
  <c r="R188" i="3" s="1"/>
  <c r="BH190" i="2"/>
  <c r="Q188" i="3" s="1"/>
  <c r="BG190" i="2"/>
  <c r="P188" i="3" s="1"/>
  <c r="BF190" i="2"/>
  <c r="O188" i="3" s="1"/>
  <c r="BE190" i="2"/>
  <c r="N188" i="3" s="1"/>
  <c r="BD190" i="2"/>
  <c r="M188" i="3" s="1"/>
  <c r="BC190" i="2"/>
  <c r="L188" i="3" s="1"/>
  <c r="BB190" i="2"/>
  <c r="K188" i="3" s="1"/>
  <c r="BA190" i="2"/>
  <c r="J188" i="3" s="1"/>
  <c r="AZ190" i="2"/>
  <c r="I188" i="3" s="1"/>
  <c r="AY190" i="2"/>
  <c r="H188" i="3" s="1"/>
  <c r="AX190" i="2"/>
  <c r="G188" i="3" s="1"/>
  <c r="AW190" i="2"/>
  <c r="F188" i="3" s="1"/>
  <c r="AV190" i="2"/>
  <c r="E188" i="3" s="1"/>
  <c r="AU190" i="2"/>
  <c r="D188" i="3" s="1"/>
  <c r="AT190" i="2"/>
  <c r="C188" i="3" s="1"/>
  <c r="AS190" i="2"/>
  <c r="B188" i="3" s="1"/>
  <c r="CD189" i="2"/>
  <c r="AM187" i="3" s="1"/>
  <c r="CC189" i="2"/>
  <c r="AL187" i="3" s="1"/>
  <c r="CB189" i="2"/>
  <c r="AK187" i="3" s="1"/>
  <c r="CA189" i="2"/>
  <c r="AJ187" i="3" s="1"/>
  <c r="BZ189" i="2"/>
  <c r="AI187" i="3" s="1"/>
  <c r="BY189" i="2"/>
  <c r="AH187" i="3" s="1"/>
  <c r="BX189" i="2"/>
  <c r="AG187" i="3" s="1"/>
  <c r="BW189" i="2"/>
  <c r="AF187" i="3" s="1"/>
  <c r="BV189" i="2"/>
  <c r="AE187" i="3" s="1"/>
  <c r="BU189" i="2"/>
  <c r="AD187" i="3" s="1"/>
  <c r="BT189" i="2"/>
  <c r="AC187" i="3" s="1"/>
  <c r="BS189" i="2"/>
  <c r="AB187" i="3" s="1"/>
  <c r="BR189" i="2"/>
  <c r="AA187" i="3" s="1"/>
  <c r="BQ189" i="2"/>
  <c r="Z187" i="3" s="1"/>
  <c r="BP189" i="2"/>
  <c r="Y187" i="3" s="1"/>
  <c r="BO189" i="2"/>
  <c r="X187" i="3" s="1"/>
  <c r="BN189" i="2"/>
  <c r="W187" i="3" s="1"/>
  <c r="BM189" i="2"/>
  <c r="V187" i="3" s="1"/>
  <c r="BL189" i="2"/>
  <c r="U187" i="3" s="1"/>
  <c r="BK189" i="2"/>
  <c r="T187" i="3" s="1"/>
  <c r="BJ189" i="2"/>
  <c r="S187" i="3" s="1"/>
  <c r="BI189" i="2"/>
  <c r="R187" i="3" s="1"/>
  <c r="BH189" i="2"/>
  <c r="Q187" i="3" s="1"/>
  <c r="BG189" i="2"/>
  <c r="P187" i="3" s="1"/>
  <c r="BF189" i="2"/>
  <c r="O187" i="3" s="1"/>
  <c r="BE189" i="2"/>
  <c r="N187" i="3" s="1"/>
  <c r="BD189" i="2"/>
  <c r="M187" i="3" s="1"/>
  <c r="BC189" i="2"/>
  <c r="L187" i="3" s="1"/>
  <c r="BB189" i="2"/>
  <c r="K187" i="3" s="1"/>
  <c r="BA189" i="2"/>
  <c r="J187" i="3" s="1"/>
  <c r="AZ189" i="2"/>
  <c r="I187" i="3" s="1"/>
  <c r="AY189" i="2"/>
  <c r="H187" i="3" s="1"/>
  <c r="AX189" i="2"/>
  <c r="G187" i="3" s="1"/>
  <c r="AW189" i="2"/>
  <c r="F187" i="3" s="1"/>
  <c r="AV189" i="2"/>
  <c r="E187" i="3" s="1"/>
  <c r="AU189" i="2"/>
  <c r="D187" i="3" s="1"/>
  <c r="AT189" i="2"/>
  <c r="C187" i="3" s="1"/>
  <c r="AS189" i="2"/>
  <c r="B187" i="3" s="1"/>
  <c r="CD188" i="2"/>
  <c r="AM186" i="3" s="1"/>
  <c r="CC188" i="2"/>
  <c r="AL186" i="3" s="1"/>
  <c r="CB188" i="2"/>
  <c r="AK186" i="3" s="1"/>
  <c r="CA188" i="2"/>
  <c r="AJ186" i="3" s="1"/>
  <c r="BZ188" i="2"/>
  <c r="AI186" i="3" s="1"/>
  <c r="BY188" i="2"/>
  <c r="AH186" i="3" s="1"/>
  <c r="BX188" i="2"/>
  <c r="AG186" i="3" s="1"/>
  <c r="BW188" i="2"/>
  <c r="AF186" i="3" s="1"/>
  <c r="BV188" i="2"/>
  <c r="AE186" i="3" s="1"/>
  <c r="BU188" i="2"/>
  <c r="AD186" i="3" s="1"/>
  <c r="BT188" i="2"/>
  <c r="AC186" i="3" s="1"/>
  <c r="BS188" i="2"/>
  <c r="AB186" i="3" s="1"/>
  <c r="BR188" i="2"/>
  <c r="AA186" i="3" s="1"/>
  <c r="BQ188" i="2"/>
  <c r="Z186" i="3" s="1"/>
  <c r="BP188" i="2"/>
  <c r="Y186" i="3" s="1"/>
  <c r="BO188" i="2"/>
  <c r="X186" i="3" s="1"/>
  <c r="BN188" i="2"/>
  <c r="W186" i="3" s="1"/>
  <c r="BM188" i="2"/>
  <c r="V186" i="3" s="1"/>
  <c r="BL188" i="2"/>
  <c r="U186" i="3" s="1"/>
  <c r="BK188" i="2"/>
  <c r="T186" i="3" s="1"/>
  <c r="BJ188" i="2"/>
  <c r="S186" i="3" s="1"/>
  <c r="BI188" i="2"/>
  <c r="R186" i="3" s="1"/>
  <c r="BH188" i="2"/>
  <c r="Q186" i="3" s="1"/>
  <c r="BG188" i="2"/>
  <c r="P186" i="3" s="1"/>
  <c r="BF188" i="2"/>
  <c r="O186" i="3" s="1"/>
  <c r="BE188" i="2"/>
  <c r="N186" i="3" s="1"/>
  <c r="BD188" i="2"/>
  <c r="M186" i="3" s="1"/>
  <c r="BC188" i="2"/>
  <c r="L186" i="3" s="1"/>
  <c r="BB188" i="2"/>
  <c r="K186" i="3" s="1"/>
  <c r="BA188" i="2"/>
  <c r="J186" i="3" s="1"/>
  <c r="AZ188" i="2"/>
  <c r="I186" i="3" s="1"/>
  <c r="AY188" i="2"/>
  <c r="H186" i="3" s="1"/>
  <c r="AX188" i="2"/>
  <c r="G186" i="3" s="1"/>
  <c r="AW188" i="2"/>
  <c r="F186" i="3" s="1"/>
  <c r="AV188" i="2"/>
  <c r="E186" i="3" s="1"/>
  <c r="AU188" i="2"/>
  <c r="D186" i="3" s="1"/>
  <c r="AT188" i="2"/>
  <c r="C186" i="3" s="1"/>
  <c r="AS188" i="2"/>
  <c r="B186" i="3" s="1"/>
  <c r="CD187" i="2"/>
  <c r="AM185" i="3" s="1"/>
  <c r="CC187" i="2"/>
  <c r="AL185" i="3" s="1"/>
  <c r="CB187" i="2"/>
  <c r="AK185" i="3" s="1"/>
  <c r="CA187" i="2"/>
  <c r="AJ185" i="3" s="1"/>
  <c r="BZ187" i="2"/>
  <c r="AI185" i="3" s="1"/>
  <c r="BY187" i="2"/>
  <c r="AH185" i="3" s="1"/>
  <c r="BX187" i="2"/>
  <c r="AG185" i="3" s="1"/>
  <c r="BW187" i="2"/>
  <c r="AF185" i="3" s="1"/>
  <c r="BV187" i="2"/>
  <c r="AE185" i="3" s="1"/>
  <c r="BU187" i="2"/>
  <c r="AD185" i="3" s="1"/>
  <c r="BT187" i="2"/>
  <c r="AC185" i="3" s="1"/>
  <c r="BS187" i="2"/>
  <c r="AB185" i="3" s="1"/>
  <c r="BR187" i="2"/>
  <c r="AA185" i="3" s="1"/>
  <c r="BQ187" i="2"/>
  <c r="Z185" i="3" s="1"/>
  <c r="BP187" i="2"/>
  <c r="Y185" i="3" s="1"/>
  <c r="BO187" i="2"/>
  <c r="X185" i="3" s="1"/>
  <c r="BN187" i="2"/>
  <c r="W185" i="3" s="1"/>
  <c r="BM187" i="2"/>
  <c r="V185" i="3" s="1"/>
  <c r="BL187" i="2"/>
  <c r="U185" i="3" s="1"/>
  <c r="BK187" i="2"/>
  <c r="T185" i="3" s="1"/>
  <c r="BJ187" i="2"/>
  <c r="S185" i="3" s="1"/>
  <c r="BI187" i="2"/>
  <c r="R185" i="3" s="1"/>
  <c r="BH187" i="2"/>
  <c r="Q185" i="3" s="1"/>
  <c r="BG187" i="2"/>
  <c r="P185" i="3" s="1"/>
  <c r="BF187" i="2"/>
  <c r="O185" i="3" s="1"/>
  <c r="BE187" i="2"/>
  <c r="N185" i="3" s="1"/>
  <c r="BD187" i="2"/>
  <c r="M185" i="3" s="1"/>
  <c r="BC187" i="2"/>
  <c r="L185" i="3" s="1"/>
  <c r="BB187" i="2"/>
  <c r="K185" i="3" s="1"/>
  <c r="BA187" i="2"/>
  <c r="J185" i="3" s="1"/>
  <c r="AZ187" i="2"/>
  <c r="I185" i="3" s="1"/>
  <c r="AY187" i="2"/>
  <c r="H185" i="3" s="1"/>
  <c r="AX187" i="2"/>
  <c r="G185" i="3" s="1"/>
  <c r="AW187" i="2"/>
  <c r="F185" i="3" s="1"/>
  <c r="AV187" i="2"/>
  <c r="E185" i="3" s="1"/>
  <c r="AU187" i="2"/>
  <c r="D185" i="3" s="1"/>
  <c r="AT187" i="2"/>
  <c r="C185" i="3" s="1"/>
  <c r="AS187" i="2"/>
  <c r="B185" i="3" s="1"/>
  <c r="CD186" i="2"/>
  <c r="AM184" i="3" s="1"/>
  <c r="CC186" i="2"/>
  <c r="AL184" i="3" s="1"/>
  <c r="CB186" i="2"/>
  <c r="AK184" i="3" s="1"/>
  <c r="CA186" i="2"/>
  <c r="AJ184" i="3" s="1"/>
  <c r="BZ186" i="2"/>
  <c r="AI184" i="3" s="1"/>
  <c r="BY186" i="2"/>
  <c r="AH184" i="3" s="1"/>
  <c r="BX186" i="2"/>
  <c r="AG184" i="3" s="1"/>
  <c r="BW186" i="2"/>
  <c r="AF184" i="3" s="1"/>
  <c r="BV186" i="2"/>
  <c r="AE184" i="3" s="1"/>
  <c r="BU186" i="2"/>
  <c r="AD184" i="3" s="1"/>
  <c r="BT186" i="2"/>
  <c r="AC184" i="3" s="1"/>
  <c r="BS186" i="2"/>
  <c r="AB184" i="3" s="1"/>
  <c r="BR186" i="2"/>
  <c r="AA184" i="3" s="1"/>
  <c r="BQ186" i="2"/>
  <c r="Z184" i="3" s="1"/>
  <c r="BP186" i="2"/>
  <c r="Y184" i="3" s="1"/>
  <c r="BO186" i="2"/>
  <c r="X184" i="3" s="1"/>
  <c r="BN186" i="2"/>
  <c r="W184" i="3" s="1"/>
  <c r="BM186" i="2"/>
  <c r="V184" i="3" s="1"/>
  <c r="BL186" i="2"/>
  <c r="U184" i="3" s="1"/>
  <c r="BK186" i="2"/>
  <c r="T184" i="3" s="1"/>
  <c r="BJ186" i="2"/>
  <c r="S184" i="3" s="1"/>
  <c r="BI186" i="2"/>
  <c r="R184" i="3" s="1"/>
  <c r="BH186" i="2"/>
  <c r="Q184" i="3" s="1"/>
  <c r="BG186" i="2"/>
  <c r="P184" i="3" s="1"/>
  <c r="BF186" i="2"/>
  <c r="O184" i="3" s="1"/>
  <c r="BE186" i="2"/>
  <c r="N184" i="3" s="1"/>
  <c r="BD186" i="2"/>
  <c r="M184" i="3" s="1"/>
  <c r="BC186" i="2"/>
  <c r="L184" i="3" s="1"/>
  <c r="BB186" i="2"/>
  <c r="K184" i="3" s="1"/>
  <c r="BA186" i="2"/>
  <c r="J184" i="3" s="1"/>
  <c r="AZ186" i="2"/>
  <c r="I184" i="3" s="1"/>
  <c r="AY186" i="2"/>
  <c r="H184" i="3" s="1"/>
  <c r="AX186" i="2"/>
  <c r="G184" i="3" s="1"/>
  <c r="AW186" i="2"/>
  <c r="F184" i="3" s="1"/>
  <c r="AV186" i="2"/>
  <c r="E184" i="3" s="1"/>
  <c r="AU186" i="2"/>
  <c r="D184" i="3" s="1"/>
  <c r="AT186" i="2"/>
  <c r="C184" i="3" s="1"/>
  <c r="AS186" i="2"/>
  <c r="B184" i="3" s="1"/>
  <c r="CD185" i="2"/>
  <c r="AM183" i="3" s="1"/>
  <c r="CC185" i="2"/>
  <c r="AL183" i="3" s="1"/>
  <c r="CB185" i="2"/>
  <c r="AK183" i="3" s="1"/>
  <c r="CA185" i="2"/>
  <c r="AJ183" i="3" s="1"/>
  <c r="BZ185" i="2"/>
  <c r="AI183" i="3" s="1"/>
  <c r="BY185" i="2"/>
  <c r="AH183" i="3" s="1"/>
  <c r="BX185" i="2"/>
  <c r="AG183" i="3" s="1"/>
  <c r="BW185" i="2"/>
  <c r="AF183" i="3" s="1"/>
  <c r="BV185" i="2"/>
  <c r="AE183" i="3" s="1"/>
  <c r="BU185" i="2"/>
  <c r="AD183" i="3" s="1"/>
  <c r="BT185" i="2"/>
  <c r="AC183" i="3" s="1"/>
  <c r="BS185" i="2"/>
  <c r="AB183" i="3" s="1"/>
  <c r="BR185" i="2"/>
  <c r="AA183" i="3" s="1"/>
  <c r="BQ185" i="2"/>
  <c r="Z183" i="3" s="1"/>
  <c r="BP185" i="2"/>
  <c r="Y183" i="3" s="1"/>
  <c r="BO185" i="2"/>
  <c r="X183" i="3" s="1"/>
  <c r="BN185" i="2"/>
  <c r="W183" i="3" s="1"/>
  <c r="BM185" i="2"/>
  <c r="V183" i="3" s="1"/>
  <c r="BL185" i="2"/>
  <c r="U183" i="3" s="1"/>
  <c r="BK185" i="2"/>
  <c r="T183" i="3" s="1"/>
  <c r="BJ185" i="2"/>
  <c r="S183" i="3" s="1"/>
  <c r="BI185" i="2"/>
  <c r="R183" i="3" s="1"/>
  <c r="BH185" i="2"/>
  <c r="Q183" i="3" s="1"/>
  <c r="BG185" i="2"/>
  <c r="P183" i="3" s="1"/>
  <c r="BF185" i="2"/>
  <c r="O183" i="3" s="1"/>
  <c r="BE185" i="2"/>
  <c r="N183" i="3" s="1"/>
  <c r="BD185" i="2"/>
  <c r="M183" i="3" s="1"/>
  <c r="BC185" i="2"/>
  <c r="L183" i="3" s="1"/>
  <c r="BB185" i="2"/>
  <c r="K183" i="3" s="1"/>
  <c r="BA185" i="2"/>
  <c r="J183" i="3" s="1"/>
  <c r="AZ185" i="2"/>
  <c r="I183" i="3" s="1"/>
  <c r="AY185" i="2"/>
  <c r="H183" i="3" s="1"/>
  <c r="AX185" i="2"/>
  <c r="G183" i="3" s="1"/>
  <c r="AW185" i="2"/>
  <c r="F183" i="3" s="1"/>
  <c r="AV185" i="2"/>
  <c r="E183" i="3" s="1"/>
  <c r="AU185" i="2"/>
  <c r="D183" i="3" s="1"/>
  <c r="AT185" i="2"/>
  <c r="C183" i="3" s="1"/>
  <c r="AS185" i="2"/>
  <c r="B183" i="3" s="1"/>
  <c r="CD184" i="2"/>
  <c r="AM182" i="3" s="1"/>
  <c r="CC184" i="2"/>
  <c r="AL182" i="3" s="1"/>
  <c r="CB184" i="2"/>
  <c r="AK182" i="3" s="1"/>
  <c r="CA184" i="2"/>
  <c r="AJ182" i="3" s="1"/>
  <c r="BZ184" i="2"/>
  <c r="AI182" i="3" s="1"/>
  <c r="BY184" i="2"/>
  <c r="AH182" i="3" s="1"/>
  <c r="BX184" i="2"/>
  <c r="AG182" i="3" s="1"/>
  <c r="BW184" i="2"/>
  <c r="AF182" i="3" s="1"/>
  <c r="BV184" i="2"/>
  <c r="AE182" i="3" s="1"/>
  <c r="BU184" i="2"/>
  <c r="AD182" i="3" s="1"/>
  <c r="BT184" i="2"/>
  <c r="AC182" i="3" s="1"/>
  <c r="BS184" i="2"/>
  <c r="AB182" i="3" s="1"/>
  <c r="BR184" i="2"/>
  <c r="AA182" i="3" s="1"/>
  <c r="BQ184" i="2"/>
  <c r="Z182" i="3" s="1"/>
  <c r="BP184" i="2"/>
  <c r="Y182" i="3" s="1"/>
  <c r="BO184" i="2"/>
  <c r="X182" i="3" s="1"/>
  <c r="BN184" i="2"/>
  <c r="W182" i="3" s="1"/>
  <c r="BM184" i="2"/>
  <c r="V182" i="3" s="1"/>
  <c r="BL184" i="2"/>
  <c r="U182" i="3" s="1"/>
  <c r="BK184" i="2"/>
  <c r="T182" i="3" s="1"/>
  <c r="BJ184" i="2"/>
  <c r="S182" i="3" s="1"/>
  <c r="BI184" i="2"/>
  <c r="R182" i="3" s="1"/>
  <c r="BH184" i="2"/>
  <c r="Q182" i="3" s="1"/>
  <c r="BG184" i="2"/>
  <c r="P182" i="3" s="1"/>
  <c r="BF184" i="2"/>
  <c r="O182" i="3" s="1"/>
  <c r="BE184" i="2"/>
  <c r="N182" i="3" s="1"/>
  <c r="BD184" i="2"/>
  <c r="M182" i="3" s="1"/>
  <c r="BC184" i="2"/>
  <c r="L182" i="3" s="1"/>
  <c r="BB184" i="2"/>
  <c r="K182" i="3" s="1"/>
  <c r="BA184" i="2"/>
  <c r="J182" i="3" s="1"/>
  <c r="AZ184" i="2"/>
  <c r="I182" i="3" s="1"/>
  <c r="AY184" i="2"/>
  <c r="H182" i="3" s="1"/>
  <c r="AX184" i="2"/>
  <c r="G182" i="3" s="1"/>
  <c r="AW184" i="2"/>
  <c r="F182" i="3" s="1"/>
  <c r="AV184" i="2"/>
  <c r="E182" i="3" s="1"/>
  <c r="AU184" i="2"/>
  <c r="D182" i="3" s="1"/>
  <c r="AT184" i="2"/>
  <c r="C182" i="3" s="1"/>
  <c r="AS184" i="2"/>
  <c r="B182" i="3" s="1"/>
  <c r="CD183" i="2"/>
  <c r="AM181" i="3" s="1"/>
  <c r="CC183" i="2"/>
  <c r="AL181" i="3" s="1"/>
  <c r="CB183" i="2"/>
  <c r="AK181" i="3" s="1"/>
  <c r="CA183" i="2"/>
  <c r="AJ181" i="3" s="1"/>
  <c r="BZ183" i="2"/>
  <c r="AI181" i="3" s="1"/>
  <c r="BY183" i="2"/>
  <c r="AH181" i="3" s="1"/>
  <c r="BX183" i="2"/>
  <c r="AG181" i="3" s="1"/>
  <c r="BW183" i="2"/>
  <c r="AF181" i="3" s="1"/>
  <c r="BV183" i="2"/>
  <c r="AE181" i="3" s="1"/>
  <c r="BU183" i="2"/>
  <c r="AD181" i="3" s="1"/>
  <c r="BT183" i="2"/>
  <c r="AC181" i="3" s="1"/>
  <c r="BS183" i="2"/>
  <c r="AB181" i="3" s="1"/>
  <c r="BR183" i="2"/>
  <c r="AA181" i="3" s="1"/>
  <c r="BQ183" i="2"/>
  <c r="Z181" i="3" s="1"/>
  <c r="BP183" i="2"/>
  <c r="Y181" i="3" s="1"/>
  <c r="BO183" i="2"/>
  <c r="X181" i="3" s="1"/>
  <c r="BN183" i="2"/>
  <c r="W181" i="3" s="1"/>
  <c r="BM183" i="2"/>
  <c r="V181" i="3" s="1"/>
  <c r="BL183" i="2"/>
  <c r="U181" i="3" s="1"/>
  <c r="BK183" i="2"/>
  <c r="T181" i="3" s="1"/>
  <c r="BJ183" i="2"/>
  <c r="S181" i="3" s="1"/>
  <c r="BI183" i="2"/>
  <c r="R181" i="3" s="1"/>
  <c r="BH183" i="2"/>
  <c r="Q181" i="3" s="1"/>
  <c r="BG183" i="2"/>
  <c r="P181" i="3" s="1"/>
  <c r="BF183" i="2"/>
  <c r="O181" i="3" s="1"/>
  <c r="BE183" i="2"/>
  <c r="N181" i="3" s="1"/>
  <c r="BD183" i="2"/>
  <c r="M181" i="3" s="1"/>
  <c r="BC183" i="2"/>
  <c r="L181" i="3" s="1"/>
  <c r="BB183" i="2"/>
  <c r="K181" i="3" s="1"/>
  <c r="BA183" i="2"/>
  <c r="J181" i="3" s="1"/>
  <c r="AZ183" i="2"/>
  <c r="I181" i="3" s="1"/>
  <c r="AY183" i="2"/>
  <c r="H181" i="3" s="1"/>
  <c r="AX183" i="2"/>
  <c r="G181" i="3" s="1"/>
  <c r="AW183" i="2"/>
  <c r="F181" i="3" s="1"/>
  <c r="AV183" i="2"/>
  <c r="E181" i="3" s="1"/>
  <c r="AU183" i="2"/>
  <c r="D181" i="3" s="1"/>
  <c r="AT183" i="2"/>
  <c r="C181" i="3" s="1"/>
  <c r="AS183" i="2"/>
  <c r="B181" i="3" s="1"/>
  <c r="CD182" i="2"/>
  <c r="AM180" i="3" s="1"/>
  <c r="CC182" i="2"/>
  <c r="AL180" i="3" s="1"/>
  <c r="CB182" i="2"/>
  <c r="AK180" i="3" s="1"/>
  <c r="CA182" i="2"/>
  <c r="AJ180" i="3" s="1"/>
  <c r="BZ182" i="2"/>
  <c r="AI180" i="3" s="1"/>
  <c r="BY182" i="2"/>
  <c r="AH180" i="3" s="1"/>
  <c r="BX182" i="2"/>
  <c r="AG180" i="3" s="1"/>
  <c r="BW182" i="2"/>
  <c r="AF180" i="3" s="1"/>
  <c r="BV182" i="2"/>
  <c r="AE180" i="3" s="1"/>
  <c r="BU182" i="2"/>
  <c r="AD180" i="3" s="1"/>
  <c r="BT182" i="2"/>
  <c r="AC180" i="3" s="1"/>
  <c r="BS182" i="2"/>
  <c r="AB180" i="3" s="1"/>
  <c r="BR182" i="2"/>
  <c r="AA180" i="3" s="1"/>
  <c r="BQ182" i="2"/>
  <c r="Z180" i="3" s="1"/>
  <c r="BP182" i="2"/>
  <c r="Y180" i="3" s="1"/>
  <c r="BO182" i="2"/>
  <c r="X180" i="3" s="1"/>
  <c r="BN182" i="2"/>
  <c r="W180" i="3" s="1"/>
  <c r="BM182" i="2"/>
  <c r="V180" i="3" s="1"/>
  <c r="BL182" i="2"/>
  <c r="U180" i="3" s="1"/>
  <c r="BK182" i="2"/>
  <c r="T180" i="3" s="1"/>
  <c r="BJ182" i="2"/>
  <c r="S180" i="3" s="1"/>
  <c r="BI182" i="2"/>
  <c r="R180" i="3" s="1"/>
  <c r="BH182" i="2"/>
  <c r="Q180" i="3" s="1"/>
  <c r="BG182" i="2"/>
  <c r="P180" i="3" s="1"/>
  <c r="BF182" i="2"/>
  <c r="O180" i="3" s="1"/>
  <c r="BE182" i="2"/>
  <c r="N180" i="3" s="1"/>
  <c r="BD182" i="2"/>
  <c r="M180" i="3" s="1"/>
  <c r="BC182" i="2"/>
  <c r="L180" i="3" s="1"/>
  <c r="BB182" i="2"/>
  <c r="K180" i="3" s="1"/>
  <c r="BA182" i="2"/>
  <c r="J180" i="3" s="1"/>
  <c r="AZ182" i="2"/>
  <c r="I180" i="3" s="1"/>
  <c r="AY182" i="2"/>
  <c r="H180" i="3" s="1"/>
  <c r="AX182" i="2"/>
  <c r="G180" i="3" s="1"/>
  <c r="AW182" i="2"/>
  <c r="F180" i="3" s="1"/>
  <c r="AV182" i="2"/>
  <c r="E180" i="3" s="1"/>
  <c r="AU182" i="2"/>
  <c r="D180" i="3" s="1"/>
  <c r="AT182" i="2"/>
  <c r="C180" i="3" s="1"/>
  <c r="AS182" i="2"/>
  <c r="B180" i="3" s="1"/>
  <c r="CD181" i="2"/>
  <c r="AM179" i="3" s="1"/>
  <c r="CC181" i="2"/>
  <c r="AL179" i="3" s="1"/>
  <c r="CB181" i="2"/>
  <c r="AK179" i="3" s="1"/>
  <c r="CA181" i="2"/>
  <c r="AJ179" i="3" s="1"/>
  <c r="BZ181" i="2"/>
  <c r="AI179" i="3" s="1"/>
  <c r="BY181" i="2"/>
  <c r="AH179" i="3" s="1"/>
  <c r="BX181" i="2"/>
  <c r="AG179" i="3" s="1"/>
  <c r="BW181" i="2"/>
  <c r="AF179" i="3" s="1"/>
  <c r="BV181" i="2"/>
  <c r="AE179" i="3" s="1"/>
  <c r="BU181" i="2"/>
  <c r="AD179" i="3" s="1"/>
  <c r="BT181" i="2"/>
  <c r="AC179" i="3" s="1"/>
  <c r="BS181" i="2"/>
  <c r="AB179" i="3" s="1"/>
  <c r="BR181" i="2"/>
  <c r="AA179" i="3" s="1"/>
  <c r="BQ181" i="2"/>
  <c r="Z179" i="3" s="1"/>
  <c r="BP181" i="2"/>
  <c r="Y179" i="3" s="1"/>
  <c r="BO181" i="2"/>
  <c r="X179" i="3" s="1"/>
  <c r="BN181" i="2"/>
  <c r="W179" i="3" s="1"/>
  <c r="BM181" i="2"/>
  <c r="V179" i="3" s="1"/>
  <c r="BL181" i="2"/>
  <c r="U179" i="3" s="1"/>
  <c r="BK181" i="2"/>
  <c r="T179" i="3" s="1"/>
  <c r="BJ181" i="2"/>
  <c r="S179" i="3" s="1"/>
  <c r="BI181" i="2"/>
  <c r="R179" i="3" s="1"/>
  <c r="BH181" i="2"/>
  <c r="Q179" i="3" s="1"/>
  <c r="BG181" i="2"/>
  <c r="P179" i="3" s="1"/>
  <c r="BF181" i="2"/>
  <c r="O179" i="3" s="1"/>
  <c r="BE181" i="2"/>
  <c r="N179" i="3" s="1"/>
  <c r="BD181" i="2"/>
  <c r="M179" i="3" s="1"/>
  <c r="BC181" i="2"/>
  <c r="L179" i="3" s="1"/>
  <c r="BB181" i="2"/>
  <c r="K179" i="3" s="1"/>
  <c r="BA181" i="2"/>
  <c r="J179" i="3" s="1"/>
  <c r="AZ181" i="2"/>
  <c r="I179" i="3" s="1"/>
  <c r="AY181" i="2"/>
  <c r="H179" i="3" s="1"/>
  <c r="AX181" i="2"/>
  <c r="G179" i="3" s="1"/>
  <c r="AW181" i="2"/>
  <c r="F179" i="3" s="1"/>
  <c r="AV181" i="2"/>
  <c r="E179" i="3" s="1"/>
  <c r="AU181" i="2"/>
  <c r="D179" i="3" s="1"/>
  <c r="AT181" i="2"/>
  <c r="C179" i="3" s="1"/>
  <c r="AS181" i="2"/>
  <c r="B179" i="3" s="1"/>
  <c r="CD180" i="2"/>
  <c r="AM178" i="3" s="1"/>
  <c r="CC180" i="2"/>
  <c r="AL178" i="3" s="1"/>
  <c r="CB180" i="2"/>
  <c r="AK178" i="3" s="1"/>
  <c r="CA180" i="2"/>
  <c r="AJ178" i="3" s="1"/>
  <c r="BZ180" i="2"/>
  <c r="AI178" i="3" s="1"/>
  <c r="BY180" i="2"/>
  <c r="AH178" i="3" s="1"/>
  <c r="BX180" i="2"/>
  <c r="AG178" i="3" s="1"/>
  <c r="BW180" i="2"/>
  <c r="AF178" i="3" s="1"/>
  <c r="BV180" i="2"/>
  <c r="AE178" i="3" s="1"/>
  <c r="BU180" i="2"/>
  <c r="AD178" i="3" s="1"/>
  <c r="BT180" i="2"/>
  <c r="AC178" i="3" s="1"/>
  <c r="BS180" i="2"/>
  <c r="AB178" i="3" s="1"/>
  <c r="BR180" i="2"/>
  <c r="AA178" i="3" s="1"/>
  <c r="BQ180" i="2"/>
  <c r="Z178" i="3" s="1"/>
  <c r="BP180" i="2"/>
  <c r="Y178" i="3" s="1"/>
  <c r="BO180" i="2"/>
  <c r="X178" i="3" s="1"/>
  <c r="BN180" i="2"/>
  <c r="W178" i="3" s="1"/>
  <c r="BM180" i="2"/>
  <c r="V178" i="3" s="1"/>
  <c r="BL180" i="2"/>
  <c r="U178" i="3" s="1"/>
  <c r="BK180" i="2"/>
  <c r="T178" i="3" s="1"/>
  <c r="BJ180" i="2"/>
  <c r="S178" i="3" s="1"/>
  <c r="BI180" i="2"/>
  <c r="R178" i="3" s="1"/>
  <c r="BH180" i="2"/>
  <c r="Q178" i="3" s="1"/>
  <c r="BG180" i="2"/>
  <c r="P178" i="3" s="1"/>
  <c r="BF180" i="2"/>
  <c r="O178" i="3" s="1"/>
  <c r="BE180" i="2"/>
  <c r="N178" i="3" s="1"/>
  <c r="BD180" i="2"/>
  <c r="M178" i="3" s="1"/>
  <c r="BC180" i="2"/>
  <c r="L178" i="3" s="1"/>
  <c r="BB180" i="2"/>
  <c r="K178" i="3" s="1"/>
  <c r="BA180" i="2"/>
  <c r="J178" i="3" s="1"/>
  <c r="AZ180" i="2"/>
  <c r="I178" i="3" s="1"/>
  <c r="AY180" i="2"/>
  <c r="H178" i="3" s="1"/>
  <c r="AX180" i="2"/>
  <c r="G178" i="3" s="1"/>
  <c r="AW180" i="2"/>
  <c r="F178" i="3" s="1"/>
  <c r="AV180" i="2"/>
  <c r="E178" i="3" s="1"/>
  <c r="AU180" i="2"/>
  <c r="D178" i="3" s="1"/>
  <c r="AT180" i="2"/>
  <c r="C178" i="3" s="1"/>
  <c r="AS180" i="2"/>
  <c r="B178" i="3" s="1"/>
  <c r="CD179" i="2"/>
  <c r="AM177" i="3" s="1"/>
  <c r="CC179" i="2"/>
  <c r="AL177" i="3" s="1"/>
  <c r="CB179" i="2"/>
  <c r="AK177" i="3" s="1"/>
  <c r="CA179" i="2"/>
  <c r="AJ177" i="3" s="1"/>
  <c r="BZ179" i="2"/>
  <c r="AI177" i="3" s="1"/>
  <c r="BY179" i="2"/>
  <c r="AH177" i="3" s="1"/>
  <c r="BX179" i="2"/>
  <c r="AG177" i="3" s="1"/>
  <c r="BW179" i="2"/>
  <c r="AF177" i="3" s="1"/>
  <c r="BV179" i="2"/>
  <c r="AE177" i="3" s="1"/>
  <c r="BU179" i="2"/>
  <c r="AD177" i="3" s="1"/>
  <c r="BT179" i="2"/>
  <c r="AC177" i="3" s="1"/>
  <c r="BS179" i="2"/>
  <c r="AB177" i="3" s="1"/>
  <c r="BR179" i="2"/>
  <c r="AA177" i="3" s="1"/>
  <c r="BQ179" i="2"/>
  <c r="Z177" i="3" s="1"/>
  <c r="BP179" i="2"/>
  <c r="Y177" i="3" s="1"/>
  <c r="BO179" i="2"/>
  <c r="X177" i="3" s="1"/>
  <c r="BN179" i="2"/>
  <c r="W177" i="3" s="1"/>
  <c r="BM179" i="2"/>
  <c r="V177" i="3" s="1"/>
  <c r="BL179" i="2"/>
  <c r="U177" i="3" s="1"/>
  <c r="BK179" i="2"/>
  <c r="T177" i="3" s="1"/>
  <c r="BJ179" i="2"/>
  <c r="S177" i="3" s="1"/>
  <c r="BI179" i="2"/>
  <c r="R177" i="3" s="1"/>
  <c r="BH179" i="2"/>
  <c r="Q177" i="3" s="1"/>
  <c r="BG179" i="2"/>
  <c r="P177" i="3" s="1"/>
  <c r="BF179" i="2"/>
  <c r="O177" i="3" s="1"/>
  <c r="BE179" i="2"/>
  <c r="N177" i="3" s="1"/>
  <c r="BD179" i="2"/>
  <c r="M177" i="3" s="1"/>
  <c r="BC179" i="2"/>
  <c r="L177" i="3" s="1"/>
  <c r="BB179" i="2"/>
  <c r="K177" i="3" s="1"/>
  <c r="BA179" i="2"/>
  <c r="J177" i="3" s="1"/>
  <c r="AZ179" i="2"/>
  <c r="I177" i="3" s="1"/>
  <c r="AY179" i="2"/>
  <c r="H177" i="3" s="1"/>
  <c r="AX179" i="2"/>
  <c r="G177" i="3" s="1"/>
  <c r="AW179" i="2"/>
  <c r="F177" i="3" s="1"/>
  <c r="AV179" i="2"/>
  <c r="E177" i="3" s="1"/>
  <c r="AU179" i="2"/>
  <c r="D177" i="3" s="1"/>
  <c r="AT179" i="2"/>
  <c r="C177" i="3" s="1"/>
  <c r="AS179" i="2"/>
  <c r="B177" i="3" s="1"/>
  <c r="CD178" i="2"/>
  <c r="AM176" i="3" s="1"/>
  <c r="CC178" i="2"/>
  <c r="AL176" i="3" s="1"/>
  <c r="CB178" i="2"/>
  <c r="AK176" i="3" s="1"/>
  <c r="CA178" i="2"/>
  <c r="AJ176" i="3" s="1"/>
  <c r="BZ178" i="2"/>
  <c r="AI176" i="3" s="1"/>
  <c r="BY178" i="2"/>
  <c r="AH176" i="3" s="1"/>
  <c r="BX178" i="2"/>
  <c r="AG176" i="3" s="1"/>
  <c r="BW178" i="2"/>
  <c r="AF176" i="3" s="1"/>
  <c r="BV178" i="2"/>
  <c r="AE176" i="3" s="1"/>
  <c r="BU178" i="2"/>
  <c r="AD176" i="3" s="1"/>
  <c r="BT178" i="2"/>
  <c r="AC176" i="3" s="1"/>
  <c r="BS178" i="2"/>
  <c r="AB176" i="3" s="1"/>
  <c r="BR178" i="2"/>
  <c r="AA176" i="3" s="1"/>
  <c r="BQ178" i="2"/>
  <c r="Z176" i="3" s="1"/>
  <c r="BP178" i="2"/>
  <c r="Y176" i="3" s="1"/>
  <c r="BO178" i="2"/>
  <c r="X176" i="3" s="1"/>
  <c r="BN178" i="2"/>
  <c r="W176" i="3" s="1"/>
  <c r="BM178" i="2"/>
  <c r="V176" i="3" s="1"/>
  <c r="BL178" i="2"/>
  <c r="U176" i="3" s="1"/>
  <c r="BK178" i="2"/>
  <c r="T176" i="3" s="1"/>
  <c r="BJ178" i="2"/>
  <c r="S176" i="3" s="1"/>
  <c r="BI178" i="2"/>
  <c r="R176" i="3" s="1"/>
  <c r="BH178" i="2"/>
  <c r="Q176" i="3" s="1"/>
  <c r="BG178" i="2"/>
  <c r="P176" i="3" s="1"/>
  <c r="BF178" i="2"/>
  <c r="O176" i="3" s="1"/>
  <c r="BE178" i="2"/>
  <c r="N176" i="3" s="1"/>
  <c r="BD178" i="2"/>
  <c r="M176" i="3" s="1"/>
  <c r="BC178" i="2"/>
  <c r="L176" i="3" s="1"/>
  <c r="BB178" i="2"/>
  <c r="K176" i="3" s="1"/>
  <c r="BA178" i="2"/>
  <c r="J176" i="3" s="1"/>
  <c r="AZ178" i="2"/>
  <c r="I176" i="3" s="1"/>
  <c r="AY178" i="2"/>
  <c r="H176" i="3" s="1"/>
  <c r="AX178" i="2"/>
  <c r="G176" i="3" s="1"/>
  <c r="AW178" i="2"/>
  <c r="F176" i="3" s="1"/>
  <c r="AV178" i="2"/>
  <c r="E176" i="3" s="1"/>
  <c r="AU178" i="2"/>
  <c r="D176" i="3" s="1"/>
  <c r="AT178" i="2"/>
  <c r="C176" i="3" s="1"/>
  <c r="AS178" i="2"/>
  <c r="B176" i="3" s="1"/>
  <c r="CD177" i="2"/>
  <c r="AM175" i="3" s="1"/>
  <c r="CC177" i="2"/>
  <c r="AL175" i="3" s="1"/>
  <c r="CB177" i="2"/>
  <c r="AK175" i="3" s="1"/>
  <c r="CA177" i="2"/>
  <c r="AJ175" i="3" s="1"/>
  <c r="BZ177" i="2"/>
  <c r="AI175" i="3" s="1"/>
  <c r="BY177" i="2"/>
  <c r="AH175" i="3" s="1"/>
  <c r="BX177" i="2"/>
  <c r="AG175" i="3" s="1"/>
  <c r="BW177" i="2"/>
  <c r="AF175" i="3" s="1"/>
  <c r="BV177" i="2"/>
  <c r="AE175" i="3" s="1"/>
  <c r="BU177" i="2"/>
  <c r="AD175" i="3" s="1"/>
  <c r="BT177" i="2"/>
  <c r="AC175" i="3" s="1"/>
  <c r="BS177" i="2"/>
  <c r="AB175" i="3" s="1"/>
  <c r="BR177" i="2"/>
  <c r="AA175" i="3" s="1"/>
  <c r="BQ177" i="2"/>
  <c r="Z175" i="3" s="1"/>
  <c r="BP177" i="2"/>
  <c r="Y175" i="3" s="1"/>
  <c r="BO177" i="2"/>
  <c r="X175" i="3" s="1"/>
  <c r="BN177" i="2"/>
  <c r="W175" i="3" s="1"/>
  <c r="BM177" i="2"/>
  <c r="V175" i="3" s="1"/>
  <c r="BL177" i="2"/>
  <c r="U175" i="3" s="1"/>
  <c r="BK177" i="2"/>
  <c r="T175" i="3" s="1"/>
  <c r="BJ177" i="2"/>
  <c r="S175" i="3" s="1"/>
  <c r="BI177" i="2"/>
  <c r="R175" i="3" s="1"/>
  <c r="BH177" i="2"/>
  <c r="Q175" i="3" s="1"/>
  <c r="BG177" i="2"/>
  <c r="P175" i="3" s="1"/>
  <c r="BF177" i="2"/>
  <c r="O175" i="3" s="1"/>
  <c r="BE177" i="2"/>
  <c r="N175" i="3" s="1"/>
  <c r="BD177" i="2"/>
  <c r="M175" i="3" s="1"/>
  <c r="BC177" i="2"/>
  <c r="L175" i="3" s="1"/>
  <c r="BB177" i="2"/>
  <c r="K175" i="3" s="1"/>
  <c r="BA177" i="2"/>
  <c r="J175" i="3" s="1"/>
  <c r="AZ177" i="2"/>
  <c r="I175" i="3" s="1"/>
  <c r="AY177" i="2"/>
  <c r="H175" i="3" s="1"/>
  <c r="AX177" i="2"/>
  <c r="G175" i="3" s="1"/>
  <c r="AW177" i="2"/>
  <c r="F175" i="3" s="1"/>
  <c r="AV177" i="2"/>
  <c r="E175" i="3" s="1"/>
  <c r="AU177" i="2"/>
  <c r="D175" i="3" s="1"/>
  <c r="AT177" i="2"/>
  <c r="C175" i="3" s="1"/>
  <c r="AS177" i="2"/>
  <c r="B175" i="3" s="1"/>
  <c r="CD176" i="2"/>
  <c r="AM174" i="3" s="1"/>
  <c r="CC176" i="2"/>
  <c r="AL174" i="3" s="1"/>
  <c r="CB176" i="2"/>
  <c r="AK174" i="3" s="1"/>
  <c r="CA176" i="2"/>
  <c r="AJ174" i="3" s="1"/>
  <c r="BZ176" i="2"/>
  <c r="AI174" i="3" s="1"/>
  <c r="BY176" i="2"/>
  <c r="AH174" i="3" s="1"/>
  <c r="BX176" i="2"/>
  <c r="AG174" i="3" s="1"/>
  <c r="BW176" i="2"/>
  <c r="AF174" i="3" s="1"/>
  <c r="BV176" i="2"/>
  <c r="AE174" i="3" s="1"/>
  <c r="BU176" i="2"/>
  <c r="AD174" i="3" s="1"/>
  <c r="BT176" i="2"/>
  <c r="AC174" i="3" s="1"/>
  <c r="BS176" i="2"/>
  <c r="AB174" i="3" s="1"/>
  <c r="BR176" i="2"/>
  <c r="AA174" i="3" s="1"/>
  <c r="BQ176" i="2"/>
  <c r="Z174" i="3" s="1"/>
  <c r="BP176" i="2"/>
  <c r="Y174" i="3" s="1"/>
  <c r="BO176" i="2"/>
  <c r="X174" i="3" s="1"/>
  <c r="BN176" i="2"/>
  <c r="W174" i="3" s="1"/>
  <c r="BM176" i="2"/>
  <c r="V174" i="3" s="1"/>
  <c r="BL176" i="2"/>
  <c r="U174" i="3" s="1"/>
  <c r="BK176" i="2"/>
  <c r="T174" i="3" s="1"/>
  <c r="BJ176" i="2"/>
  <c r="S174" i="3" s="1"/>
  <c r="BI176" i="2"/>
  <c r="R174" i="3" s="1"/>
  <c r="BH176" i="2"/>
  <c r="Q174" i="3" s="1"/>
  <c r="BG176" i="2"/>
  <c r="P174" i="3" s="1"/>
  <c r="BF176" i="2"/>
  <c r="O174" i="3" s="1"/>
  <c r="BE176" i="2"/>
  <c r="N174" i="3" s="1"/>
  <c r="BD176" i="2"/>
  <c r="M174" i="3" s="1"/>
  <c r="BC176" i="2"/>
  <c r="L174" i="3" s="1"/>
  <c r="BB176" i="2"/>
  <c r="K174" i="3" s="1"/>
  <c r="BA176" i="2"/>
  <c r="J174" i="3" s="1"/>
  <c r="AZ176" i="2"/>
  <c r="I174" i="3" s="1"/>
  <c r="AY176" i="2"/>
  <c r="H174" i="3" s="1"/>
  <c r="AX176" i="2"/>
  <c r="G174" i="3" s="1"/>
  <c r="AW176" i="2"/>
  <c r="F174" i="3" s="1"/>
  <c r="AV176" i="2"/>
  <c r="E174" i="3" s="1"/>
  <c r="AU176" i="2"/>
  <c r="D174" i="3" s="1"/>
  <c r="AT176" i="2"/>
  <c r="C174" i="3" s="1"/>
  <c r="AS176" i="2"/>
  <c r="B174" i="3" s="1"/>
  <c r="CD175" i="2"/>
  <c r="AM173" i="3" s="1"/>
  <c r="CC175" i="2"/>
  <c r="AL173" i="3" s="1"/>
  <c r="CB175" i="2"/>
  <c r="AK173" i="3" s="1"/>
  <c r="CA175" i="2"/>
  <c r="AJ173" i="3" s="1"/>
  <c r="BZ175" i="2"/>
  <c r="AI173" i="3" s="1"/>
  <c r="BY175" i="2"/>
  <c r="AH173" i="3" s="1"/>
  <c r="BX175" i="2"/>
  <c r="AG173" i="3" s="1"/>
  <c r="BW175" i="2"/>
  <c r="AF173" i="3" s="1"/>
  <c r="BV175" i="2"/>
  <c r="AE173" i="3" s="1"/>
  <c r="BU175" i="2"/>
  <c r="AD173" i="3" s="1"/>
  <c r="BT175" i="2"/>
  <c r="AC173" i="3" s="1"/>
  <c r="BS175" i="2"/>
  <c r="AB173" i="3" s="1"/>
  <c r="BR175" i="2"/>
  <c r="AA173" i="3" s="1"/>
  <c r="BQ175" i="2"/>
  <c r="Z173" i="3" s="1"/>
  <c r="BP175" i="2"/>
  <c r="Y173" i="3" s="1"/>
  <c r="BO175" i="2"/>
  <c r="X173" i="3" s="1"/>
  <c r="BN175" i="2"/>
  <c r="W173" i="3" s="1"/>
  <c r="BM175" i="2"/>
  <c r="V173" i="3" s="1"/>
  <c r="BL175" i="2"/>
  <c r="U173" i="3" s="1"/>
  <c r="BK175" i="2"/>
  <c r="T173" i="3" s="1"/>
  <c r="BJ175" i="2"/>
  <c r="S173" i="3" s="1"/>
  <c r="BI175" i="2"/>
  <c r="R173" i="3" s="1"/>
  <c r="BH175" i="2"/>
  <c r="Q173" i="3" s="1"/>
  <c r="BG175" i="2"/>
  <c r="P173" i="3" s="1"/>
  <c r="BF175" i="2"/>
  <c r="O173" i="3" s="1"/>
  <c r="BE175" i="2"/>
  <c r="N173" i="3" s="1"/>
  <c r="BD175" i="2"/>
  <c r="M173" i="3" s="1"/>
  <c r="BC175" i="2"/>
  <c r="L173" i="3" s="1"/>
  <c r="BB175" i="2"/>
  <c r="K173" i="3" s="1"/>
  <c r="BA175" i="2"/>
  <c r="J173" i="3" s="1"/>
  <c r="AZ175" i="2"/>
  <c r="I173" i="3" s="1"/>
  <c r="AY175" i="2"/>
  <c r="H173" i="3" s="1"/>
  <c r="AX175" i="2"/>
  <c r="G173" i="3" s="1"/>
  <c r="AW175" i="2"/>
  <c r="F173" i="3" s="1"/>
  <c r="AV175" i="2"/>
  <c r="E173" i="3" s="1"/>
  <c r="AU175" i="2"/>
  <c r="D173" i="3" s="1"/>
  <c r="AT175" i="2"/>
  <c r="C173" i="3" s="1"/>
  <c r="AS175" i="2"/>
  <c r="B173" i="3" s="1"/>
  <c r="CD174" i="2"/>
  <c r="AM172" i="3" s="1"/>
  <c r="CC174" i="2"/>
  <c r="AL172" i="3" s="1"/>
  <c r="CB174" i="2"/>
  <c r="AK172" i="3" s="1"/>
  <c r="CA174" i="2"/>
  <c r="AJ172" i="3" s="1"/>
  <c r="BZ174" i="2"/>
  <c r="AI172" i="3" s="1"/>
  <c r="BY174" i="2"/>
  <c r="AH172" i="3" s="1"/>
  <c r="BX174" i="2"/>
  <c r="AG172" i="3" s="1"/>
  <c r="BW174" i="2"/>
  <c r="AF172" i="3" s="1"/>
  <c r="BV174" i="2"/>
  <c r="AE172" i="3" s="1"/>
  <c r="BU174" i="2"/>
  <c r="AD172" i="3" s="1"/>
  <c r="BT174" i="2"/>
  <c r="AC172" i="3" s="1"/>
  <c r="BS174" i="2"/>
  <c r="AB172" i="3" s="1"/>
  <c r="BR174" i="2"/>
  <c r="AA172" i="3" s="1"/>
  <c r="BQ174" i="2"/>
  <c r="Z172" i="3" s="1"/>
  <c r="BP174" i="2"/>
  <c r="Y172" i="3" s="1"/>
  <c r="BO174" i="2"/>
  <c r="X172" i="3" s="1"/>
  <c r="BN174" i="2"/>
  <c r="W172" i="3" s="1"/>
  <c r="BM174" i="2"/>
  <c r="V172" i="3" s="1"/>
  <c r="BL174" i="2"/>
  <c r="U172" i="3" s="1"/>
  <c r="BK174" i="2"/>
  <c r="T172" i="3" s="1"/>
  <c r="BJ174" i="2"/>
  <c r="S172" i="3" s="1"/>
  <c r="BI174" i="2"/>
  <c r="R172" i="3" s="1"/>
  <c r="BH174" i="2"/>
  <c r="Q172" i="3" s="1"/>
  <c r="BG174" i="2"/>
  <c r="P172" i="3" s="1"/>
  <c r="BF174" i="2"/>
  <c r="O172" i="3" s="1"/>
  <c r="BE174" i="2"/>
  <c r="N172" i="3" s="1"/>
  <c r="BD174" i="2"/>
  <c r="M172" i="3" s="1"/>
  <c r="BC174" i="2"/>
  <c r="L172" i="3" s="1"/>
  <c r="BB174" i="2"/>
  <c r="K172" i="3" s="1"/>
  <c r="BA174" i="2"/>
  <c r="J172" i="3" s="1"/>
  <c r="AZ174" i="2"/>
  <c r="I172" i="3" s="1"/>
  <c r="AY174" i="2"/>
  <c r="H172" i="3" s="1"/>
  <c r="AX174" i="2"/>
  <c r="G172" i="3" s="1"/>
  <c r="AW174" i="2"/>
  <c r="F172" i="3" s="1"/>
  <c r="AV174" i="2"/>
  <c r="E172" i="3" s="1"/>
  <c r="AU174" i="2"/>
  <c r="D172" i="3" s="1"/>
  <c r="AT174" i="2"/>
  <c r="C172" i="3" s="1"/>
  <c r="AS174" i="2"/>
  <c r="B172" i="3" s="1"/>
  <c r="CD173" i="2"/>
  <c r="AM171" i="3" s="1"/>
  <c r="CC173" i="2"/>
  <c r="AL171" i="3" s="1"/>
  <c r="CB173" i="2"/>
  <c r="AK171" i="3" s="1"/>
  <c r="CA173" i="2"/>
  <c r="AJ171" i="3" s="1"/>
  <c r="BZ173" i="2"/>
  <c r="AI171" i="3" s="1"/>
  <c r="BY173" i="2"/>
  <c r="AH171" i="3" s="1"/>
  <c r="BX173" i="2"/>
  <c r="AG171" i="3" s="1"/>
  <c r="BW173" i="2"/>
  <c r="AF171" i="3" s="1"/>
  <c r="BV173" i="2"/>
  <c r="AE171" i="3" s="1"/>
  <c r="BU173" i="2"/>
  <c r="AD171" i="3" s="1"/>
  <c r="BT173" i="2"/>
  <c r="AC171" i="3" s="1"/>
  <c r="BS173" i="2"/>
  <c r="AB171" i="3" s="1"/>
  <c r="BR173" i="2"/>
  <c r="AA171" i="3" s="1"/>
  <c r="BQ173" i="2"/>
  <c r="Z171" i="3" s="1"/>
  <c r="BP173" i="2"/>
  <c r="Y171" i="3" s="1"/>
  <c r="BO173" i="2"/>
  <c r="X171" i="3" s="1"/>
  <c r="BN173" i="2"/>
  <c r="W171" i="3" s="1"/>
  <c r="BM173" i="2"/>
  <c r="V171" i="3" s="1"/>
  <c r="BL173" i="2"/>
  <c r="U171" i="3" s="1"/>
  <c r="BK173" i="2"/>
  <c r="T171" i="3" s="1"/>
  <c r="BJ173" i="2"/>
  <c r="S171" i="3" s="1"/>
  <c r="BI173" i="2"/>
  <c r="R171" i="3" s="1"/>
  <c r="BH173" i="2"/>
  <c r="Q171" i="3" s="1"/>
  <c r="BG173" i="2"/>
  <c r="P171" i="3" s="1"/>
  <c r="BF173" i="2"/>
  <c r="O171" i="3" s="1"/>
  <c r="BE173" i="2"/>
  <c r="N171" i="3" s="1"/>
  <c r="BD173" i="2"/>
  <c r="M171" i="3" s="1"/>
  <c r="BC173" i="2"/>
  <c r="L171" i="3" s="1"/>
  <c r="BB173" i="2"/>
  <c r="K171" i="3" s="1"/>
  <c r="BA173" i="2"/>
  <c r="J171" i="3" s="1"/>
  <c r="AZ173" i="2"/>
  <c r="I171" i="3" s="1"/>
  <c r="AY173" i="2"/>
  <c r="H171" i="3" s="1"/>
  <c r="AX173" i="2"/>
  <c r="G171" i="3" s="1"/>
  <c r="AW173" i="2"/>
  <c r="F171" i="3" s="1"/>
  <c r="AV173" i="2"/>
  <c r="E171" i="3" s="1"/>
  <c r="AU173" i="2"/>
  <c r="D171" i="3" s="1"/>
  <c r="AT173" i="2"/>
  <c r="C171" i="3" s="1"/>
  <c r="AS173" i="2"/>
  <c r="B171" i="3" s="1"/>
  <c r="CD172" i="2"/>
  <c r="AM170" i="3" s="1"/>
  <c r="CC172" i="2"/>
  <c r="AL170" i="3" s="1"/>
  <c r="CB172" i="2"/>
  <c r="AK170" i="3" s="1"/>
  <c r="CA172" i="2"/>
  <c r="AJ170" i="3" s="1"/>
  <c r="BZ172" i="2"/>
  <c r="AI170" i="3" s="1"/>
  <c r="BY172" i="2"/>
  <c r="AH170" i="3" s="1"/>
  <c r="BX172" i="2"/>
  <c r="AG170" i="3" s="1"/>
  <c r="BW172" i="2"/>
  <c r="AF170" i="3" s="1"/>
  <c r="BV172" i="2"/>
  <c r="AE170" i="3" s="1"/>
  <c r="BU172" i="2"/>
  <c r="AD170" i="3" s="1"/>
  <c r="BT172" i="2"/>
  <c r="AC170" i="3" s="1"/>
  <c r="BS172" i="2"/>
  <c r="AB170" i="3" s="1"/>
  <c r="BR172" i="2"/>
  <c r="AA170" i="3" s="1"/>
  <c r="BQ172" i="2"/>
  <c r="Z170" i="3" s="1"/>
  <c r="BP172" i="2"/>
  <c r="Y170" i="3" s="1"/>
  <c r="BO172" i="2"/>
  <c r="X170" i="3" s="1"/>
  <c r="BN172" i="2"/>
  <c r="W170" i="3" s="1"/>
  <c r="BM172" i="2"/>
  <c r="V170" i="3" s="1"/>
  <c r="BL172" i="2"/>
  <c r="U170" i="3" s="1"/>
  <c r="BK172" i="2"/>
  <c r="T170" i="3" s="1"/>
  <c r="BJ172" i="2"/>
  <c r="S170" i="3" s="1"/>
  <c r="BI172" i="2"/>
  <c r="R170" i="3" s="1"/>
  <c r="BH172" i="2"/>
  <c r="Q170" i="3" s="1"/>
  <c r="BG172" i="2"/>
  <c r="P170" i="3" s="1"/>
  <c r="BF172" i="2"/>
  <c r="O170" i="3" s="1"/>
  <c r="BE172" i="2"/>
  <c r="N170" i="3" s="1"/>
  <c r="BD172" i="2"/>
  <c r="M170" i="3" s="1"/>
  <c r="BC172" i="2"/>
  <c r="L170" i="3" s="1"/>
  <c r="BB172" i="2"/>
  <c r="K170" i="3" s="1"/>
  <c r="BA172" i="2"/>
  <c r="J170" i="3" s="1"/>
  <c r="AZ172" i="2"/>
  <c r="I170" i="3" s="1"/>
  <c r="AY172" i="2"/>
  <c r="H170" i="3" s="1"/>
  <c r="AX172" i="2"/>
  <c r="G170" i="3" s="1"/>
  <c r="AW172" i="2"/>
  <c r="F170" i="3" s="1"/>
  <c r="AV172" i="2"/>
  <c r="E170" i="3" s="1"/>
  <c r="AU172" i="2"/>
  <c r="D170" i="3" s="1"/>
  <c r="AT172" i="2"/>
  <c r="C170" i="3" s="1"/>
  <c r="AS172" i="2"/>
  <c r="B170" i="3" s="1"/>
  <c r="CD171" i="2"/>
  <c r="AM169" i="3" s="1"/>
  <c r="CC171" i="2"/>
  <c r="AL169" i="3" s="1"/>
  <c r="CB171" i="2"/>
  <c r="AK169" i="3" s="1"/>
  <c r="CA171" i="2"/>
  <c r="AJ169" i="3" s="1"/>
  <c r="BZ171" i="2"/>
  <c r="AI169" i="3" s="1"/>
  <c r="BY171" i="2"/>
  <c r="AH169" i="3" s="1"/>
  <c r="BX171" i="2"/>
  <c r="AG169" i="3" s="1"/>
  <c r="BW171" i="2"/>
  <c r="AF169" i="3" s="1"/>
  <c r="BV171" i="2"/>
  <c r="AE169" i="3" s="1"/>
  <c r="BU171" i="2"/>
  <c r="AD169" i="3" s="1"/>
  <c r="BT171" i="2"/>
  <c r="AC169" i="3" s="1"/>
  <c r="BS171" i="2"/>
  <c r="AB169" i="3" s="1"/>
  <c r="BR171" i="2"/>
  <c r="AA169" i="3" s="1"/>
  <c r="BQ171" i="2"/>
  <c r="Z169" i="3" s="1"/>
  <c r="BP171" i="2"/>
  <c r="Y169" i="3" s="1"/>
  <c r="BO171" i="2"/>
  <c r="X169" i="3" s="1"/>
  <c r="BN171" i="2"/>
  <c r="W169" i="3" s="1"/>
  <c r="BM171" i="2"/>
  <c r="V169" i="3" s="1"/>
  <c r="BL171" i="2"/>
  <c r="U169" i="3" s="1"/>
  <c r="BK171" i="2"/>
  <c r="T169" i="3" s="1"/>
  <c r="BJ171" i="2"/>
  <c r="S169" i="3" s="1"/>
  <c r="BI171" i="2"/>
  <c r="R169" i="3" s="1"/>
  <c r="BH171" i="2"/>
  <c r="Q169" i="3" s="1"/>
  <c r="BG171" i="2"/>
  <c r="P169" i="3" s="1"/>
  <c r="BF171" i="2"/>
  <c r="O169" i="3" s="1"/>
  <c r="BE171" i="2"/>
  <c r="N169" i="3" s="1"/>
  <c r="BD171" i="2"/>
  <c r="M169" i="3" s="1"/>
  <c r="BC171" i="2"/>
  <c r="L169" i="3" s="1"/>
  <c r="BB171" i="2"/>
  <c r="K169" i="3" s="1"/>
  <c r="BA171" i="2"/>
  <c r="J169" i="3" s="1"/>
  <c r="AZ171" i="2"/>
  <c r="I169" i="3" s="1"/>
  <c r="AY171" i="2"/>
  <c r="H169" i="3" s="1"/>
  <c r="AX171" i="2"/>
  <c r="G169" i="3" s="1"/>
  <c r="AW171" i="2"/>
  <c r="F169" i="3" s="1"/>
  <c r="AV171" i="2"/>
  <c r="E169" i="3" s="1"/>
  <c r="AU171" i="2"/>
  <c r="D169" i="3" s="1"/>
  <c r="AT171" i="2"/>
  <c r="C169" i="3" s="1"/>
  <c r="AS171" i="2"/>
  <c r="B169" i="3" s="1"/>
  <c r="CD170" i="2"/>
  <c r="AM168" i="3" s="1"/>
  <c r="CC170" i="2"/>
  <c r="AL168" i="3" s="1"/>
  <c r="CB170" i="2"/>
  <c r="AK168" i="3" s="1"/>
  <c r="CA170" i="2"/>
  <c r="AJ168" i="3" s="1"/>
  <c r="BZ170" i="2"/>
  <c r="AI168" i="3" s="1"/>
  <c r="BY170" i="2"/>
  <c r="AH168" i="3" s="1"/>
  <c r="BX170" i="2"/>
  <c r="AG168" i="3" s="1"/>
  <c r="BW170" i="2"/>
  <c r="AF168" i="3" s="1"/>
  <c r="BV170" i="2"/>
  <c r="AE168" i="3" s="1"/>
  <c r="BU170" i="2"/>
  <c r="AD168" i="3" s="1"/>
  <c r="BT170" i="2"/>
  <c r="AC168" i="3" s="1"/>
  <c r="BS170" i="2"/>
  <c r="AB168" i="3" s="1"/>
  <c r="BR170" i="2"/>
  <c r="AA168" i="3" s="1"/>
  <c r="BQ170" i="2"/>
  <c r="Z168" i="3" s="1"/>
  <c r="BP170" i="2"/>
  <c r="Y168" i="3" s="1"/>
  <c r="BO170" i="2"/>
  <c r="X168" i="3" s="1"/>
  <c r="BN170" i="2"/>
  <c r="W168" i="3" s="1"/>
  <c r="BM170" i="2"/>
  <c r="V168" i="3" s="1"/>
  <c r="BL170" i="2"/>
  <c r="U168" i="3" s="1"/>
  <c r="BK170" i="2"/>
  <c r="T168" i="3" s="1"/>
  <c r="BJ170" i="2"/>
  <c r="S168" i="3" s="1"/>
  <c r="BI170" i="2"/>
  <c r="R168" i="3" s="1"/>
  <c r="BH170" i="2"/>
  <c r="Q168" i="3" s="1"/>
  <c r="BG170" i="2"/>
  <c r="P168" i="3" s="1"/>
  <c r="BF170" i="2"/>
  <c r="O168" i="3" s="1"/>
  <c r="BE170" i="2"/>
  <c r="N168" i="3" s="1"/>
  <c r="BD170" i="2"/>
  <c r="M168" i="3" s="1"/>
  <c r="BC170" i="2"/>
  <c r="L168" i="3" s="1"/>
  <c r="BB170" i="2"/>
  <c r="K168" i="3" s="1"/>
  <c r="BA170" i="2"/>
  <c r="J168" i="3" s="1"/>
  <c r="AZ170" i="2"/>
  <c r="I168" i="3" s="1"/>
  <c r="AY170" i="2"/>
  <c r="H168" i="3" s="1"/>
  <c r="AX170" i="2"/>
  <c r="G168" i="3" s="1"/>
  <c r="AW170" i="2"/>
  <c r="F168" i="3" s="1"/>
  <c r="AV170" i="2"/>
  <c r="E168" i="3" s="1"/>
  <c r="AU170" i="2"/>
  <c r="D168" i="3" s="1"/>
  <c r="AT170" i="2"/>
  <c r="C168" i="3" s="1"/>
  <c r="AS170" i="2"/>
  <c r="B168" i="3" s="1"/>
  <c r="CD169" i="2"/>
  <c r="AM167" i="3" s="1"/>
  <c r="CC169" i="2"/>
  <c r="AL167" i="3" s="1"/>
  <c r="CB169" i="2"/>
  <c r="AK167" i="3" s="1"/>
  <c r="CA169" i="2"/>
  <c r="AJ167" i="3" s="1"/>
  <c r="BZ169" i="2"/>
  <c r="AI167" i="3" s="1"/>
  <c r="BY169" i="2"/>
  <c r="AH167" i="3" s="1"/>
  <c r="BX169" i="2"/>
  <c r="AG167" i="3" s="1"/>
  <c r="BW169" i="2"/>
  <c r="AF167" i="3" s="1"/>
  <c r="BV169" i="2"/>
  <c r="AE167" i="3" s="1"/>
  <c r="BU169" i="2"/>
  <c r="AD167" i="3" s="1"/>
  <c r="BT169" i="2"/>
  <c r="AC167" i="3" s="1"/>
  <c r="BS169" i="2"/>
  <c r="AB167" i="3" s="1"/>
  <c r="BR169" i="2"/>
  <c r="AA167" i="3" s="1"/>
  <c r="BQ169" i="2"/>
  <c r="Z167" i="3" s="1"/>
  <c r="BP169" i="2"/>
  <c r="Y167" i="3" s="1"/>
  <c r="BO169" i="2"/>
  <c r="X167" i="3" s="1"/>
  <c r="BN169" i="2"/>
  <c r="W167" i="3" s="1"/>
  <c r="BM169" i="2"/>
  <c r="V167" i="3" s="1"/>
  <c r="BL169" i="2"/>
  <c r="U167" i="3" s="1"/>
  <c r="BK169" i="2"/>
  <c r="T167" i="3" s="1"/>
  <c r="BJ169" i="2"/>
  <c r="S167" i="3" s="1"/>
  <c r="BI169" i="2"/>
  <c r="R167" i="3" s="1"/>
  <c r="BH169" i="2"/>
  <c r="Q167" i="3" s="1"/>
  <c r="BG169" i="2"/>
  <c r="P167" i="3" s="1"/>
  <c r="BF169" i="2"/>
  <c r="O167" i="3" s="1"/>
  <c r="BE169" i="2"/>
  <c r="N167" i="3" s="1"/>
  <c r="BD169" i="2"/>
  <c r="M167" i="3" s="1"/>
  <c r="BC169" i="2"/>
  <c r="L167" i="3" s="1"/>
  <c r="BB169" i="2"/>
  <c r="K167" i="3" s="1"/>
  <c r="BA169" i="2"/>
  <c r="J167" i="3" s="1"/>
  <c r="AZ169" i="2"/>
  <c r="I167" i="3" s="1"/>
  <c r="AY169" i="2"/>
  <c r="H167" i="3" s="1"/>
  <c r="AX169" i="2"/>
  <c r="G167" i="3" s="1"/>
  <c r="AW169" i="2"/>
  <c r="F167" i="3" s="1"/>
  <c r="AV169" i="2"/>
  <c r="E167" i="3" s="1"/>
  <c r="AU169" i="2"/>
  <c r="D167" i="3" s="1"/>
  <c r="AT169" i="2"/>
  <c r="C167" i="3" s="1"/>
  <c r="AS169" i="2"/>
  <c r="B167" i="3" s="1"/>
  <c r="CD168" i="2"/>
  <c r="AM166" i="3" s="1"/>
  <c r="CC168" i="2"/>
  <c r="AL166" i="3" s="1"/>
  <c r="CB168" i="2"/>
  <c r="AK166" i="3" s="1"/>
  <c r="CA168" i="2"/>
  <c r="AJ166" i="3" s="1"/>
  <c r="BZ168" i="2"/>
  <c r="AI166" i="3" s="1"/>
  <c r="BY168" i="2"/>
  <c r="AH166" i="3" s="1"/>
  <c r="BX168" i="2"/>
  <c r="AG166" i="3" s="1"/>
  <c r="BW168" i="2"/>
  <c r="AF166" i="3" s="1"/>
  <c r="BV168" i="2"/>
  <c r="AE166" i="3" s="1"/>
  <c r="BU168" i="2"/>
  <c r="AD166" i="3" s="1"/>
  <c r="BT168" i="2"/>
  <c r="AC166" i="3" s="1"/>
  <c r="BS168" i="2"/>
  <c r="AB166" i="3" s="1"/>
  <c r="BR168" i="2"/>
  <c r="AA166" i="3" s="1"/>
  <c r="BQ168" i="2"/>
  <c r="Z166" i="3" s="1"/>
  <c r="BP168" i="2"/>
  <c r="Y166" i="3" s="1"/>
  <c r="BO168" i="2"/>
  <c r="X166" i="3" s="1"/>
  <c r="BN168" i="2"/>
  <c r="W166" i="3" s="1"/>
  <c r="BM168" i="2"/>
  <c r="V166" i="3" s="1"/>
  <c r="BL168" i="2"/>
  <c r="U166" i="3" s="1"/>
  <c r="BK168" i="2"/>
  <c r="T166" i="3" s="1"/>
  <c r="BJ168" i="2"/>
  <c r="S166" i="3" s="1"/>
  <c r="BI168" i="2"/>
  <c r="R166" i="3" s="1"/>
  <c r="BH168" i="2"/>
  <c r="Q166" i="3" s="1"/>
  <c r="BG168" i="2"/>
  <c r="P166" i="3" s="1"/>
  <c r="BF168" i="2"/>
  <c r="O166" i="3" s="1"/>
  <c r="BE168" i="2"/>
  <c r="N166" i="3" s="1"/>
  <c r="BD168" i="2"/>
  <c r="M166" i="3" s="1"/>
  <c r="BC168" i="2"/>
  <c r="L166" i="3" s="1"/>
  <c r="BB168" i="2"/>
  <c r="K166" i="3" s="1"/>
  <c r="BA168" i="2"/>
  <c r="J166" i="3" s="1"/>
  <c r="AZ168" i="2"/>
  <c r="I166" i="3" s="1"/>
  <c r="AY168" i="2"/>
  <c r="H166" i="3" s="1"/>
  <c r="AX168" i="2"/>
  <c r="G166" i="3" s="1"/>
  <c r="AW168" i="2"/>
  <c r="F166" i="3" s="1"/>
  <c r="AV168" i="2"/>
  <c r="E166" i="3" s="1"/>
  <c r="AU168" i="2"/>
  <c r="D166" i="3" s="1"/>
  <c r="AT168" i="2"/>
  <c r="C166" i="3" s="1"/>
  <c r="AS168" i="2"/>
  <c r="B166" i="3" s="1"/>
  <c r="CD167" i="2"/>
  <c r="AM165" i="3" s="1"/>
  <c r="CC167" i="2"/>
  <c r="AL165" i="3" s="1"/>
  <c r="CB167" i="2"/>
  <c r="AK165" i="3" s="1"/>
  <c r="CA167" i="2"/>
  <c r="AJ165" i="3" s="1"/>
  <c r="BZ167" i="2"/>
  <c r="AI165" i="3" s="1"/>
  <c r="BY167" i="2"/>
  <c r="AH165" i="3" s="1"/>
  <c r="BX167" i="2"/>
  <c r="AG165" i="3" s="1"/>
  <c r="BW167" i="2"/>
  <c r="AF165" i="3" s="1"/>
  <c r="BV167" i="2"/>
  <c r="AE165" i="3" s="1"/>
  <c r="BU167" i="2"/>
  <c r="AD165" i="3" s="1"/>
  <c r="BT167" i="2"/>
  <c r="AC165" i="3" s="1"/>
  <c r="BS167" i="2"/>
  <c r="AB165" i="3" s="1"/>
  <c r="BR167" i="2"/>
  <c r="AA165" i="3" s="1"/>
  <c r="BQ167" i="2"/>
  <c r="Z165" i="3" s="1"/>
  <c r="BP167" i="2"/>
  <c r="Y165" i="3" s="1"/>
  <c r="BO167" i="2"/>
  <c r="X165" i="3" s="1"/>
  <c r="BN167" i="2"/>
  <c r="W165" i="3" s="1"/>
  <c r="BM167" i="2"/>
  <c r="V165" i="3" s="1"/>
  <c r="BL167" i="2"/>
  <c r="U165" i="3" s="1"/>
  <c r="BK167" i="2"/>
  <c r="T165" i="3" s="1"/>
  <c r="BJ167" i="2"/>
  <c r="S165" i="3" s="1"/>
  <c r="BI167" i="2"/>
  <c r="R165" i="3" s="1"/>
  <c r="BH167" i="2"/>
  <c r="Q165" i="3" s="1"/>
  <c r="BG167" i="2"/>
  <c r="P165" i="3" s="1"/>
  <c r="BF167" i="2"/>
  <c r="O165" i="3" s="1"/>
  <c r="BE167" i="2"/>
  <c r="N165" i="3" s="1"/>
  <c r="BD167" i="2"/>
  <c r="M165" i="3" s="1"/>
  <c r="BC167" i="2"/>
  <c r="L165" i="3" s="1"/>
  <c r="BB167" i="2"/>
  <c r="K165" i="3" s="1"/>
  <c r="BA167" i="2"/>
  <c r="J165" i="3" s="1"/>
  <c r="AZ167" i="2"/>
  <c r="I165" i="3" s="1"/>
  <c r="AY167" i="2"/>
  <c r="H165" i="3" s="1"/>
  <c r="AX167" i="2"/>
  <c r="G165" i="3" s="1"/>
  <c r="AW167" i="2"/>
  <c r="F165" i="3" s="1"/>
  <c r="AV167" i="2"/>
  <c r="E165" i="3" s="1"/>
  <c r="AU167" i="2"/>
  <c r="D165" i="3" s="1"/>
  <c r="AT167" i="2"/>
  <c r="C165" i="3" s="1"/>
  <c r="AS167" i="2"/>
  <c r="B165" i="3" s="1"/>
  <c r="CD166" i="2"/>
  <c r="AM164" i="3" s="1"/>
  <c r="CC166" i="2"/>
  <c r="AL164" i="3" s="1"/>
  <c r="CB166" i="2"/>
  <c r="AK164" i="3" s="1"/>
  <c r="CA166" i="2"/>
  <c r="AJ164" i="3" s="1"/>
  <c r="BZ166" i="2"/>
  <c r="AI164" i="3" s="1"/>
  <c r="BY166" i="2"/>
  <c r="AH164" i="3" s="1"/>
  <c r="BX166" i="2"/>
  <c r="AG164" i="3" s="1"/>
  <c r="BW166" i="2"/>
  <c r="AF164" i="3" s="1"/>
  <c r="BV166" i="2"/>
  <c r="AE164" i="3" s="1"/>
  <c r="BU166" i="2"/>
  <c r="AD164" i="3" s="1"/>
  <c r="BT166" i="2"/>
  <c r="AC164" i="3" s="1"/>
  <c r="BS166" i="2"/>
  <c r="AB164" i="3" s="1"/>
  <c r="BR166" i="2"/>
  <c r="AA164" i="3" s="1"/>
  <c r="BQ166" i="2"/>
  <c r="Z164" i="3" s="1"/>
  <c r="BP166" i="2"/>
  <c r="Y164" i="3" s="1"/>
  <c r="BO166" i="2"/>
  <c r="X164" i="3" s="1"/>
  <c r="BN166" i="2"/>
  <c r="W164" i="3" s="1"/>
  <c r="BM166" i="2"/>
  <c r="V164" i="3" s="1"/>
  <c r="BL166" i="2"/>
  <c r="U164" i="3" s="1"/>
  <c r="BK166" i="2"/>
  <c r="T164" i="3" s="1"/>
  <c r="BJ166" i="2"/>
  <c r="S164" i="3" s="1"/>
  <c r="BI166" i="2"/>
  <c r="R164" i="3" s="1"/>
  <c r="BH166" i="2"/>
  <c r="Q164" i="3" s="1"/>
  <c r="BG166" i="2"/>
  <c r="P164" i="3" s="1"/>
  <c r="BF166" i="2"/>
  <c r="O164" i="3" s="1"/>
  <c r="BE166" i="2"/>
  <c r="N164" i="3" s="1"/>
  <c r="BD166" i="2"/>
  <c r="M164" i="3" s="1"/>
  <c r="BC166" i="2"/>
  <c r="L164" i="3" s="1"/>
  <c r="BB166" i="2"/>
  <c r="K164" i="3" s="1"/>
  <c r="BA166" i="2"/>
  <c r="J164" i="3" s="1"/>
  <c r="AZ166" i="2"/>
  <c r="I164" i="3" s="1"/>
  <c r="AY166" i="2"/>
  <c r="H164" i="3" s="1"/>
  <c r="AX166" i="2"/>
  <c r="G164" i="3" s="1"/>
  <c r="AW166" i="2"/>
  <c r="F164" i="3" s="1"/>
  <c r="AV166" i="2"/>
  <c r="E164" i="3" s="1"/>
  <c r="AU166" i="2"/>
  <c r="D164" i="3" s="1"/>
  <c r="AT166" i="2"/>
  <c r="C164" i="3" s="1"/>
  <c r="AS166" i="2"/>
  <c r="B164" i="3" s="1"/>
  <c r="CD165" i="2"/>
  <c r="AM163" i="3" s="1"/>
  <c r="CC165" i="2"/>
  <c r="AL163" i="3" s="1"/>
  <c r="CB165" i="2"/>
  <c r="AK163" i="3" s="1"/>
  <c r="CA165" i="2"/>
  <c r="AJ163" i="3" s="1"/>
  <c r="BZ165" i="2"/>
  <c r="AI163" i="3" s="1"/>
  <c r="BY165" i="2"/>
  <c r="AH163" i="3" s="1"/>
  <c r="BX165" i="2"/>
  <c r="AG163" i="3" s="1"/>
  <c r="BW165" i="2"/>
  <c r="AF163" i="3" s="1"/>
  <c r="BV165" i="2"/>
  <c r="AE163" i="3" s="1"/>
  <c r="BU165" i="2"/>
  <c r="AD163" i="3" s="1"/>
  <c r="BT165" i="2"/>
  <c r="AC163" i="3" s="1"/>
  <c r="BS165" i="2"/>
  <c r="AB163" i="3" s="1"/>
  <c r="BR165" i="2"/>
  <c r="AA163" i="3" s="1"/>
  <c r="BQ165" i="2"/>
  <c r="Z163" i="3" s="1"/>
  <c r="BP165" i="2"/>
  <c r="Y163" i="3" s="1"/>
  <c r="BO165" i="2"/>
  <c r="X163" i="3" s="1"/>
  <c r="BN165" i="2"/>
  <c r="W163" i="3" s="1"/>
  <c r="BM165" i="2"/>
  <c r="V163" i="3" s="1"/>
  <c r="BL165" i="2"/>
  <c r="U163" i="3" s="1"/>
  <c r="BK165" i="2"/>
  <c r="T163" i="3" s="1"/>
  <c r="BJ165" i="2"/>
  <c r="S163" i="3" s="1"/>
  <c r="BI165" i="2"/>
  <c r="R163" i="3" s="1"/>
  <c r="BH165" i="2"/>
  <c r="Q163" i="3" s="1"/>
  <c r="BG165" i="2"/>
  <c r="P163" i="3" s="1"/>
  <c r="BF165" i="2"/>
  <c r="O163" i="3" s="1"/>
  <c r="BE165" i="2"/>
  <c r="N163" i="3" s="1"/>
  <c r="BD165" i="2"/>
  <c r="M163" i="3" s="1"/>
  <c r="BC165" i="2"/>
  <c r="L163" i="3" s="1"/>
  <c r="BB165" i="2"/>
  <c r="K163" i="3" s="1"/>
  <c r="BA165" i="2"/>
  <c r="J163" i="3" s="1"/>
  <c r="AZ165" i="2"/>
  <c r="I163" i="3" s="1"/>
  <c r="AY165" i="2"/>
  <c r="H163" i="3" s="1"/>
  <c r="AX165" i="2"/>
  <c r="G163" i="3" s="1"/>
  <c r="AW165" i="2"/>
  <c r="F163" i="3" s="1"/>
  <c r="AV165" i="2"/>
  <c r="E163" i="3" s="1"/>
  <c r="AU165" i="2"/>
  <c r="D163" i="3" s="1"/>
  <c r="AT165" i="2"/>
  <c r="C163" i="3" s="1"/>
  <c r="AS165" i="2"/>
  <c r="B163" i="3" s="1"/>
  <c r="CD164" i="2"/>
  <c r="AM162" i="3" s="1"/>
  <c r="CC164" i="2"/>
  <c r="AL162" i="3" s="1"/>
  <c r="CB164" i="2"/>
  <c r="AK162" i="3" s="1"/>
  <c r="CA164" i="2"/>
  <c r="AJ162" i="3" s="1"/>
  <c r="BZ164" i="2"/>
  <c r="AI162" i="3" s="1"/>
  <c r="BY164" i="2"/>
  <c r="AH162" i="3" s="1"/>
  <c r="BX164" i="2"/>
  <c r="AG162" i="3" s="1"/>
  <c r="BW164" i="2"/>
  <c r="AF162" i="3" s="1"/>
  <c r="BV164" i="2"/>
  <c r="AE162" i="3" s="1"/>
  <c r="BU164" i="2"/>
  <c r="AD162" i="3" s="1"/>
  <c r="BT164" i="2"/>
  <c r="AC162" i="3" s="1"/>
  <c r="BS164" i="2"/>
  <c r="AB162" i="3" s="1"/>
  <c r="BR164" i="2"/>
  <c r="AA162" i="3" s="1"/>
  <c r="BQ164" i="2"/>
  <c r="Z162" i="3" s="1"/>
  <c r="BP164" i="2"/>
  <c r="Y162" i="3" s="1"/>
  <c r="BO164" i="2"/>
  <c r="X162" i="3" s="1"/>
  <c r="BN164" i="2"/>
  <c r="W162" i="3" s="1"/>
  <c r="BM164" i="2"/>
  <c r="V162" i="3" s="1"/>
  <c r="BL164" i="2"/>
  <c r="U162" i="3" s="1"/>
  <c r="BK164" i="2"/>
  <c r="T162" i="3" s="1"/>
  <c r="BJ164" i="2"/>
  <c r="S162" i="3" s="1"/>
  <c r="BI164" i="2"/>
  <c r="R162" i="3" s="1"/>
  <c r="BH164" i="2"/>
  <c r="Q162" i="3" s="1"/>
  <c r="BG164" i="2"/>
  <c r="P162" i="3" s="1"/>
  <c r="BF164" i="2"/>
  <c r="O162" i="3" s="1"/>
  <c r="BE164" i="2"/>
  <c r="N162" i="3" s="1"/>
  <c r="BD164" i="2"/>
  <c r="M162" i="3" s="1"/>
  <c r="BC164" i="2"/>
  <c r="L162" i="3" s="1"/>
  <c r="BB164" i="2"/>
  <c r="K162" i="3" s="1"/>
  <c r="BA164" i="2"/>
  <c r="J162" i="3" s="1"/>
  <c r="AZ164" i="2"/>
  <c r="I162" i="3" s="1"/>
  <c r="AY164" i="2"/>
  <c r="H162" i="3" s="1"/>
  <c r="AX164" i="2"/>
  <c r="G162" i="3" s="1"/>
  <c r="AW164" i="2"/>
  <c r="F162" i="3" s="1"/>
  <c r="AV164" i="2"/>
  <c r="E162" i="3" s="1"/>
  <c r="AU164" i="2"/>
  <c r="D162" i="3" s="1"/>
  <c r="AT164" i="2"/>
  <c r="C162" i="3" s="1"/>
  <c r="AS164" i="2"/>
  <c r="B162" i="3" s="1"/>
  <c r="CD163" i="2"/>
  <c r="AM161" i="3" s="1"/>
  <c r="CC163" i="2"/>
  <c r="AL161" i="3" s="1"/>
  <c r="CB163" i="2"/>
  <c r="AK161" i="3" s="1"/>
  <c r="CA163" i="2"/>
  <c r="AJ161" i="3" s="1"/>
  <c r="BZ163" i="2"/>
  <c r="AI161" i="3" s="1"/>
  <c r="BY163" i="2"/>
  <c r="AH161" i="3" s="1"/>
  <c r="BX163" i="2"/>
  <c r="AG161" i="3" s="1"/>
  <c r="BW163" i="2"/>
  <c r="AF161" i="3" s="1"/>
  <c r="BV163" i="2"/>
  <c r="AE161" i="3" s="1"/>
  <c r="BU163" i="2"/>
  <c r="AD161" i="3" s="1"/>
  <c r="BT163" i="2"/>
  <c r="AC161" i="3" s="1"/>
  <c r="BS163" i="2"/>
  <c r="AB161" i="3" s="1"/>
  <c r="BR163" i="2"/>
  <c r="AA161" i="3" s="1"/>
  <c r="BQ163" i="2"/>
  <c r="Z161" i="3" s="1"/>
  <c r="BP163" i="2"/>
  <c r="Y161" i="3" s="1"/>
  <c r="BO163" i="2"/>
  <c r="X161" i="3" s="1"/>
  <c r="BN163" i="2"/>
  <c r="W161" i="3" s="1"/>
  <c r="BM163" i="2"/>
  <c r="V161" i="3" s="1"/>
  <c r="BL163" i="2"/>
  <c r="U161" i="3" s="1"/>
  <c r="BK163" i="2"/>
  <c r="T161" i="3" s="1"/>
  <c r="BJ163" i="2"/>
  <c r="S161" i="3" s="1"/>
  <c r="BI163" i="2"/>
  <c r="R161" i="3" s="1"/>
  <c r="BH163" i="2"/>
  <c r="Q161" i="3" s="1"/>
  <c r="BG163" i="2"/>
  <c r="P161" i="3" s="1"/>
  <c r="BF163" i="2"/>
  <c r="O161" i="3" s="1"/>
  <c r="BE163" i="2"/>
  <c r="N161" i="3" s="1"/>
  <c r="BD163" i="2"/>
  <c r="M161" i="3" s="1"/>
  <c r="BC163" i="2"/>
  <c r="L161" i="3" s="1"/>
  <c r="BB163" i="2"/>
  <c r="K161" i="3" s="1"/>
  <c r="BA163" i="2"/>
  <c r="J161" i="3" s="1"/>
  <c r="AZ163" i="2"/>
  <c r="I161" i="3" s="1"/>
  <c r="AY163" i="2"/>
  <c r="H161" i="3" s="1"/>
  <c r="AX163" i="2"/>
  <c r="G161" i="3" s="1"/>
  <c r="AW163" i="2"/>
  <c r="F161" i="3" s="1"/>
  <c r="AV163" i="2"/>
  <c r="E161" i="3" s="1"/>
  <c r="AU163" i="2"/>
  <c r="D161" i="3" s="1"/>
  <c r="AT163" i="2"/>
  <c r="C161" i="3" s="1"/>
  <c r="AS163" i="2"/>
  <c r="B161" i="3" s="1"/>
  <c r="CD162" i="2"/>
  <c r="AM160" i="3" s="1"/>
  <c r="CC162" i="2"/>
  <c r="AL160" i="3" s="1"/>
  <c r="CB162" i="2"/>
  <c r="AK160" i="3" s="1"/>
  <c r="CA162" i="2"/>
  <c r="AJ160" i="3" s="1"/>
  <c r="BZ162" i="2"/>
  <c r="AI160" i="3" s="1"/>
  <c r="BY162" i="2"/>
  <c r="AH160" i="3" s="1"/>
  <c r="BX162" i="2"/>
  <c r="AG160" i="3" s="1"/>
  <c r="BW162" i="2"/>
  <c r="AF160" i="3" s="1"/>
  <c r="BV162" i="2"/>
  <c r="AE160" i="3" s="1"/>
  <c r="BU162" i="2"/>
  <c r="AD160" i="3" s="1"/>
  <c r="BT162" i="2"/>
  <c r="AC160" i="3" s="1"/>
  <c r="BS162" i="2"/>
  <c r="AB160" i="3" s="1"/>
  <c r="BR162" i="2"/>
  <c r="AA160" i="3" s="1"/>
  <c r="BQ162" i="2"/>
  <c r="Z160" i="3" s="1"/>
  <c r="BP162" i="2"/>
  <c r="Y160" i="3" s="1"/>
  <c r="BO162" i="2"/>
  <c r="X160" i="3" s="1"/>
  <c r="BN162" i="2"/>
  <c r="W160" i="3" s="1"/>
  <c r="BM162" i="2"/>
  <c r="V160" i="3" s="1"/>
  <c r="BL162" i="2"/>
  <c r="U160" i="3" s="1"/>
  <c r="BK162" i="2"/>
  <c r="T160" i="3" s="1"/>
  <c r="BJ162" i="2"/>
  <c r="S160" i="3" s="1"/>
  <c r="BI162" i="2"/>
  <c r="R160" i="3" s="1"/>
  <c r="BH162" i="2"/>
  <c r="Q160" i="3" s="1"/>
  <c r="BG162" i="2"/>
  <c r="P160" i="3" s="1"/>
  <c r="BF162" i="2"/>
  <c r="O160" i="3" s="1"/>
  <c r="BE162" i="2"/>
  <c r="N160" i="3" s="1"/>
  <c r="BD162" i="2"/>
  <c r="M160" i="3" s="1"/>
  <c r="BC162" i="2"/>
  <c r="L160" i="3" s="1"/>
  <c r="BB162" i="2"/>
  <c r="K160" i="3" s="1"/>
  <c r="BA162" i="2"/>
  <c r="J160" i="3" s="1"/>
  <c r="AZ162" i="2"/>
  <c r="I160" i="3" s="1"/>
  <c r="AY162" i="2"/>
  <c r="H160" i="3" s="1"/>
  <c r="AX162" i="2"/>
  <c r="G160" i="3" s="1"/>
  <c r="AW162" i="2"/>
  <c r="F160" i="3" s="1"/>
  <c r="AV162" i="2"/>
  <c r="E160" i="3" s="1"/>
  <c r="AU162" i="2"/>
  <c r="D160" i="3" s="1"/>
  <c r="AT162" i="2"/>
  <c r="C160" i="3" s="1"/>
  <c r="AS162" i="2"/>
  <c r="B160" i="3" s="1"/>
  <c r="CD161" i="2"/>
  <c r="AM159" i="3" s="1"/>
  <c r="CC161" i="2"/>
  <c r="AL159" i="3" s="1"/>
  <c r="CB161" i="2"/>
  <c r="AK159" i="3" s="1"/>
  <c r="CA161" i="2"/>
  <c r="AJ159" i="3" s="1"/>
  <c r="BZ161" i="2"/>
  <c r="AI159" i="3" s="1"/>
  <c r="BY161" i="2"/>
  <c r="AH159" i="3" s="1"/>
  <c r="BX161" i="2"/>
  <c r="AG159" i="3" s="1"/>
  <c r="BW161" i="2"/>
  <c r="AF159" i="3" s="1"/>
  <c r="BV161" i="2"/>
  <c r="AE159" i="3" s="1"/>
  <c r="BU161" i="2"/>
  <c r="AD159" i="3" s="1"/>
  <c r="BT161" i="2"/>
  <c r="AC159" i="3" s="1"/>
  <c r="BS161" i="2"/>
  <c r="AB159" i="3" s="1"/>
  <c r="BR161" i="2"/>
  <c r="AA159" i="3" s="1"/>
  <c r="BQ161" i="2"/>
  <c r="Z159" i="3" s="1"/>
  <c r="BP161" i="2"/>
  <c r="Y159" i="3" s="1"/>
  <c r="BO161" i="2"/>
  <c r="X159" i="3" s="1"/>
  <c r="BN161" i="2"/>
  <c r="W159" i="3" s="1"/>
  <c r="BM161" i="2"/>
  <c r="V159" i="3" s="1"/>
  <c r="BL161" i="2"/>
  <c r="U159" i="3" s="1"/>
  <c r="BK161" i="2"/>
  <c r="T159" i="3" s="1"/>
  <c r="BJ161" i="2"/>
  <c r="S159" i="3" s="1"/>
  <c r="BI161" i="2"/>
  <c r="R159" i="3" s="1"/>
  <c r="BH161" i="2"/>
  <c r="Q159" i="3" s="1"/>
  <c r="BG161" i="2"/>
  <c r="P159" i="3" s="1"/>
  <c r="BF161" i="2"/>
  <c r="O159" i="3" s="1"/>
  <c r="BE161" i="2"/>
  <c r="N159" i="3" s="1"/>
  <c r="BD161" i="2"/>
  <c r="M159" i="3" s="1"/>
  <c r="BC161" i="2"/>
  <c r="L159" i="3" s="1"/>
  <c r="BB161" i="2"/>
  <c r="K159" i="3" s="1"/>
  <c r="BA161" i="2"/>
  <c r="J159" i="3" s="1"/>
  <c r="AZ161" i="2"/>
  <c r="I159" i="3" s="1"/>
  <c r="AY161" i="2"/>
  <c r="H159" i="3" s="1"/>
  <c r="AX161" i="2"/>
  <c r="G159" i="3" s="1"/>
  <c r="AW161" i="2"/>
  <c r="F159" i="3" s="1"/>
  <c r="AV161" i="2"/>
  <c r="E159" i="3" s="1"/>
  <c r="AU161" i="2"/>
  <c r="D159" i="3" s="1"/>
  <c r="AT161" i="2"/>
  <c r="C159" i="3" s="1"/>
  <c r="AS161" i="2"/>
  <c r="B159" i="3" s="1"/>
  <c r="CD160" i="2"/>
  <c r="AM158" i="3" s="1"/>
  <c r="CC160" i="2"/>
  <c r="AL158" i="3" s="1"/>
  <c r="CB160" i="2"/>
  <c r="AK158" i="3" s="1"/>
  <c r="CA160" i="2"/>
  <c r="AJ158" i="3" s="1"/>
  <c r="BZ160" i="2"/>
  <c r="AI158" i="3" s="1"/>
  <c r="BY160" i="2"/>
  <c r="AH158" i="3" s="1"/>
  <c r="BX160" i="2"/>
  <c r="AG158" i="3" s="1"/>
  <c r="BW160" i="2"/>
  <c r="AF158" i="3" s="1"/>
  <c r="BV160" i="2"/>
  <c r="AE158" i="3" s="1"/>
  <c r="BU160" i="2"/>
  <c r="AD158" i="3" s="1"/>
  <c r="BT160" i="2"/>
  <c r="AC158" i="3" s="1"/>
  <c r="BS160" i="2"/>
  <c r="AB158" i="3" s="1"/>
  <c r="BR160" i="2"/>
  <c r="AA158" i="3" s="1"/>
  <c r="BQ160" i="2"/>
  <c r="Z158" i="3" s="1"/>
  <c r="BP160" i="2"/>
  <c r="Y158" i="3" s="1"/>
  <c r="BO160" i="2"/>
  <c r="X158" i="3" s="1"/>
  <c r="BN160" i="2"/>
  <c r="W158" i="3" s="1"/>
  <c r="BM160" i="2"/>
  <c r="V158" i="3" s="1"/>
  <c r="BL160" i="2"/>
  <c r="U158" i="3" s="1"/>
  <c r="BK160" i="2"/>
  <c r="T158" i="3" s="1"/>
  <c r="BJ160" i="2"/>
  <c r="S158" i="3" s="1"/>
  <c r="BI160" i="2"/>
  <c r="R158" i="3" s="1"/>
  <c r="BH160" i="2"/>
  <c r="Q158" i="3" s="1"/>
  <c r="BG160" i="2"/>
  <c r="P158" i="3" s="1"/>
  <c r="BF160" i="2"/>
  <c r="O158" i="3" s="1"/>
  <c r="BE160" i="2"/>
  <c r="N158" i="3" s="1"/>
  <c r="BD160" i="2"/>
  <c r="M158" i="3" s="1"/>
  <c r="BC160" i="2"/>
  <c r="L158" i="3" s="1"/>
  <c r="BB160" i="2"/>
  <c r="K158" i="3" s="1"/>
  <c r="BA160" i="2"/>
  <c r="J158" i="3" s="1"/>
  <c r="AZ160" i="2"/>
  <c r="I158" i="3" s="1"/>
  <c r="AY160" i="2"/>
  <c r="H158" i="3" s="1"/>
  <c r="AX160" i="2"/>
  <c r="G158" i="3" s="1"/>
  <c r="AW160" i="2"/>
  <c r="F158" i="3" s="1"/>
  <c r="AV160" i="2"/>
  <c r="E158" i="3" s="1"/>
  <c r="AU160" i="2"/>
  <c r="D158" i="3" s="1"/>
  <c r="AT160" i="2"/>
  <c r="C158" i="3" s="1"/>
  <c r="AS160" i="2"/>
  <c r="B158" i="3" s="1"/>
  <c r="CD159" i="2"/>
  <c r="AM157" i="3" s="1"/>
  <c r="CC159" i="2"/>
  <c r="AL157" i="3" s="1"/>
  <c r="CB159" i="2"/>
  <c r="AK157" i="3" s="1"/>
  <c r="CA159" i="2"/>
  <c r="AJ157" i="3" s="1"/>
  <c r="BZ159" i="2"/>
  <c r="AI157" i="3" s="1"/>
  <c r="BY159" i="2"/>
  <c r="AH157" i="3" s="1"/>
  <c r="BX159" i="2"/>
  <c r="AG157" i="3" s="1"/>
  <c r="BW159" i="2"/>
  <c r="AF157" i="3" s="1"/>
  <c r="BV159" i="2"/>
  <c r="AE157" i="3" s="1"/>
  <c r="BU159" i="2"/>
  <c r="AD157" i="3" s="1"/>
  <c r="BT159" i="2"/>
  <c r="AC157" i="3" s="1"/>
  <c r="BS159" i="2"/>
  <c r="AB157" i="3" s="1"/>
  <c r="BR159" i="2"/>
  <c r="AA157" i="3" s="1"/>
  <c r="BQ159" i="2"/>
  <c r="Z157" i="3" s="1"/>
  <c r="BP159" i="2"/>
  <c r="Y157" i="3" s="1"/>
  <c r="BO159" i="2"/>
  <c r="X157" i="3" s="1"/>
  <c r="BN159" i="2"/>
  <c r="W157" i="3" s="1"/>
  <c r="BM159" i="2"/>
  <c r="V157" i="3" s="1"/>
  <c r="BL159" i="2"/>
  <c r="U157" i="3" s="1"/>
  <c r="BK159" i="2"/>
  <c r="T157" i="3" s="1"/>
  <c r="BJ159" i="2"/>
  <c r="S157" i="3" s="1"/>
  <c r="BI159" i="2"/>
  <c r="R157" i="3" s="1"/>
  <c r="BH159" i="2"/>
  <c r="Q157" i="3" s="1"/>
  <c r="BG159" i="2"/>
  <c r="P157" i="3" s="1"/>
  <c r="BF159" i="2"/>
  <c r="O157" i="3" s="1"/>
  <c r="BE159" i="2"/>
  <c r="N157" i="3" s="1"/>
  <c r="BD159" i="2"/>
  <c r="M157" i="3" s="1"/>
  <c r="BC159" i="2"/>
  <c r="L157" i="3" s="1"/>
  <c r="BB159" i="2"/>
  <c r="K157" i="3" s="1"/>
  <c r="BA159" i="2"/>
  <c r="J157" i="3" s="1"/>
  <c r="AZ159" i="2"/>
  <c r="I157" i="3" s="1"/>
  <c r="AY159" i="2"/>
  <c r="H157" i="3" s="1"/>
  <c r="AX159" i="2"/>
  <c r="G157" i="3" s="1"/>
  <c r="AW159" i="2"/>
  <c r="F157" i="3" s="1"/>
  <c r="AV159" i="2"/>
  <c r="E157" i="3" s="1"/>
  <c r="AU159" i="2"/>
  <c r="D157" i="3" s="1"/>
  <c r="AT159" i="2"/>
  <c r="C157" i="3" s="1"/>
  <c r="AS159" i="2"/>
  <c r="B157" i="3" s="1"/>
  <c r="CD158" i="2"/>
  <c r="AM156" i="3" s="1"/>
  <c r="CC158" i="2"/>
  <c r="AL156" i="3" s="1"/>
  <c r="CB158" i="2"/>
  <c r="AK156" i="3" s="1"/>
  <c r="CA158" i="2"/>
  <c r="AJ156" i="3" s="1"/>
  <c r="BZ158" i="2"/>
  <c r="AI156" i="3" s="1"/>
  <c r="BY158" i="2"/>
  <c r="AH156" i="3" s="1"/>
  <c r="BX158" i="2"/>
  <c r="AG156" i="3" s="1"/>
  <c r="BW158" i="2"/>
  <c r="AF156" i="3" s="1"/>
  <c r="BV158" i="2"/>
  <c r="AE156" i="3" s="1"/>
  <c r="BU158" i="2"/>
  <c r="AD156" i="3" s="1"/>
  <c r="BT158" i="2"/>
  <c r="AC156" i="3" s="1"/>
  <c r="BS158" i="2"/>
  <c r="AB156" i="3" s="1"/>
  <c r="BR158" i="2"/>
  <c r="AA156" i="3" s="1"/>
  <c r="BQ158" i="2"/>
  <c r="Z156" i="3" s="1"/>
  <c r="BP158" i="2"/>
  <c r="Y156" i="3" s="1"/>
  <c r="BO158" i="2"/>
  <c r="X156" i="3" s="1"/>
  <c r="BN158" i="2"/>
  <c r="W156" i="3" s="1"/>
  <c r="BM158" i="2"/>
  <c r="V156" i="3" s="1"/>
  <c r="BL158" i="2"/>
  <c r="U156" i="3" s="1"/>
  <c r="BK158" i="2"/>
  <c r="T156" i="3" s="1"/>
  <c r="BJ158" i="2"/>
  <c r="S156" i="3" s="1"/>
  <c r="BI158" i="2"/>
  <c r="R156" i="3" s="1"/>
  <c r="BH158" i="2"/>
  <c r="Q156" i="3" s="1"/>
  <c r="BG158" i="2"/>
  <c r="P156" i="3" s="1"/>
  <c r="BF158" i="2"/>
  <c r="O156" i="3" s="1"/>
  <c r="BE158" i="2"/>
  <c r="N156" i="3" s="1"/>
  <c r="BD158" i="2"/>
  <c r="M156" i="3" s="1"/>
  <c r="BC158" i="2"/>
  <c r="L156" i="3" s="1"/>
  <c r="BB158" i="2"/>
  <c r="K156" i="3" s="1"/>
  <c r="BA158" i="2"/>
  <c r="J156" i="3" s="1"/>
  <c r="AZ158" i="2"/>
  <c r="I156" i="3" s="1"/>
  <c r="AY158" i="2"/>
  <c r="H156" i="3" s="1"/>
  <c r="AX158" i="2"/>
  <c r="G156" i="3" s="1"/>
  <c r="AW158" i="2"/>
  <c r="F156" i="3" s="1"/>
  <c r="AV158" i="2"/>
  <c r="E156" i="3" s="1"/>
  <c r="AU158" i="2"/>
  <c r="D156" i="3" s="1"/>
  <c r="AT158" i="2"/>
  <c r="C156" i="3" s="1"/>
  <c r="AS158" i="2"/>
  <c r="B156" i="3" s="1"/>
  <c r="CD157" i="2"/>
  <c r="AM155" i="3" s="1"/>
  <c r="CC157" i="2"/>
  <c r="AL155" i="3" s="1"/>
  <c r="CB157" i="2"/>
  <c r="AK155" i="3" s="1"/>
  <c r="CA157" i="2"/>
  <c r="AJ155" i="3" s="1"/>
  <c r="BZ157" i="2"/>
  <c r="AI155" i="3" s="1"/>
  <c r="BY157" i="2"/>
  <c r="AH155" i="3" s="1"/>
  <c r="BX157" i="2"/>
  <c r="AG155" i="3" s="1"/>
  <c r="BW157" i="2"/>
  <c r="AF155" i="3" s="1"/>
  <c r="BV157" i="2"/>
  <c r="AE155" i="3" s="1"/>
  <c r="BU157" i="2"/>
  <c r="AD155" i="3" s="1"/>
  <c r="BT157" i="2"/>
  <c r="AC155" i="3" s="1"/>
  <c r="BS157" i="2"/>
  <c r="AB155" i="3" s="1"/>
  <c r="BR157" i="2"/>
  <c r="AA155" i="3" s="1"/>
  <c r="BQ157" i="2"/>
  <c r="Z155" i="3" s="1"/>
  <c r="BP157" i="2"/>
  <c r="Y155" i="3" s="1"/>
  <c r="BO157" i="2"/>
  <c r="X155" i="3" s="1"/>
  <c r="BN157" i="2"/>
  <c r="W155" i="3" s="1"/>
  <c r="BM157" i="2"/>
  <c r="V155" i="3" s="1"/>
  <c r="BL157" i="2"/>
  <c r="U155" i="3" s="1"/>
  <c r="BK157" i="2"/>
  <c r="T155" i="3" s="1"/>
  <c r="BJ157" i="2"/>
  <c r="S155" i="3" s="1"/>
  <c r="BI157" i="2"/>
  <c r="R155" i="3" s="1"/>
  <c r="BH157" i="2"/>
  <c r="Q155" i="3" s="1"/>
  <c r="BG157" i="2"/>
  <c r="P155" i="3" s="1"/>
  <c r="BF157" i="2"/>
  <c r="O155" i="3" s="1"/>
  <c r="BE157" i="2"/>
  <c r="N155" i="3" s="1"/>
  <c r="BD157" i="2"/>
  <c r="M155" i="3" s="1"/>
  <c r="BC157" i="2"/>
  <c r="L155" i="3" s="1"/>
  <c r="BB157" i="2"/>
  <c r="K155" i="3" s="1"/>
  <c r="BA157" i="2"/>
  <c r="J155" i="3" s="1"/>
  <c r="AZ157" i="2"/>
  <c r="I155" i="3" s="1"/>
  <c r="AY157" i="2"/>
  <c r="H155" i="3" s="1"/>
  <c r="AX157" i="2"/>
  <c r="G155" i="3" s="1"/>
  <c r="AW157" i="2"/>
  <c r="F155" i="3" s="1"/>
  <c r="AV157" i="2"/>
  <c r="E155" i="3" s="1"/>
  <c r="AU157" i="2"/>
  <c r="D155" i="3" s="1"/>
  <c r="AT157" i="2"/>
  <c r="C155" i="3" s="1"/>
  <c r="AS157" i="2"/>
  <c r="B155" i="3" s="1"/>
  <c r="CD156" i="2"/>
  <c r="AM154" i="3" s="1"/>
  <c r="CC156" i="2"/>
  <c r="AL154" i="3" s="1"/>
  <c r="CB156" i="2"/>
  <c r="AK154" i="3" s="1"/>
  <c r="CA156" i="2"/>
  <c r="AJ154" i="3" s="1"/>
  <c r="BZ156" i="2"/>
  <c r="AI154" i="3" s="1"/>
  <c r="BY156" i="2"/>
  <c r="AH154" i="3" s="1"/>
  <c r="BX156" i="2"/>
  <c r="AG154" i="3" s="1"/>
  <c r="BW156" i="2"/>
  <c r="AF154" i="3" s="1"/>
  <c r="BV156" i="2"/>
  <c r="AE154" i="3" s="1"/>
  <c r="BU156" i="2"/>
  <c r="AD154" i="3" s="1"/>
  <c r="BT156" i="2"/>
  <c r="AC154" i="3" s="1"/>
  <c r="BS156" i="2"/>
  <c r="AB154" i="3" s="1"/>
  <c r="BR156" i="2"/>
  <c r="AA154" i="3" s="1"/>
  <c r="BQ156" i="2"/>
  <c r="Z154" i="3" s="1"/>
  <c r="BP156" i="2"/>
  <c r="Y154" i="3" s="1"/>
  <c r="BO156" i="2"/>
  <c r="X154" i="3" s="1"/>
  <c r="BN156" i="2"/>
  <c r="W154" i="3" s="1"/>
  <c r="BM156" i="2"/>
  <c r="V154" i="3" s="1"/>
  <c r="BL156" i="2"/>
  <c r="U154" i="3" s="1"/>
  <c r="BK156" i="2"/>
  <c r="T154" i="3" s="1"/>
  <c r="BJ156" i="2"/>
  <c r="S154" i="3" s="1"/>
  <c r="BI156" i="2"/>
  <c r="R154" i="3" s="1"/>
  <c r="BH156" i="2"/>
  <c r="Q154" i="3" s="1"/>
  <c r="BG156" i="2"/>
  <c r="P154" i="3" s="1"/>
  <c r="BF156" i="2"/>
  <c r="O154" i="3" s="1"/>
  <c r="BE156" i="2"/>
  <c r="N154" i="3" s="1"/>
  <c r="BD156" i="2"/>
  <c r="M154" i="3" s="1"/>
  <c r="BC156" i="2"/>
  <c r="L154" i="3" s="1"/>
  <c r="BB156" i="2"/>
  <c r="K154" i="3" s="1"/>
  <c r="BA156" i="2"/>
  <c r="J154" i="3" s="1"/>
  <c r="AZ156" i="2"/>
  <c r="I154" i="3" s="1"/>
  <c r="AY156" i="2"/>
  <c r="H154" i="3" s="1"/>
  <c r="AX156" i="2"/>
  <c r="G154" i="3" s="1"/>
  <c r="AW156" i="2"/>
  <c r="F154" i="3" s="1"/>
  <c r="AV156" i="2"/>
  <c r="E154" i="3" s="1"/>
  <c r="AU156" i="2"/>
  <c r="D154" i="3" s="1"/>
  <c r="AT156" i="2"/>
  <c r="C154" i="3" s="1"/>
  <c r="AS156" i="2"/>
  <c r="B154" i="3" s="1"/>
  <c r="CD155" i="2"/>
  <c r="AM153" i="3" s="1"/>
  <c r="CC155" i="2"/>
  <c r="AL153" i="3" s="1"/>
  <c r="CB155" i="2"/>
  <c r="AK153" i="3" s="1"/>
  <c r="CA155" i="2"/>
  <c r="AJ153" i="3" s="1"/>
  <c r="BZ155" i="2"/>
  <c r="AI153" i="3" s="1"/>
  <c r="BY155" i="2"/>
  <c r="AH153" i="3" s="1"/>
  <c r="BX155" i="2"/>
  <c r="AG153" i="3" s="1"/>
  <c r="BW155" i="2"/>
  <c r="AF153" i="3" s="1"/>
  <c r="BV155" i="2"/>
  <c r="AE153" i="3" s="1"/>
  <c r="BU155" i="2"/>
  <c r="AD153" i="3" s="1"/>
  <c r="BT155" i="2"/>
  <c r="AC153" i="3" s="1"/>
  <c r="BS155" i="2"/>
  <c r="AB153" i="3" s="1"/>
  <c r="BR155" i="2"/>
  <c r="AA153" i="3" s="1"/>
  <c r="BQ155" i="2"/>
  <c r="Z153" i="3" s="1"/>
  <c r="BP155" i="2"/>
  <c r="Y153" i="3" s="1"/>
  <c r="BO155" i="2"/>
  <c r="X153" i="3" s="1"/>
  <c r="BN155" i="2"/>
  <c r="W153" i="3" s="1"/>
  <c r="BM155" i="2"/>
  <c r="V153" i="3" s="1"/>
  <c r="BL155" i="2"/>
  <c r="U153" i="3" s="1"/>
  <c r="BK155" i="2"/>
  <c r="T153" i="3" s="1"/>
  <c r="BJ155" i="2"/>
  <c r="S153" i="3" s="1"/>
  <c r="BI155" i="2"/>
  <c r="R153" i="3" s="1"/>
  <c r="BH155" i="2"/>
  <c r="Q153" i="3" s="1"/>
  <c r="BG155" i="2"/>
  <c r="P153" i="3" s="1"/>
  <c r="BF155" i="2"/>
  <c r="O153" i="3" s="1"/>
  <c r="BE155" i="2"/>
  <c r="N153" i="3" s="1"/>
  <c r="BD155" i="2"/>
  <c r="M153" i="3" s="1"/>
  <c r="BC155" i="2"/>
  <c r="L153" i="3" s="1"/>
  <c r="BB155" i="2"/>
  <c r="K153" i="3" s="1"/>
  <c r="BA155" i="2"/>
  <c r="J153" i="3" s="1"/>
  <c r="AZ155" i="2"/>
  <c r="I153" i="3" s="1"/>
  <c r="AY155" i="2"/>
  <c r="H153" i="3" s="1"/>
  <c r="AX155" i="2"/>
  <c r="G153" i="3" s="1"/>
  <c r="AW155" i="2"/>
  <c r="F153" i="3" s="1"/>
  <c r="AV155" i="2"/>
  <c r="E153" i="3" s="1"/>
  <c r="AU155" i="2"/>
  <c r="D153" i="3" s="1"/>
  <c r="AT155" i="2"/>
  <c r="C153" i="3" s="1"/>
  <c r="AS155" i="2"/>
  <c r="B153" i="3" s="1"/>
  <c r="CD154" i="2"/>
  <c r="AM152" i="3" s="1"/>
  <c r="CC154" i="2"/>
  <c r="AL152" i="3" s="1"/>
  <c r="CB154" i="2"/>
  <c r="AK152" i="3" s="1"/>
  <c r="CA154" i="2"/>
  <c r="AJ152" i="3" s="1"/>
  <c r="BZ154" i="2"/>
  <c r="AI152" i="3" s="1"/>
  <c r="BY154" i="2"/>
  <c r="AH152" i="3" s="1"/>
  <c r="BX154" i="2"/>
  <c r="AG152" i="3" s="1"/>
  <c r="BW154" i="2"/>
  <c r="AF152" i="3" s="1"/>
  <c r="BV154" i="2"/>
  <c r="AE152" i="3" s="1"/>
  <c r="BU154" i="2"/>
  <c r="AD152" i="3" s="1"/>
  <c r="BT154" i="2"/>
  <c r="AC152" i="3" s="1"/>
  <c r="BS154" i="2"/>
  <c r="AB152" i="3" s="1"/>
  <c r="BR154" i="2"/>
  <c r="AA152" i="3" s="1"/>
  <c r="BQ154" i="2"/>
  <c r="Z152" i="3" s="1"/>
  <c r="BP154" i="2"/>
  <c r="Y152" i="3" s="1"/>
  <c r="BO154" i="2"/>
  <c r="X152" i="3" s="1"/>
  <c r="BN154" i="2"/>
  <c r="W152" i="3" s="1"/>
  <c r="BM154" i="2"/>
  <c r="V152" i="3" s="1"/>
  <c r="BL154" i="2"/>
  <c r="U152" i="3" s="1"/>
  <c r="BK154" i="2"/>
  <c r="T152" i="3" s="1"/>
  <c r="BJ154" i="2"/>
  <c r="S152" i="3" s="1"/>
  <c r="BI154" i="2"/>
  <c r="R152" i="3" s="1"/>
  <c r="BH154" i="2"/>
  <c r="Q152" i="3" s="1"/>
  <c r="BG154" i="2"/>
  <c r="P152" i="3" s="1"/>
  <c r="BF154" i="2"/>
  <c r="O152" i="3" s="1"/>
  <c r="BE154" i="2"/>
  <c r="N152" i="3" s="1"/>
  <c r="BD154" i="2"/>
  <c r="M152" i="3" s="1"/>
  <c r="BC154" i="2"/>
  <c r="L152" i="3" s="1"/>
  <c r="BB154" i="2"/>
  <c r="K152" i="3" s="1"/>
  <c r="BA154" i="2"/>
  <c r="J152" i="3" s="1"/>
  <c r="AZ154" i="2"/>
  <c r="I152" i="3" s="1"/>
  <c r="AY154" i="2"/>
  <c r="H152" i="3" s="1"/>
  <c r="AX154" i="2"/>
  <c r="G152" i="3" s="1"/>
  <c r="AW154" i="2"/>
  <c r="F152" i="3" s="1"/>
  <c r="AV154" i="2"/>
  <c r="E152" i="3" s="1"/>
  <c r="AU154" i="2"/>
  <c r="D152" i="3" s="1"/>
  <c r="AT154" i="2"/>
  <c r="C152" i="3" s="1"/>
  <c r="AS154" i="2"/>
  <c r="B152" i="3" s="1"/>
  <c r="CD153" i="2"/>
  <c r="AM151" i="3" s="1"/>
  <c r="CC153" i="2"/>
  <c r="AL151" i="3" s="1"/>
  <c r="CB153" i="2"/>
  <c r="AK151" i="3" s="1"/>
  <c r="CA153" i="2"/>
  <c r="AJ151" i="3" s="1"/>
  <c r="BZ153" i="2"/>
  <c r="AI151" i="3" s="1"/>
  <c r="BY153" i="2"/>
  <c r="AH151" i="3" s="1"/>
  <c r="BX153" i="2"/>
  <c r="AG151" i="3" s="1"/>
  <c r="BW153" i="2"/>
  <c r="AF151" i="3" s="1"/>
  <c r="BV153" i="2"/>
  <c r="AE151" i="3" s="1"/>
  <c r="BU153" i="2"/>
  <c r="AD151" i="3" s="1"/>
  <c r="BT153" i="2"/>
  <c r="AC151" i="3" s="1"/>
  <c r="BS153" i="2"/>
  <c r="AB151" i="3" s="1"/>
  <c r="BR153" i="2"/>
  <c r="AA151" i="3" s="1"/>
  <c r="BQ153" i="2"/>
  <c r="Z151" i="3" s="1"/>
  <c r="BP153" i="2"/>
  <c r="Y151" i="3" s="1"/>
  <c r="BO153" i="2"/>
  <c r="X151" i="3" s="1"/>
  <c r="BN153" i="2"/>
  <c r="W151" i="3" s="1"/>
  <c r="BM153" i="2"/>
  <c r="V151" i="3" s="1"/>
  <c r="BL153" i="2"/>
  <c r="U151" i="3" s="1"/>
  <c r="BK153" i="2"/>
  <c r="T151" i="3" s="1"/>
  <c r="BJ153" i="2"/>
  <c r="S151" i="3" s="1"/>
  <c r="BI153" i="2"/>
  <c r="R151" i="3" s="1"/>
  <c r="BH153" i="2"/>
  <c r="Q151" i="3" s="1"/>
  <c r="BG153" i="2"/>
  <c r="P151" i="3" s="1"/>
  <c r="BF153" i="2"/>
  <c r="O151" i="3" s="1"/>
  <c r="BE153" i="2"/>
  <c r="N151" i="3" s="1"/>
  <c r="BD153" i="2"/>
  <c r="M151" i="3" s="1"/>
  <c r="BC153" i="2"/>
  <c r="L151" i="3" s="1"/>
  <c r="BB153" i="2"/>
  <c r="K151" i="3" s="1"/>
  <c r="BA153" i="2"/>
  <c r="J151" i="3" s="1"/>
  <c r="AZ153" i="2"/>
  <c r="I151" i="3" s="1"/>
  <c r="AY153" i="2"/>
  <c r="H151" i="3" s="1"/>
  <c r="AX153" i="2"/>
  <c r="G151" i="3" s="1"/>
  <c r="AW153" i="2"/>
  <c r="F151" i="3" s="1"/>
  <c r="AV153" i="2"/>
  <c r="E151" i="3" s="1"/>
  <c r="AU153" i="2"/>
  <c r="D151" i="3" s="1"/>
  <c r="AT153" i="2"/>
  <c r="C151" i="3" s="1"/>
  <c r="AS153" i="2"/>
  <c r="B151" i="3" s="1"/>
  <c r="CD152" i="2"/>
  <c r="AM150" i="3" s="1"/>
  <c r="CC152" i="2"/>
  <c r="AL150" i="3" s="1"/>
  <c r="CB152" i="2"/>
  <c r="AK150" i="3" s="1"/>
  <c r="CA152" i="2"/>
  <c r="AJ150" i="3" s="1"/>
  <c r="BZ152" i="2"/>
  <c r="AI150" i="3" s="1"/>
  <c r="BY152" i="2"/>
  <c r="AH150" i="3" s="1"/>
  <c r="BX152" i="2"/>
  <c r="AG150" i="3" s="1"/>
  <c r="BW152" i="2"/>
  <c r="AF150" i="3" s="1"/>
  <c r="BV152" i="2"/>
  <c r="AE150" i="3" s="1"/>
  <c r="BU152" i="2"/>
  <c r="AD150" i="3" s="1"/>
  <c r="BT152" i="2"/>
  <c r="AC150" i="3" s="1"/>
  <c r="BS152" i="2"/>
  <c r="AB150" i="3" s="1"/>
  <c r="BR152" i="2"/>
  <c r="AA150" i="3" s="1"/>
  <c r="BQ152" i="2"/>
  <c r="Z150" i="3" s="1"/>
  <c r="BP152" i="2"/>
  <c r="Y150" i="3" s="1"/>
  <c r="BO152" i="2"/>
  <c r="X150" i="3" s="1"/>
  <c r="BN152" i="2"/>
  <c r="W150" i="3" s="1"/>
  <c r="BM152" i="2"/>
  <c r="V150" i="3" s="1"/>
  <c r="BL152" i="2"/>
  <c r="U150" i="3" s="1"/>
  <c r="BK152" i="2"/>
  <c r="T150" i="3" s="1"/>
  <c r="BJ152" i="2"/>
  <c r="S150" i="3" s="1"/>
  <c r="BI152" i="2"/>
  <c r="R150" i="3" s="1"/>
  <c r="BH152" i="2"/>
  <c r="Q150" i="3" s="1"/>
  <c r="BG152" i="2"/>
  <c r="P150" i="3" s="1"/>
  <c r="BF152" i="2"/>
  <c r="O150" i="3" s="1"/>
  <c r="BE152" i="2"/>
  <c r="N150" i="3" s="1"/>
  <c r="BD152" i="2"/>
  <c r="M150" i="3" s="1"/>
  <c r="BC152" i="2"/>
  <c r="L150" i="3" s="1"/>
  <c r="BB152" i="2"/>
  <c r="K150" i="3" s="1"/>
  <c r="BA152" i="2"/>
  <c r="J150" i="3" s="1"/>
  <c r="AZ152" i="2"/>
  <c r="I150" i="3" s="1"/>
  <c r="AY152" i="2"/>
  <c r="H150" i="3" s="1"/>
  <c r="AX152" i="2"/>
  <c r="G150" i="3" s="1"/>
  <c r="AW152" i="2"/>
  <c r="F150" i="3" s="1"/>
  <c r="AV152" i="2"/>
  <c r="E150" i="3" s="1"/>
  <c r="AU152" i="2"/>
  <c r="D150" i="3" s="1"/>
  <c r="AT152" i="2"/>
  <c r="C150" i="3" s="1"/>
  <c r="AS152" i="2"/>
  <c r="B150" i="3" s="1"/>
  <c r="CD151" i="2"/>
  <c r="AM149" i="3" s="1"/>
  <c r="CC151" i="2"/>
  <c r="AL149" i="3" s="1"/>
  <c r="CB151" i="2"/>
  <c r="AK149" i="3" s="1"/>
  <c r="CA151" i="2"/>
  <c r="AJ149" i="3" s="1"/>
  <c r="BZ151" i="2"/>
  <c r="AI149" i="3" s="1"/>
  <c r="BY151" i="2"/>
  <c r="AH149" i="3" s="1"/>
  <c r="BX151" i="2"/>
  <c r="AG149" i="3" s="1"/>
  <c r="BW151" i="2"/>
  <c r="AF149" i="3" s="1"/>
  <c r="BV151" i="2"/>
  <c r="AE149" i="3" s="1"/>
  <c r="BU151" i="2"/>
  <c r="AD149" i="3" s="1"/>
  <c r="BT151" i="2"/>
  <c r="AC149" i="3" s="1"/>
  <c r="BS151" i="2"/>
  <c r="AB149" i="3" s="1"/>
  <c r="BR151" i="2"/>
  <c r="AA149" i="3" s="1"/>
  <c r="BQ151" i="2"/>
  <c r="Z149" i="3" s="1"/>
  <c r="BP151" i="2"/>
  <c r="Y149" i="3" s="1"/>
  <c r="BO151" i="2"/>
  <c r="X149" i="3" s="1"/>
  <c r="BN151" i="2"/>
  <c r="W149" i="3" s="1"/>
  <c r="BM151" i="2"/>
  <c r="V149" i="3" s="1"/>
  <c r="BL151" i="2"/>
  <c r="U149" i="3" s="1"/>
  <c r="BK151" i="2"/>
  <c r="T149" i="3" s="1"/>
  <c r="BJ151" i="2"/>
  <c r="S149" i="3" s="1"/>
  <c r="BI151" i="2"/>
  <c r="R149" i="3" s="1"/>
  <c r="BH151" i="2"/>
  <c r="Q149" i="3" s="1"/>
  <c r="BG151" i="2"/>
  <c r="P149" i="3" s="1"/>
  <c r="BF151" i="2"/>
  <c r="O149" i="3" s="1"/>
  <c r="BE151" i="2"/>
  <c r="N149" i="3" s="1"/>
  <c r="BD151" i="2"/>
  <c r="M149" i="3" s="1"/>
  <c r="BC151" i="2"/>
  <c r="L149" i="3" s="1"/>
  <c r="BB151" i="2"/>
  <c r="K149" i="3" s="1"/>
  <c r="BA151" i="2"/>
  <c r="J149" i="3" s="1"/>
  <c r="AZ151" i="2"/>
  <c r="I149" i="3" s="1"/>
  <c r="AY151" i="2"/>
  <c r="H149" i="3" s="1"/>
  <c r="AX151" i="2"/>
  <c r="G149" i="3" s="1"/>
  <c r="AW151" i="2"/>
  <c r="F149" i="3" s="1"/>
  <c r="AV151" i="2"/>
  <c r="E149" i="3" s="1"/>
  <c r="AU151" i="2"/>
  <c r="D149" i="3" s="1"/>
  <c r="AT151" i="2"/>
  <c r="C149" i="3" s="1"/>
  <c r="AS151" i="2"/>
  <c r="B149" i="3" s="1"/>
  <c r="CD150" i="2"/>
  <c r="AM148" i="3" s="1"/>
  <c r="CC150" i="2"/>
  <c r="AL148" i="3" s="1"/>
  <c r="CB150" i="2"/>
  <c r="AK148" i="3" s="1"/>
  <c r="CA150" i="2"/>
  <c r="AJ148" i="3" s="1"/>
  <c r="BZ150" i="2"/>
  <c r="AI148" i="3" s="1"/>
  <c r="BY150" i="2"/>
  <c r="AH148" i="3" s="1"/>
  <c r="BX150" i="2"/>
  <c r="AG148" i="3" s="1"/>
  <c r="BW150" i="2"/>
  <c r="AF148" i="3" s="1"/>
  <c r="BV150" i="2"/>
  <c r="AE148" i="3" s="1"/>
  <c r="BU150" i="2"/>
  <c r="AD148" i="3" s="1"/>
  <c r="BT150" i="2"/>
  <c r="AC148" i="3" s="1"/>
  <c r="BS150" i="2"/>
  <c r="AB148" i="3" s="1"/>
  <c r="BR150" i="2"/>
  <c r="AA148" i="3" s="1"/>
  <c r="BQ150" i="2"/>
  <c r="Z148" i="3" s="1"/>
  <c r="BP150" i="2"/>
  <c r="Y148" i="3" s="1"/>
  <c r="BO150" i="2"/>
  <c r="X148" i="3" s="1"/>
  <c r="BN150" i="2"/>
  <c r="W148" i="3" s="1"/>
  <c r="BM150" i="2"/>
  <c r="V148" i="3" s="1"/>
  <c r="BL150" i="2"/>
  <c r="U148" i="3" s="1"/>
  <c r="BK150" i="2"/>
  <c r="T148" i="3" s="1"/>
  <c r="BJ150" i="2"/>
  <c r="S148" i="3" s="1"/>
  <c r="BI150" i="2"/>
  <c r="R148" i="3" s="1"/>
  <c r="BH150" i="2"/>
  <c r="Q148" i="3" s="1"/>
  <c r="BG150" i="2"/>
  <c r="P148" i="3" s="1"/>
  <c r="BF150" i="2"/>
  <c r="O148" i="3" s="1"/>
  <c r="BE150" i="2"/>
  <c r="N148" i="3" s="1"/>
  <c r="BD150" i="2"/>
  <c r="M148" i="3" s="1"/>
  <c r="BC150" i="2"/>
  <c r="L148" i="3" s="1"/>
  <c r="BB150" i="2"/>
  <c r="K148" i="3" s="1"/>
  <c r="BA150" i="2"/>
  <c r="J148" i="3" s="1"/>
  <c r="AZ150" i="2"/>
  <c r="I148" i="3" s="1"/>
  <c r="AY150" i="2"/>
  <c r="H148" i="3" s="1"/>
  <c r="AX150" i="2"/>
  <c r="G148" i="3" s="1"/>
  <c r="AW150" i="2"/>
  <c r="F148" i="3" s="1"/>
  <c r="AV150" i="2"/>
  <c r="E148" i="3" s="1"/>
  <c r="AU150" i="2"/>
  <c r="D148" i="3" s="1"/>
  <c r="AT150" i="2"/>
  <c r="C148" i="3" s="1"/>
  <c r="AS150" i="2"/>
  <c r="B148" i="3" s="1"/>
  <c r="CD149" i="2"/>
  <c r="AM147" i="3" s="1"/>
  <c r="CC149" i="2"/>
  <c r="AL147" i="3" s="1"/>
  <c r="CB149" i="2"/>
  <c r="AK147" i="3" s="1"/>
  <c r="CA149" i="2"/>
  <c r="AJ147" i="3" s="1"/>
  <c r="BZ149" i="2"/>
  <c r="AI147" i="3" s="1"/>
  <c r="BY149" i="2"/>
  <c r="AH147" i="3" s="1"/>
  <c r="BX149" i="2"/>
  <c r="AG147" i="3" s="1"/>
  <c r="BW149" i="2"/>
  <c r="AF147" i="3" s="1"/>
  <c r="BV149" i="2"/>
  <c r="AE147" i="3" s="1"/>
  <c r="BU149" i="2"/>
  <c r="AD147" i="3" s="1"/>
  <c r="BT149" i="2"/>
  <c r="AC147" i="3" s="1"/>
  <c r="BS149" i="2"/>
  <c r="AB147" i="3" s="1"/>
  <c r="BR149" i="2"/>
  <c r="AA147" i="3" s="1"/>
  <c r="BQ149" i="2"/>
  <c r="Z147" i="3" s="1"/>
  <c r="BP149" i="2"/>
  <c r="Y147" i="3" s="1"/>
  <c r="BO149" i="2"/>
  <c r="X147" i="3" s="1"/>
  <c r="BN149" i="2"/>
  <c r="W147" i="3" s="1"/>
  <c r="BM149" i="2"/>
  <c r="V147" i="3" s="1"/>
  <c r="BL149" i="2"/>
  <c r="U147" i="3" s="1"/>
  <c r="BK149" i="2"/>
  <c r="T147" i="3" s="1"/>
  <c r="BJ149" i="2"/>
  <c r="S147" i="3" s="1"/>
  <c r="BI149" i="2"/>
  <c r="R147" i="3" s="1"/>
  <c r="BH149" i="2"/>
  <c r="Q147" i="3" s="1"/>
  <c r="BG149" i="2"/>
  <c r="P147" i="3" s="1"/>
  <c r="BF149" i="2"/>
  <c r="O147" i="3" s="1"/>
  <c r="BE149" i="2"/>
  <c r="N147" i="3" s="1"/>
  <c r="BD149" i="2"/>
  <c r="M147" i="3" s="1"/>
  <c r="BC149" i="2"/>
  <c r="L147" i="3" s="1"/>
  <c r="BB149" i="2"/>
  <c r="K147" i="3" s="1"/>
  <c r="BA149" i="2"/>
  <c r="J147" i="3" s="1"/>
  <c r="AZ149" i="2"/>
  <c r="I147" i="3" s="1"/>
  <c r="AY149" i="2"/>
  <c r="H147" i="3" s="1"/>
  <c r="AX149" i="2"/>
  <c r="G147" i="3" s="1"/>
  <c r="AW149" i="2"/>
  <c r="F147" i="3" s="1"/>
  <c r="AV149" i="2"/>
  <c r="E147" i="3" s="1"/>
  <c r="AU149" i="2"/>
  <c r="D147" i="3" s="1"/>
  <c r="AT149" i="2"/>
  <c r="C147" i="3" s="1"/>
  <c r="AS149" i="2"/>
  <c r="B147" i="3" s="1"/>
  <c r="CD148" i="2"/>
  <c r="AM146" i="3" s="1"/>
  <c r="CC148" i="2"/>
  <c r="AL146" i="3" s="1"/>
  <c r="CB148" i="2"/>
  <c r="AK146" i="3" s="1"/>
  <c r="CA148" i="2"/>
  <c r="AJ146" i="3" s="1"/>
  <c r="BZ148" i="2"/>
  <c r="AI146" i="3" s="1"/>
  <c r="BY148" i="2"/>
  <c r="AH146" i="3" s="1"/>
  <c r="BX148" i="2"/>
  <c r="AG146" i="3" s="1"/>
  <c r="BW148" i="2"/>
  <c r="AF146" i="3" s="1"/>
  <c r="BV148" i="2"/>
  <c r="AE146" i="3" s="1"/>
  <c r="BU148" i="2"/>
  <c r="AD146" i="3" s="1"/>
  <c r="BT148" i="2"/>
  <c r="AC146" i="3" s="1"/>
  <c r="BS148" i="2"/>
  <c r="AB146" i="3" s="1"/>
  <c r="BR148" i="2"/>
  <c r="AA146" i="3" s="1"/>
  <c r="BQ148" i="2"/>
  <c r="Z146" i="3" s="1"/>
  <c r="BP148" i="2"/>
  <c r="Y146" i="3" s="1"/>
  <c r="BO148" i="2"/>
  <c r="X146" i="3" s="1"/>
  <c r="BN148" i="2"/>
  <c r="W146" i="3" s="1"/>
  <c r="BM148" i="2"/>
  <c r="V146" i="3" s="1"/>
  <c r="BL148" i="2"/>
  <c r="U146" i="3" s="1"/>
  <c r="BK148" i="2"/>
  <c r="T146" i="3" s="1"/>
  <c r="BJ148" i="2"/>
  <c r="S146" i="3" s="1"/>
  <c r="BI148" i="2"/>
  <c r="R146" i="3" s="1"/>
  <c r="BH148" i="2"/>
  <c r="Q146" i="3" s="1"/>
  <c r="BG148" i="2"/>
  <c r="P146" i="3" s="1"/>
  <c r="BF148" i="2"/>
  <c r="O146" i="3" s="1"/>
  <c r="BE148" i="2"/>
  <c r="N146" i="3" s="1"/>
  <c r="BD148" i="2"/>
  <c r="M146" i="3" s="1"/>
  <c r="BC148" i="2"/>
  <c r="L146" i="3" s="1"/>
  <c r="BB148" i="2"/>
  <c r="K146" i="3" s="1"/>
  <c r="BA148" i="2"/>
  <c r="J146" i="3" s="1"/>
  <c r="AZ148" i="2"/>
  <c r="I146" i="3" s="1"/>
  <c r="AY148" i="2"/>
  <c r="H146" i="3" s="1"/>
  <c r="AX148" i="2"/>
  <c r="G146" i="3" s="1"/>
  <c r="AW148" i="2"/>
  <c r="F146" i="3" s="1"/>
  <c r="AV148" i="2"/>
  <c r="E146" i="3" s="1"/>
  <c r="AU148" i="2"/>
  <c r="D146" i="3" s="1"/>
  <c r="AT148" i="2"/>
  <c r="C146" i="3" s="1"/>
  <c r="AS148" i="2"/>
  <c r="B146" i="3" s="1"/>
  <c r="CD147" i="2"/>
  <c r="AM145" i="3" s="1"/>
  <c r="CC147" i="2"/>
  <c r="AL145" i="3" s="1"/>
  <c r="CB147" i="2"/>
  <c r="AK145" i="3" s="1"/>
  <c r="CA147" i="2"/>
  <c r="AJ145" i="3" s="1"/>
  <c r="BZ147" i="2"/>
  <c r="AI145" i="3" s="1"/>
  <c r="BY147" i="2"/>
  <c r="AH145" i="3" s="1"/>
  <c r="BX147" i="2"/>
  <c r="AG145" i="3" s="1"/>
  <c r="BW147" i="2"/>
  <c r="AF145" i="3" s="1"/>
  <c r="BV147" i="2"/>
  <c r="AE145" i="3" s="1"/>
  <c r="BU147" i="2"/>
  <c r="AD145" i="3" s="1"/>
  <c r="BT147" i="2"/>
  <c r="AC145" i="3" s="1"/>
  <c r="BS147" i="2"/>
  <c r="AB145" i="3" s="1"/>
  <c r="BR147" i="2"/>
  <c r="AA145" i="3" s="1"/>
  <c r="BQ147" i="2"/>
  <c r="Z145" i="3" s="1"/>
  <c r="BP147" i="2"/>
  <c r="Y145" i="3" s="1"/>
  <c r="BO147" i="2"/>
  <c r="X145" i="3" s="1"/>
  <c r="BN147" i="2"/>
  <c r="W145" i="3" s="1"/>
  <c r="BM147" i="2"/>
  <c r="V145" i="3" s="1"/>
  <c r="BL147" i="2"/>
  <c r="U145" i="3" s="1"/>
  <c r="BK147" i="2"/>
  <c r="T145" i="3" s="1"/>
  <c r="BJ147" i="2"/>
  <c r="S145" i="3" s="1"/>
  <c r="BI147" i="2"/>
  <c r="R145" i="3" s="1"/>
  <c r="BH147" i="2"/>
  <c r="Q145" i="3" s="1"/>
  <c r="BG147" i="2"/>
  <c r="P145" i="3" s="1"/>
  <c r="BF147" i="2"/>
  <c r="O145" i="3" s="1"/>
  <c r="BE147" i="2"/>
  <c r="N145" i="3" s="1"/>
  <c r="BD147" i="2"/>
  <c r="M145" i="3" s="1"/>
  <c r="BC147" i="2"/>
  <c r="L145" i="3" s="1"/>
  <c r="BB147" i="2"/>
  <c r="K145" i="3" s="1"/>
  <c r="BA147" i="2"/>
  <c r="J145" i="3" s="1"/>
  <c r="AZ147" i="2"/>
  <c r="I145" i="3" s="1"/>
  <c r="AY147" i="2"/>
  <c r="H145" i="3" s="1"/>
  <c r="AX147" i="2"/>
  <c r="G145" i="3" s="1"/>
  <c r="AW147" i="2"/>
  <c r="F145" i="3" s="1"/>
  <c r="AV147" i="2"/>
  <c r="E145" i="3" s="1"/>
  <c r="AU147" i="2"/>
  <c r="D145" i="3" s="1"/>
  <c r="AT147" i="2"/>
  <c r="C145" i="3" s="1"/>
  <c r="AS147" i="2"/>
  <c r="B145" i="3" s="1"/>
  <c r="CD146" i="2"/>
  <c r="AM144" i="3" s="1"/>
  <c r="CC146" i="2"/>
  <c r="AL144" i="3" s="1"/>
  <c r="CB146" i="2"/>
  <c r="AK144" i="3" s="1"/>
  <c r="CA146" i="2"/>
  <c r="AJ144" i="3" s="1"/>
  <c r="BZ146" i="2"/>
  <c r="AI144" i="3" s="1"/>
  <c r="BY146" i="2"/>
  <c r="AH144" i="3" s="1"/>
  <c r="BX146" i="2"/>
  <c r="AG144" i="3" s="1"/>
  <c r="BW146" i="2"/>
  <c r="AF144" i="3" s="1"/>
  <c r="BV146" i="2"/>
  <c r="AE144" i="3" s="1"/>
  <c r="BU146" i="2"/>
  <c r="AD144" i="3" s="1"/>
  <c r="BT146" i="2"/>
  <c r="AC144" i="3" s="1"/>
  <c r="BS146" i="2"/>
  <c r="AB144" i="3" s="1"/>
  <c r="BR146" i="2"/>
  <c r="AA144" i="3" s="1"/>
  <c r="BQ146" i="2"/>
  <c r="Z144" i="3" s="1"/>
  <c r="BP146" i="2"/>
  <c r="Y144" i="3" s="1"/>
  <c r="BO146" i="2"/>
  <c r="X144" i="3" s="1"/>
  <c r="BN146" i="2"/>
  <c r="W144" i="3" s="1"/>
  <c r="BM146" i="2"/>
  <c r="V144" i="3" s="1"/>
  <c r="BL146" i="2"/>
  <c r="U144" i="3" s="1"/>
  <c r="BK146" i="2"/>
  <c r="T144" i="3" s="1"/>
  <c r="BJ146" i="2"/>
  <c r="S144" i="3" s="1"/>
  <c r="BI146" i="2"/>
  <c r="R144" i="3" s="1"/>
  <c r="BH146" i="2"/>
  <c r="Q144" i="3" s="1"/>
  <c r="BG146" i="2"/>
  <c r="P144" i="3" s="1"/>
  <c r="BF146" i="2"/>
  <c r="O144" i="3" s="1"/>
  <c r="BE146" i="2"/>
  <c r="N144" i="3" s="1"/>
  <c r="BD146" i="2"/>
  <c r="M144" i="3" s="1"/>
  <c r="BC146" i="2"/>
  <c r="L144" i="3" s="1"/>
  <c r="BB146" i="2"/>
  <c r="K144" i="3" s="1"/>
  <c r="BA146" i="2"/>
  <c r="J144" i="3" s="1"/>
  <c r="AZ146" i="2"/>
  <c r="I144" i="3" s="1"/>
  <c r="AY146" i="2"/>
  <c r="H144" i="3" s="1"/>
  <c r="AX146" i="2"/>
  <c r="G144" i="3" s="1"/>
  <c r="AW146" i="2"/>
  <c r="F144" i="3" s="1"/>
  <c r="AV146" i="2"/>
  <c r="E144" i="3" s="1"/>
  <c r="AU146" i="2"/>
  <c r="D144" i="3" s="1"/>
  <c r="AT146" i="2"/>
  <c r="C144" i="3" s="1"/>
  <c r="AS146" i="2"/>
  <c r="B144" i="3" s="1"/>
  <c r="CD145" i="2"/>
  <c r="AM143" i="3" s="1"/>
  <c r="CC145" i="2"/>
  <c r="AL143" i="3" s="1"/>
  <c r="CB145" i="2"/>
  <c r="AK143" i="3" s="1"/>
  <c r="CA145" i="2"/>
  <c r="AJ143" i="3" s="1"/>
  <c r="BZ145" i="2"/>
  <c r="AI143" i="3" s="1"/>
  <c r="BY145" i="2"/>
  <c r="AH143" i="3" s="1"/>
  <c r="BX145" i="2"/>
  <c r="AG143" i="3" s="1"/>
  <c r="BW145" i="2"/>
  <c r="AF143" i="3" s="1"/>
  <c r="BV145" i="2"/>
  <c r="AE143" i="3" s="1"/>
  <c r="BU145" i="2"/>
  <c r="AD143" i="3" s="1"/>
  <c r="BT145" i="2"/>
  <c r="AC143" i="3" s="1"/>
  <c r="BS145" i="2"/>
  <c r="AB143" i="3" s="1"/>
  <c r="BR145" i="2"/>
  <c r="AA143" i="3" s="1"/>
  <c r="BQ145" i="2"/>
  <c r="Z143" i="3" s="1"/>
  <c r="BP145" i="2"/>
  <c r="Y143" i="3" s="1"/>
  <c r="BO145" i="2"/>
  <c r="X143" i="3" s="1"/>
  <c r="BN145" i="2"/>
  <c r="W143" i="3" s="1"/>
  <c r="BM145" i="2"/>
  <c r="V143" i="3" s="1"/>
  <c r="BL145" i="2"/>
  <c r="U143" i="3" s="1"/>
  <c r="BK145" i="2"/>
  <c r="T143" i="3" s="1"/>
  <c r="BJ145" i="2"/>
  <c r="S143" i="3" s="1"/>
  <c r="BI145" i="2"/>
  <c r="R143" i="3" s="1"/>
  <c r="BH145" i="2"/>
  <c r="Q143" i="3" s="1"/>
  <c r="BG145" i="2"/>
  <c r="P143" i="3" s="1"/>
  <c r="BF145" i="2"/>
  <c r="O143" i="3" s="1"/>
  <c r="BE145" i="2"/>
  <c r="N143" i="3" s="1"/>
  <c r="BD145" i="2"/>
  <c r="M143" i="3" s="1"/>
  <c r="BC145" i="2"/>
  <c r="L143" i="3" s="1"/>
  <c r="BB145" i="2"/>
  <c r="K143" i="3" s="1"/>
  <c r="BA145" i="2"/>
  <c r="J143" i="3" s="1"/>
  <c r="AZ145" i="2"/>
  <c r="I143" i="3" s="1"/>
  <c r="AY145" i="2"/>
  <c r="H143" i="3" s="1"/>
  <c r="AX145" i="2"/>
  <c r="G143" i="3" s="1"/>
  <c r="AW145" i="2"/>
  <c r="F143" i="3" s="1"/>
  <c r="AV145" i="2"/>
  <c r="E143" i="3" s="1"/>
  <c r="AU145" i="2"/>
  <c r="D143" i="3" s="1"/>
  <c r="AT145" i="2"/>
  <c r="C143" i="3" s="1"/>
  <c r="AS145" i="2"/>
  <c r="B143" i="3" s="1"/>
  <c r="CD144" i="2"/>
  <c r="AM142" i="3" s="1"/>
  <c r="CC144" i="2"/>
  <c r="AL142" i="3" s="1"/>
  <c r="CB144" i="2"/>
  <c r="AK142" i="3" s="1"/>
  <c r="CA144" i="2"/>
  <c r="AJ142" i="3" s="1"/>
  <c r="BZ144" i="2"/>
  <c r="AI142" i="3" s="1"/>
  <c r="BY144" i="2"/>
  <c r="AH142" i="3" s="1"/>
  <c r="BX144" i="2"/>
  <c r="AG142" i="3" s="1"/>
  <c r="BW144" i="2"/>
  <c r="AF142" i="3" s="1"/>
  <c r="BV144" i="2"/>
  <c r="AE142" i="3" s="1"/>
  <c r="BU144" i="2"/>
  <c r="AD142" i="3" s="1"/>
  <c r="BT144" i="2"/>
  <c r="AC142" i="3" s="1"/>
  <c r="BS144" i="2"/>
  <c r="AB142" i="3" s="1"/>
  <c r="BR144" i="2"/>
  <c r="AA142" i="3" s="1"/>
  <c r="BQ144" i="2"/>
  <c r="Z142" i="3" s="1"/>
  <c r="BP144" i="2"/>
  <c r="Y142" i="3" s="1"/>
  <c r="BO144" i="2"/>
  <c r="X142" i="3" s="1"/>
  <c r="BN144" i="2"/>
  <c r="W142" i="3" s="1"/>
  <c r="BM144" i="2"/>
  <c r="V142" i="3" s="1"/>
  <c r="BL144" i="2"/>
  <c r="U142" i="3" s="1"/>
  <c r="BK144" i="2"/>
  <c r="T142" i="3" s="1"/>
  <c r="BJ144" i="2"/>
  <c r="S142" i="3" s="1"/>
  <c r="BI144" i="2"/>
  <c r="R142" i="3" s="1"/>
  <c r="BH144" i="2"/>
  <c r="Q142" i="3" s="1"/>
  <c r="BG144" i="2"/>
  <c r="P142" i="3" s="1"/>
  <c r="BF144" i="2"/>
  <c r="O142" i="3" s="1"/>
  <c r="BE144" i="2"/>
  <c r="N142" i="3" s="1"/>
  <c r="BD144" i="2"/>
  <c r="M142" i="3" s="1"/>
  <c r="BC144" i="2"/>
  <c r="L142" i="3" s="1"/>
  <c r="BB144" i="2"/>
  <c r="K142" i="3" s="1"/>
  <c r="BA144" i="2"/>
  <c r="J142" i="3" s="1"/>
  <c r="AZ144" i="2"/>
  <c r="I142" i="3" s="1"/>
  <c r="AY144" i="2"/>
  <c r="H142" i="3" s="1"/>
  <c r="AX144" i="2"/>
  <c r="G142" i="3" s="1"/>
  <c r="AW144" i="2"/>
  <c r="F142" i="3" s="1"/>
  <c r="AV144" i="2"/>
  <c r="E142" i="3" s="1"/>
  <c r="AU144" i="2"/>
  <c r="D142" i="3" s="1"/>
  <c r="AT144" i="2"/>
  <c r="C142" i="3" s="1"/>
  <c r="AS144" i="2"/>
  <c r="B142" i="3" s="1"/>
  <c r="CD143" i="2"/>
  <c r="AM141" i="3" s="1"/>
  <c r="CC143" i="2"/>
  <c r="AL141" i="3" s="1"/>
  <c r="CB143" i="2"/>
  <c r="AK141" i="3" s="1"/>
  <c r="CA143" i="2"/>
  <c r="AJ141" i="3" s="1"/>
  <c r="BZ143" i="2"/>
  <c r="AI141" i="3" s="1"/>
  <c r="BY143" i="2"/>
  <c r="AH141" i="3" s="1"/>
  <c r="BX143" i="2"/>
  <c r="AG141" i="3" s="1"/>
  <c r="BW143" i="2"/>
  <c r="AF141" i="3" s="1"/>
  <c r="BV143" i="2"/>
  <c r="AE141" i="3" s="1"/>
  <c r="BU143" i="2"/>
  <c r="AD141" i="3" s="1"/>
  <c r="BT143" i="2"/>
  <c r="AC141" i="3" s="1"/>
  <c r="BS143" i="2"/>
  <c r="AB141" i="3" s="1"/>
  <c r="BR143" i="2"/>
  <c r="AA141" i="3" s="1"/>
  <c r="BQ143" i="2"/>
  <c r="Z141" i="3" s="1"/>
  <c r="BP143" i="2"/>
  <c r="Y141" i="3" s="1"/>
  <c r="BO143" i="2"/>
  <c r="X141" i="3" s="1"/>
  <c r="BN143" i="2"/>
  <c r="W141" i="3" s="1"/>
  <c r="BM143" i="2"/>
  <c r="V141" i="3" s="1"/>
  <c r="BL143" i="2"/>
  <c r="U141" i="3" s="1"/>
  <c r="BK143" i="2"/>
  <c r="T141" i="3" s="1"/>
  <c r="BJ143" i="2"/>
  <c r="S141" i="3" s="1"/>
  <c r="BI143" i="2"/>
  <c r="R141" i="3" s="1"/>
  <c r="BH143" i="2"/>
  <c r="Q141" i="3" s="1"/>
  <c r="BG143" i="2"/>
  <c r="P141" i="3" s="1"/>
  <c r="BF143" i="2"/>
  <c r="O141" i="3" s="1"/>
  <c r="BE143" i="2"/>
  <c r="N141" i="3" s="1"/>
  <c r="BD143" i="2"/>
  <c r="M141" i="3" s="1"/>
  <c r="BC143" i="2"/>
  <c r="L141" i="3" s="1"/>
  <c r="BB143" i="2"/>
  <c r="K141" i="3" s="1"/>
  <c r="BA143" i="2"/>
  <c r="J141" i="3" s="1"/>
  <c r="AZ143" i="2"/>
  <c r="I141" i="3" s="1"/>
  <c r="AY143" i="2"/>
  <c r="H141" i="3" s="1"/>
  <c r="AX143" i="2"/>
  <c r="G141" i="3" s="1"/>
  <c r="AW143" i="2"/>
  <c r="F141" i="3" s="1"/>
  <c r="AV143" i="2"/>
  <c r="E141" i="3" s="1"/>
  <c r="AU143" i="2"/>
  <c r="D141" i="3" s="1"/>
  <c r="AT143" i="2"/>
  <c r="C141" i="3" s="1"/>
  <c r="AS143" i="2"/>
  <c r="B141" i="3" s="1"/>
  <c r="CD142" i="2"/>
  <c r="AM140" i="3" s="1"/>
  <c r="CC142" i="2"/>
  <c r="AL140" i="3" s="1"/>
  <c r="CB142" i="2"/>
  <c r="AK140" i="3" s="1"/>
  <c r="CA142" i="2"/>
  <c r="AJ140" i="3" s="1"/>
  <c r="BZ142" i="2"/>
  <c r="AI140" i="3" s="1"/>
  <c r="BY142" i="2"/>
  <c r="AH140" i="3" s="1"/>
  <c r="BX142" i="2"/>
  <c r="AG140" i="3" s="1"/>
  <c r="BW142" i="2"/>
  <c r="AF140" i="3" s="1"/>
  <c r="BV142" i="2"/>
  <c r="AE140" i="3" s="1"/>
  <c r="BU142" i="2"/>
  <c r="AD140" i="3" s="1"/>
  <c r="BT142" i="2"/>
  <c r="AC140" i="3" s="1"/>
  <c r="BS142" i="2"/>
  <c r="AB140" i="3" s="1"/>
  <c r="BR142" i="2"/>
  <c r="AA140" i="3" s="1"/>
  <c r="BQ142" i="2"/>
  <c r="Z140" i="3" s="1"/>
  <c r="BP142" i="2"/>
  <c r="Y140" i="3" s="1"/>
  <c r="BO142" i="2"/>
  <c r="X140" i="3" s="1"/>
  <c r="BN142" i="2"/>
  <c r="W140" i="3" s="1"/>
  <c r="BM142" i="2"/>
  <c r="V140" i="3" s="1"/>
  <c r="BL142" i="2"/>
  <c r="U140" i="3" s="1"/>
  <c r="BK142" i="2"/>
  <c r="T140" i="3" s="1"/>
  <c r="BJ142" i="2"/>
  <c r="S140" i="3" s="1"/>
  <c r="BI142" i="2"/>
  <c r="R140" i="3" s="1"/>
  <c r="BH142" i="2"/>
  <c r="Q140" i="3" s="1"/>
  <c r="BG142" i="2"/>
  <c r="P140" i="3" s="1"/>
  <c r="BF142" i="2"/>
  <c r="O140" i="3" s="1"/>
  <c r="BE142" i="2"/>
  <c r="N140" i="3" s="1"/>
  <c r="BD142" i="2"/>
  <c r="M140" i="3" s="1"/>
  <c r="BC142" i="2"/>
  <c r="L140" i="3" s="1"/>
  <c r="BB142" i="2"/>
  <c r="K140" i="3" s="1"/>
  <c r="BA142" i="2"/>
  <c r="J140" i="3" s="1"/>
  <c r="AZ142" i="2"/>
  <c r="I140" i="3" s="1"/>
  <c r="AY142" i="2"/>
  <c r="H140" i="3" s="1"/>
  <c r="AX142" i="2"/>
  <c r="G140" i="3" s="1"/>
  <c r="AW142" i="2"/>
  <c r="F140" i="3" s="1"/>
  <c r="AV142" i="2"/>
  <c r="E140" i="3" s="1"/>
  <c r="AU142" i="2"/>
  <c r="D140" i="3" s="1"/>
  <c r="AT142" i="2"/>
  <c r="C140" i="3" s="1"/>
  <c r="AS142" i="2"/>
  <c r="B140" i="3" s="1"/>
  <c r="CD141" i="2"/>
  <c r="AM139" i="3" s="1"/>
  <c r="CC141" i="2"/>
  <c r="AL139" i="3" s="1"/>
  <c r="CB141" i="2"/>
  <c r="AK139" i="3" s="1"/>
  <c r="CA141" i="2"/>
  <c r="AJ139" i="3" s="1"/>
  <c r="BZ141" i="2"/>
  <c r="AI139" i="3" s="1"/>
  <c r="BY141" i="2"/>
  <c r="AH139" i="3" s="1"/>
  <c r="BX141" i="2"/>
  <c r="AG139" i="3" s="1"/>
  <c r="BW141" i="2"/>
  <c r="AF139" i="3" s="1"/>
  <c r="BV141" i="2"/>
  <c r="AE139" i="3" s="1"/>
  <c r="BU141" i="2"/>
  <c r="AD139" i="3" s="1"/>
  <c r="BT141" i="2"/>
  <c r="AC139" i="3" s="1"/>
  <c r="BS141" i="2"/>
  <c r="AB139" i="3" s="1"/>
  <c r="BR141" i="2"/>
  <c r="AA139" i="3" s="1"/>
  <c r="BQ141" i="2"/>
  <c r="Z139" i="3" s="1"/>
  <c r="BP141" i="2"/>
  <c r="Y139" i="3" s="1"/>
  <c r="BO141" i="2"/>
  <c r="X139" i="3" s="1"/>
  <c r="BN141" i="2"/>
  <c r="W139" i="3" s="1"/>
  <c r="BM141" i="2"/>
  <c r="V139" i="3" s="1"/>
  <c r="BL141" i="2"/>
  <c r="U139" i="3" s="1"/>
  <c r="BK141" i="2"/>
  <c r="T139" i="3" s="1"/>
  <c r="BJ141" i="2"/>
  <c r="S139" i="3" s="1"/>
  <c r="BI141" i="2"/>
  <c r="R139" i="3" s="1"/>
  <c r="BH141" i="2"/>
  <c r="Q139" i="3" s="1"/>
  <c r="BG141" i="2"/>
  <c r="P139" i="3" s="1"/>
  <c r="BF141" i="2"/>
  <c r="O139" i="3" s="1"/>
  <c r="BE141" i="2"/>
  <c r="N139" i="3" s="1"/>
  <c r="BD141" i="2"/>
  <c r="M139" i="3" s="1"/>
  <c r="BC141" i="2"/>
  <c r="L139" i="3" s="1"/>
  <c r="BB141" i="2"/>
  <c r="K139" i="3" s="1"/>
  <c r="BA141" i="2"/>
  <c r="J139" i="3" s="1"/>
  <c r="AZ141" i="2"/>
  <c r="I139" i="3" s="1"/>
  <c r="AY141" i="2"/>
  <c r="H139" i="3" s="1"/>
  <c r="AX141" i="2"/>
  <c r="G139" i="3" s="1"/>
  <c r="AW141" i="2"/>
  <c r="F139" i="3" s="1"/>
  <c r="AV141" i="2"/>
  <c r="E139" i="3" s="1"/>
  <c r="AU141" i="2"/>
  <c r="D139" i="3" s="1"/>
  <c r="AT141" i="2"/>
  <c r="C139" i="3" s="1"/>
  <c r="AS141" i="2"/>
  <c r="B139" i="3" s="1"/>
  <c r="CD140" i="2"/>
  <c r="AM138" i="3" s="1"/>
  <c r="CC140" i="2"/>
  <c r="AL138" i="3" s="1"/>
  <c r="CB140" i="2"/>
  <c r="AK138" i="3" s="1"/>
  <c r="CA140" i="2"/>
  <c r="AJ138" i="3" s="1"/>
  <c r="BZ140" i="2"/>
  <c r="AI138" i="3" s="1"/>
  <c r="BY140" i="2"/>
  <c r="AH138" i="3" s="1"/>
  <c r="BX140" i="2"/>
  <c r="AG138" i="3" s="1"/>
  <c r="BW140" i="2"/>
  <c r="AF138" i="3" s="1"/>
  <c r="BV140" i="2"/>
  <c r="AE138" i="3" s="1"/>
  <c r="BU140" i="2"/>
  <c r="AD138" i="3" s="1"/>
  <c r="BT140" i="2"/>
  <c r="AC138" i="3" s="1"/>
  <c r="BS140" i="2"/>
  <c r="AB138" i="3" s="1"/>
  <c r="BR140" i="2"/>
  <c r="AA138" i="3" s="1"/>
  <c r="BQ140" i="2"/>
  <c r="Z138" i="3" s="1"/>
  <c r="BP140" i="2"/>
  <c r="Y138" i="3" s="1"/>
  <c r="BO140" i="2"/>
  <c r="X138" i="3" s="1"/>
  <c r="BN140" i="2"/>
  <c r="W138" i="3" s="1"/>
  <c r="BM140" i="2"/>
  <c r="V138" i="3" s="1"/>
  <c r="BL140" i="2"/>
  <c r="U138" i="3" s="1"/>
  <c r="BK140" i="2"/>
  <c r="T138" i="3" s="1"/>
  <c r="BJ140" i="2"/>
  <c r="S138" i="3" s="1"/>
  <c r="BI140" i="2"/>
  <c r="R138" i="3" s="1"/>
  <c r="BH140" i="2"/>
  <c r="Q138" i="3" s="1"/>
  <c r="BG140" i="2"/>
  <c r="P138" i="3" s="1"/>
  <c r="BF140" i="2"/>
  <c r="O138" i="3" s="1"/>
  <c r="BE140" i="2"/>
  <c r="N138" i="3" s="1"/>
  <c r="BD140" i="2"/>
  <c r="M138" i="3" s="1"/>
  <c r="BC140" i="2"/>
  <c r="L138" i="3" s="1"/>
  <c r="BB140" i="2"/>
  <c r="K138" i="3" s="1"/>
  <c r="BA140" i="2"/>
  <c r="J138" i="3" s="1"/>
  <c r="AZ140" i="2"/>
  <c r="I138" i="3" s="1"/>
  <c r="AY140" i="2"/>
  <c r="H138" i="3" s="1"/>
  <c r="AX140" i="2"/>
  <c r="G138" i="3" s="1"/>
  <c r="AW140" i="2"/>
  <c r="F138" i="3" s="1"/>
  <c r="AV140" i="2"/>
  <c r="E138" i="3" s="1"/>
  <c r="AU140" i="2"/>
  <c r="D138" i="3" s="1"/>
  <c r="AT140" i="2"/>
  <c r="C138" i="3" s="1"/>
  <c r="AS140" i="2"/>
  <c r="B138" i="3" s="1"/>
  <c r="CD139" i="2"/>
  <c r="AM137" i="3" s="1"/>
  <c r="CC139" i="2"/>
  <c r="AL137" i="3" s="1"/>
  <c r="CB139" i="2"/>
  <c r="AK137" i="3" s="1"/>
  <c r="CA139" i="2"/>
  <c r="AJ137" i="3" s="1"/>
  <c r="BZ139" i="2"/>
  <c r="AI137" i="3" s="1"/>
  <c r="BY139" i="2"/>
  <c r="AH137" i="3" s="1"/>
  <c r="BX139" i="2"/>
  <c r="AG137" i="3" s="1"/>
  <c r="BW139" i="2"/>
  <c r="AF137" i="3" s="1"/>
  <c r="BV139" i="2"/>
  <c r="AE137" i="3" s="1"/>
  <c r="BU139" i="2"/>
  <c r="AD137" i="3" s="1"/>
  <c r="BT139" i="2"/>
  <c r="AC137" i="3" s="1"/>
  <c r="BS139" i="2"/>
  <c r="AB137" i="3" s="1"/>
  <c r="BR139" i="2"/>
  <c r="AA137" i="3" s="1"/>
  <c r="BQ139" i="2"/>
  <c r="Z137" i="3" s="1"/>
  <c r="BP139" i="2"/>
  <c r="Y137" i="3" s="1"/>
  <c r="BO139" i="2"/>
  <c r="X137" i="3" s="1"/>
  <c r="BN139" i="2"/>
  <c r="W137" i="3" s="1"/>
  <c r="BM139" i="2"/>
  <c r="V137" i="3" s="1"/>
  <c r="BL139" i="2"/>
  <c r="U137" i="3" s="1"/>
  <c r="BK139" i="2"/>
  <c r="T137" i="3" s="1"/>
  <c r="BJ139" i="2"/>
  <c r="S137" i="3" s="1"/>
  <c r="BI139" i="2"/>
  <c r="R137" i="3" s="1"/>
  <c r="BH139" i="2"/>
  <c r="Q137" i="3" s="1"/>
  <c r="BG139" i="2"/>
  <c r="P137" i="3" s="1"/>
  <c r="BF139" i="2"/>
  <c r="O137" i="3" s="1"/>
  <c r="BE139" i="2"/>
  <c r="N137" i="3" s="1"/>
  <c r="BD139" i="2"/>
  <c r="M137" i="3" s="1"/>
  <c r="BC139" i="2"/>
  <c r="L137" i="3" s="1"/>
  <c r="BB139" i="2"/>
  <c r="K137" i="3" s="1"/>
  <c r="BA139" i="2"/>
  <c r="J137" i="3" s="1"/>
  <c r="AZ139" i="2"/>
  <c r="I137" i="3" s="1"/>
  <c r="AY139" i="2"/>
  <c r="H137" i="3" s="1"/>
  <c r="AX139" i="2"/>
  <c r="G137" i="3" s="1"/>
  <c r="AW139" i="2"/>
  <c r="F137" i="3" s="1"/>
  <c r="AV139" i="2"/>
  <c r="E137" i="3" s="1"/>
  <c r="AU139" i="2"/>
  <c r="D137" i="3" s="1"/>
  <c r="AT139" i="2"/>
  <c r="C137" i="3" s="1"/>
  <c r="AS139" i="2"/>
  <c r="B137" i="3" s="1"/>
  <c r="CD138" i="2"/>
  <c r="AM136" i="3" s="1"/>
  <c r="CC138" i="2"/>
  <c r="AL136" i="3" s="1"/>
  <c r="CB138" i="2"/>
  <c r="AK136" i="3" s="1"/>
  <c r="CA138" i="2"/>
  <c r="AJ136" i="3" s="1"/>
  <c r="BZ138" i="2"/>
  <c r="AI136" i="3" s="1"/>
  <c r="BY138" i="2"/>
  <c r="AH136" i="3" s="1"/>
  <c r="BX138" i="2"/>
  <c r="AG136" i="3" s="1"/>
  <c r="BW138" i="2"/>
  <c r="AF136" i="3" s="1"/>
  <c r="BV138" i="2"/>
  <c r="AE136" i="3" s="1"/>
  <c r="BU138" i="2"/>
  <c r="AD136" i="3" s="1"/>
  <c r="BT138" i="2"/>
  <c r="AC136" i="3" s="1"/>
  <c r="BS138" i="2"/>
  <c r="AB136" i="3" s="1"/>
  <c r="BR138" i="2"/>
  <c r="AA136" i="3" s="1"/>
  <c r="BQ138" i="2"/>
  <c r="Z136" i="3" s="1"/>
  <c r="BP138" i="2"/>
  <c r="Y136" i="3" s="1"/>
  <c r="BO138" i="2"/>
  <c r="X136" i="3" s="1"/>
  <c r="BN138" i="2"/>
  <c r="W136" i="3" s="1"/>
  <c r="BM138" i="2"/>
  <c r="V136" i="3" s="1"/>
  <c r="BL138" i="2"/>
  <c r="U136" i="3" s="1"/>
  <c r="BK138" i="2"/>
  <c r="T136" i="3" s="1"/>
  <c r="BJ138" i="2"/>
  <c r="S136" i="3" s="1"/>
  <c r="BI138" i="2"/>
  <c r="R136" i="3" s="1"/>
  <c r="BH138" i="2"/>
  <c r="Q136" i="3" s="1"/>
  <c r="BG138" i="2"/>
  <c r="P136" i="3" s="1"/>
  <c r="BF138" i="2"/>
  <c r="O136" i="3" s="1"/>
  <c r="BE138" i="2"/>
  <c r="N136" i="3" s="1"/>
  <c r="BD138" i="2"/>
  <c r="M136" i="3" s="1"/>
  <c r="BC138" i="2"/>
  <c r="L136" i="3" s="1"/>
  <c r="BB138" i="2"/>
  <c r="K136" i="3" s="1"/>
  <c r="BA138" i="2"/>
  <c r="J136" i="3" s="1"/>
  <c r="AZ138" i="2"/>
  <c r="I136" i="3" s="1"/>
  <c r="AY138" i="2"/>
  <c r="H136" i="3" s="1"/>
  <c r="AX138" i="2"/>
  <c r="G136" i="3" s="1"/>
  <c r="AW138" i="2"/>
  <c r="F136" i="3" s="1"/>
  <c r="AV138" i="2"/>
  <c r="E136" i="3" s="1"/>
  <c r="AU138" i="2"/>
  <c r="D136" i="3" s="1"/>
  <c r="AT138" i="2"/>
  <c r="C136" i="3" s="1"/>
  <c r="AS138" i="2"/>
  <c r="B136" i="3" s="1"/>
  <c r="CD137" i="2"/>
  <c r="AM135" i="3" s="1"/>
  <c r="CC137" i="2"/>
  <c r="AL135" i="3" s="1"/>
  <c r="CB137" i="2"/>
  <c r="AK135" i="3" s="1"/>
  <c r="CA137" i="2"/>
  <c r="AJ135" i="3" s="1"/>
  <c r="BZ137" i="2"/>
  <c r="AI135" i="3" s="1"/>
  <c r="BY137" i="2"/>
  <c r="AH135" i="3" s="1"/>
  <c r="BX137" i="2"/>
  <c r="AG135" i="3" s="1"/>
  <c r="BW137" i="2"/>
  <c r="AF135" i="3" s="1"/>
  <c r="BV137" i="2"/>
  <c r="AE135" i="3" s="1"/>
  <c r="BU137" i="2"/>
  <c r="AD135" i="3" s="1"/>
  <c r="BT137" i="2"/>
  <c r="AC135" i="3" s="1"/>
  <c r="BS137" i="2"/>
  <c r="AB135" i="3" s="1"/>
  <c r="BR137" i="2"/>
  <c r="AA135" i="3" s="1"/>
  <c r="BQ137" i="2"/>
  <c r="Z135" i="3" s="1"/>
  <c r="BP137" i="2"/>
  <c r="Y135" i="3" s="1"/>
  <c r="BO137" i="2"/>
  <c r="X135" i="3" s="1"/>
  <c r="BN137" i="2"/>
  <c r="W135" i="3" s="1"/>
  <c r="BM137" i="2"/>
  <c r="V135" i="3" s="1"/>
  <c r="BL137" i="2"/>
  <c r="U135" i="3" s="1"/>
  <c r="BK137" i="2"/>
  <c r="T135" i="3" s="1"/>
  <c r="BJ137" i="2"/>
  <c r="S135" i="3" s="1"/>
  <c r="BI137" i="2"/>
  <c r="R135" i="3" s="1"/>
  <c r="BH137" i="2"/>
  <c r="Q135" i="3" s="1"/>
  <c r="BG137" i="2"/>
  <c r="P135" i="3" s="1"/>
  <c r="BF137" i="2"/>
  <c r="O135" i="3" s="1"/>
  <c r="BE137" i="2"/>
  <c r="N135" i="3" s="1"/>
  <c r="BD137" i="2"/>
  <c r="M135" i="3" s="1"/>
  <c r="BC137" i="2"/>
  <c r="L135" i="3" s="1"/>
  <c r="BB137" i="2"/>
  <c r="K135" i="3" s="1"/>
  <c r="BA137" i="2"/>
  <c r="J135" i="3" s="1"/>
  <c r="AZ137" i="2"/>
  <c r="I135" i="3" s="1"/>
  <c r="AY137" i="2"/>
  <c r="H135" i="3" s="1"/>
  <c r="AX137" i="2"/>
  <c r="G135" i="3" s="1"/>
  <c r="AW137" i="2"/>
  <c r="F135" i="3" s="1"/>
  <c r="AV137" i="2"/>
  <c r="E135" i="3" s="1"/>
  <c r="AU137" i="2"/>
  <c r="D135" i="3" s="1"/>
  <c r="AT137" i="2"/>
  <c r="C135" i="3" s="1"/>
  <c r="AS137" i="2"/>
  <c r="B135" i="3" s="1"/>
  <c r="CD136" i="2"/>
  <c r="AM134" i="3" s="1"/>
  <c r="CC136" i="2"/>
  <c r="AL134" i="3" s="1"/>
  <c r="CB136" i="2"/>
  <c r="AK134" i="3" s="1"/>
  <c r="CA136" i="2"/>
  <c r="AJ134" i="3" s="1"/>
  <c r="BZ136" i="2"/>
  <c r="AI134" i="3" s="1"/>
  <c r="BY136" i="2"/>
  <c r="AH134" i="3" s="1"/>
  <c r="BX136" i="2"/>
  <c r="AG134" i="3" s="1"/>
  <c r="BW136" i="2"/>
  <c r="AF134" i="3" s="1"/>
  <c r="BV136" i="2"/>
  <c r="AE134" i="3" s="1"/>
  <c r="BU136" i="2"/>
  <c r="AD134" i="3" s="1"/>
  <c r="BT136" i="2"/>
  <c r="AC134" i="3" s="1"/>
  <c r="BS136" i="2"/>
  <c r="AB134" i="3" s="1"/>
  <c r="BR136" i="2"/>
  <c r="AA134" i="3" s="1"/>
  <c r="BQ136" i="2"/>
  <c r="Z134" i="3" s="1"/>
  <c r="BP136" i="2"/>
  <c r="Y134" i="3" s="1"/>
  <c r="BO136" i="2"/>
  <c r="X134" i="3" s="1"/>
  <c r="BN136" i="2"/>
  <c r="W134" i="3" s="1"/>
  <c r="BM136" i="2"/>
  <c r="V134" i="3" s="1"/>
  <c r="BL136" i="2"/>
  <c r="U134" i="3" s="1"/>
  <c r="BK136" i="2"/>
  <c r="T134" i="3" s="1"/>
  <c r="BJ136" i="2"/>
  <c r="S134" i="3" s="1"/>
  <c r="BI136" i="2"/>
  <c r="R134" i="3" s="1"/>
  <c r="BH136" i="2"/>
  <c r="Q134" i="3" s="1"/>
  <c r="BG136" i="2"/>
  <c r="P134" i="3" s="1"/>
  <c r="BF136" i="2"/>
  <c r="O134" i="3" s="1"/>
  <c r="BE136" i="2"/>
  <c r="N134" i="3" s="1"/>
  <c r="BD136" i="2"/>
  <c r="M134" i="3" s="1"/>
  <c r="BC136" i="2"/>
  <c r="L134" i="3" s="1"/>
  <c r="BB136" i="2"/>
  <c r="K134" i="3" s="1"/>
  <c r="BA136" i="2"/>
  <c r="J134" i="3" s="1"/>
  <c r="AZ136" i="2"/>
  <c r="I134" i="3" s="1"/>
  <c r="AY136" i="2"/>
  <c r="H134" i="3" s="1"/>
  <c r="AX136" i="2"/>
  <c r="G134" i="3" s="1"/>
  <c r="AW136" i="2"/>
  <c r="F134" i="3" s="1"/>
  <c r="AV136" i="2"/>
  <c r="E134" i="3" s="1"/>
  <c r="AU136" i="2"/>
  <c r="D134" i="3" s="1"/>
  <c r="AT136" i="2"/>
  <c r="C134" i="3" s="1"/>
  <c r="AS136" i="2"/>
  <c r="B134" i="3" s="1"/>
  <c r="CD135" i="2"/>
  <c r="AM133" i="3" s="1"/>
  <c r="CC135" i="2"/>
  <c r="AL133" i="3" s="1"/>
  <c r="CB135" i="2"/>
  <c r="AK133" i="3" s="1"/>
  <c r="CA135" i="2"/>
  <c r="AJ133" i="3" s="1"/>
  <c r="BZ135" i="2"/>
  <c r="AI133" i="3" s="1"/>
  <c r="BY135" i="2"/>
  <c r="AH133" i="3" s="1"/>
  <c r="BX135" i="2"/>
  <c r="AG133" i="3" s="1"/>
  <c r="BW135" i="2"/>
  <c r="AF133" i="3" s="1"/>
  <c r="BV135" i="2"/>
  <c r="AE133" i="3" s="1"/>
  <c r="BU135" i="2"/>
  <c r="AD133" i="3" s="1"/>
  <c r="BT135" i="2"/>
  <c r="AC133" i="3" s="1"/>
  <c r="BS135" i="2"/>
  <c r="AB133" i="3" s="1"/>
  <c r="BR135" i="2"/>
  <c r="AA133" i="3" s="1"/>
  <c r="BQ135" i="2"/>
  <c r="Z133" i="3" s="1"/>
  <c r="BP135" i="2"/>
  <c r="Y133" i="3" s="1"/>
  <c r="BO135" i="2"/>
  <c r="X133" i="3" s="1"/>
  <c r="BN135" i="2"/>
  <c r="W133" i="3" s="1"/>
  <c r="BM135" i="2"/>
  <c r="V133" i="3" s="1"/>
  <c r="BL135" i="2"/>
  <c r="U133" i="3" s="1"/>
  <c r="BK135" i="2"/>
  <c r="T133" i="3" s="1"/>
  <c r="BJ135" i="2"/>
  <c r="S133" i="3" s="1"/>
  <c r="BI135" i="2"/>
  <c r="R133" i="3" s="1"/>
  <c r="BH135" i="2"/>
  <c r="Q133" i="3" s="1"/>
  <c r="BG135" i="2"/>
  <c r="P133" i="3" s="1"/>
  <c r="BF135" i="2"/>
  <c r="O133" i="3" s="1"/>
  <c r="BE135" i="2"/>
  <c r="N133" i="3" s="1"/>
  <c r="BD135" i="2"/>
  <c r="M133" i="3" s="1"/>
  <c r="BC135" i="2"/>
  <c r="L133" i="3" s="1"/>
  <c r="BB135" i="2"/>
  <c r="K133" i="3" s="1"/>
  <c r="BA135" i="2"/>
  <c r="J133" i="3" s="1"/>
  <c r="AZ135" i="2"/>
  <c r="I133" i="3" s="1"/>
  <c r="AY135" i="2"/>
  <c r="H133" i="3" s="1"/>
  <c r="AX135" i="2"/>
  <c r="G133" i="3" s="1"/>
  <c r="AW135" i="2"/>
  <c r="F133" i="3" s="1"/>
  <c r="AV135" i="2"/>
  <c r="E133" i="3" s="1"/>
  <c r="AU135" i="2"/>
  <c r="D133" i="3" s="1"/>
  <c r="AT135" i="2"/>
  <c r="C133" i="3" s="1"/>
  <c r="AS135" i="2"/>
  <c r="B133" i="3" s="1"/>
  <c r="CD134" i="2"/>
  <c r="AM132" i="3" s="1"/>
  <c r="CC134" i="2"/>
  <c r="AL132" i="3" s="1"/>
  <c r="CB134" i="2"/>
  <c r="AK132" i="3" s="1"/>
  <c r="CA134" i="2"/>
  <c r="AJ132" i="3" s="1"/>
  <c r="BZ134" i="2"/>
  <c r="AI132" i="3" s="1"/>
  <c r="BY134" i="2"/>
  <c r="AH132" i="3" s="1"/>
  <c r="BX134" i="2"/>
  <c r="AG132" i="3" s="1"/>
  <c r="BW134" i="2"/>
  <c r="AF132" i="3" s="1"/>
  <c r="BV134" i="2"/>
  <c r="AE132" i="3" s="1"/>
  <c r="BU134" i="2"/>
  <c r="AD132" i="3" s="1"/>
  <c r="BT134" i="2"/>
  <c r="AC132" i="3" s="1"/>
  <c r="BS134" i="2"/>
  <c r="AB132" i="3" s="1"/>
  <c r="BR134" i="2"/>
  <c r="AA132" i="3" s="1"/>
  <c r="BQ134" i="2"/>
  <c r="Z132" i="3" s="1"/>
  <c r="BP134" i="2"/>
  <c r="Y132" i="3" s="1"/>
  <c r="BO134" i="2"/>
  <c r="X132" i="3" s="1"/>
  <c r="BN134" i="2"/>
  <c r="W132" i="3" s="1"/>
  <c r="BM134" i="2"/>
  <c r="V132" i="3" s="1"/>
  <c r="BL134" i="2"/>
  <c r="U132" i="3" s="1"/>
  <c r="BK134" i="2"/>
  <c r="T132" i="3" s="1"/>
  <c r="BJ134" i="2"/>
  <c r="S132" i="3" s="1"/>
  <c r="BI134" i="2"/>
  <c r="R132" i="3" s="1"/>
  <c r="BH134" i="2"/>
  <c r="Q132" i="3" s="1"/>
  <c r="BG134" i="2"/>
  <c r="P132" i="3" s="1"/>
  <c r="BF134" i="2"/>
  <c r="O132" i="3" s="1"/>
  <c r="BE134" i="2"/>
  <c r="N132" i="3" s="1"/>
  <c r="BD134" i="2"/>
  <c r="M132" i="3" s="1"/>
  <c r="BC134" i="2"/>
  <c r="L132" i="3" s="1"/>
  <c r="BB134" i="2"/>
  <c r="K132" i="3" s="1"/>
  <c r="BA134" i="2"/>
  <c r="J132" i="3" s="1"/>
  <c r="AZ134" i="2"/>
  <c r="I132" i="3" s="1"/>
  <c r="AY134" i="2"/>
  <c r="H132" i="3" s="1"/>
  <c r="AX134" i="2"/>
  <c r="G132" i="3" s="1"/>
  <c r="AW134" i="2"/>
  <c r="F132" i="3" s="1"/>
  <c r="AV134" i="2"/>
  <c r="E132" i="3" s="1"/>
  <c r="AU134" i="2"/>
  <c r="D132" i="3" s="1"/>
  <c r="AT134" i="2"/>
  <c r="C132" i="3" s="1"/>
  <c r="AS134" i="2"/>
  <c r="B132" i="3" s="1"/>
  <c r="CD133" i="2"/>
  <c r="AM131" i="3" s="1"/>
  <c r="CC133" i="2"/>
  <c r="AL131" i="3" s="1"/>
  <c r="CB133" i="2"/>
  <c r="AK131" i="3" s="1"/>
  <c r="CA133" i="2"/>
  <c r="AJ131" i="3" s="1"/>
  <c r="BZ133" i="2"/>
  <c r="AI131" i="3" s="1"/>
  <c r="BY133" i="2"/>
  <c r="AH131" i="3" s="1"/>
  <c r="BX133" i="2"/>
  <c r="AG131" i="3" s="1"/>
  <c r="BW133" i="2"/>
  <c r="AF131" i="3" s="1"/>
  <c r="BV133" i="2"/>
  <c r="AE131" i="3" s="1"/>
  <c r="BU133" i="2"/>
  <c r="AD131" i="3" s="1"/>
  <c r="BT133" i="2"/>
  <c r="AC131" i="3" s="1"/>
  <c r="BS133" i="2"/>
  <c r="AB131" i="3" s="1"/>
  <c r="BR133" i="2"/>
  <c r="AA131" i="3" s="1"/>
  <c r="BQ133" i="2"/>
  <c r="Z131" i="3" s="1"/>
  <c r="BP133" i="2"/>
  <c r="Y131" i="3" s="1"/>
  <c r="BO133" i="2"/>
  <c r="X131" i="3" s="1"/>
  <c r="BN133" i="2"/>
  <c r="W131" i="3" s="1"/>
  <c r="BM133" i="2"/>
  <c r="V131" i="3" s="1"/>
  <c r="BL133" i="2"/>
  <c r="U131" i="3" s="1"/>
  <c r="BK133" i="2"/>
  <c r="T131" i="3" s="1"/>
  <c r="BJ133" i="2"/>
  <c r="S131" i="3" s="1"/>
  <c r="BI133" i="2"/>
  <c r="R131" i="3" s="1"/>
  <c r="BH133" i="2"/>
  <c r="Q131" i="3" s="1"/>
  <c r="BG133" i="2"/>
  <c r="P131" i="3" s="1"/>
  <c r="BF133" i="2"/>
  <c r="O131" i="3" s="1"/>
  <c r="BE133" i="2"/>
  <c r="N131" i="3" s="1"/>
  <c r="BD133" i="2"/>
  <c r="M131" i="3" s="1"/>
  <c r="BC133" i="2"/>
  <c r="L131" i="3" s="1"/>
  <c r="BB133" i="2"/>
  <c r="K131" i="3" s="1"/>
  <c r="BA133" i="2"/>
  <c r="J131" i="3" s="1"/>
  <c r="AZ133" i="2"/>
  <c r="I131" i="3" s="1"/>
  <c r="AY133" i="2"/>
  <c r="H131" i="3" s="1"/>
  <c r="AX133" i="2"/>
  <c r="G131" i="3" s="1"/>
  <c r="AW133" i="2"/>
  <c r="F131" i="3" s="1"/>
  <c r="AV133" i="2"/>
  <c r="E131" i="3" s="1"/>
  <c r="AU133" i="2"/>
  <c r="D131" i="3" s="1"/>
  <c r="AT133" i="2"/>
  <c r="C131" i="3" s="1"/>
  <c r="AS133" i="2"/>
  <c r="B131" i="3" s="1"/>
  <c r="CD132" i="2"/>
  <c r="AM130" i="3" s="1"/>
  <c r="CC132" i="2"/>
  <c r="AL130" i="3" s="1"/>
  <c r="CB132" i="2"/>
  <c r="AK130" i="3" s="1"/>
  <c r="CA132" i="2"/>
  <c r="AJ130" i="3" s="1"/>
  <c r="BZ132" i="2"/>
  <c r="AI130" i="3" s="1"/>
  <c r="BY132" i="2"/>
  <c r="AH130" i="3" s="1"/>
  <c r="BX132" i="2"/>
  <c r="AG130" i="3" s="1"/>
  <c r="BW132" i="2"/>
  <c r="AF130" i="3" s="1"/>
  <c r="BV132" i="2"/>
  <c r="AE130" i="3" s="1"/>
  <c r="BU132" i="2"/>
  <c r="AD130" i="3" s="1"/>
  <c r="BT132" i="2"/>
  <c r="AC130" i="3" s="1"/>
  <c r="BS132" i="2"/>
  <c r="AB130" i="3" s="1"/>
  <c r="BR132" i="2"/>
  <c r="AA130" i="3" s="1"/>
  <c r="BQ132" i="2"/>
  <c r="Z130" i="3" s="1"/>
  <c r="BP132" i="2"/>
  <c r="Y130" i="3" s="1"/>
  <c r="BO132" i="2"/>
  <c r="X130" i="3" s="1"/>
  <c r="BN132" i="2"/>
  <c r="W130" i="3" s="1"/>
  <c r="BM132" i="2"/>
  <c r="V130" i="3" s="1"/>
  <c r="BL132" i="2"/>
  <c r="U130" i="3" s="1"/>
  <c r="BK132" i="2"/>
  <c r="T130" i="3" s="1"/>
  <c r="BJ132" i="2"/>
  <c r="S130" i="3" s="1"/>
  <c r="BI132" i="2"/>
  <c r="R130" i="3" s="1"/>
  <c r="BH132" i="2"/>
  <c r="Q130" i="3" s="1"/>
  <c r="BG132" i="2"/>
  <c r="P130" i="3" s="1"/>
  <c r="BF132" i="2"/>
  <c r="O130" i="3" s="1"/>
  <c r="BE132" i="2"/>
  <c r="N130" i="3" s="1"/>
  <c r="BD132" i="2"/>
  <c r="M130" i="3" s="1"/>
  <c r="BC132" i="2"/>
  <c r="L130" i="3" s="1"/>
  <c r="BB132" i="2"/>
  <c r="K130" i="3" s="1"/>
  <c r="BA132" i="2"/>
  <c r="J130" i="3" s="1"/>
  <c r="AZ132" i="2"/>
  <c r="I130" i="3" s="1"/>
  <c r="AY132" i="2"/>
  <c r="H130" i="3" s="1"/>
  <c r="AX132" i="2"/>
  <c r="G130" i="3" s="1"/>
  <c r="AW132" i="2"/>
  <c r="F130" i="3" s="1"/>
  <c r="AV132" i="2"/>
  <c r="E130" i="3" s="1"/>
  <c r="AU132" i="2"/>
  <c r="D130" i="3" s="1"/>
  <c r="AT132" i="2"/>
  <c r="C130" i="3" s="1"/>
  <c r="AS132" i="2"/>
  <c r="B130" i="3" s="1"/>
  <c r="CD131" i="2"/>
  <c r="AM129" i="3" s="1"/>
  <c r="CC131" i="2"/>
  <c r="AL129" i="3" s="1"/>
  <c r="CB131" i="2"/>
  <c r="AK129" i="3" s="1"/>
  <c r="CA131" i="2"/>
  <c r="AJ129" i="3" s="1"/>
  <c r="BZ131" i="2"/>
  <c r="AI129" i="3" s="1"/>
  <c r="BY131" i="2"/>
  <c r="AH129" i="3" s="1"/>
  <c r="BX131" i="2"/>
  <c r="AG129" i="3" s="1"/>
  <c r="BW131" i="2"/>
  <c r="AF129" i="3" s="1"/>
  <c r="BV131" i="2"/>
  <c r="AE129" i="3" s="1"/>
  <c r="BU131" i="2"/>
  <c r="AD129" i="3" s="1"/>
  <c r="BT131" i="2"/>
  <c r="AC129" i="3" s="1"/>
  <c r="BS131" i="2"/>
  <c r="AB129" i="3" s="1"/>
  <c r="BR131" i="2"/>
  <c r="AA129" i="3" s="1"/>
  <c r="BQ131" i="2"/>
  <c r="Z129" i="3" s="1"/>
  <c r="BP131" i="2"/>
  <c r="Y129" i="3" s="1"/>
  <c r="BO131" i="2"/>
  <c r="X129" i="3" s="1"/>
  <c r="BN131" i="2"/>
  <c r="W129" i="3" s="1"/>
  <c r="BM131" i="2"/>
  <c r="V129" i="3" s="1"/>
  <c r="BL131" i="2"/>
  <c r="U129" i="3" s="1"/>
  <c r="BK131" i="2"/>
  <c r="T129" i="3" s="1"/>
  <c r="BJ131" i="2"/>
  <c r="S129" i="3" s="1"/>
  <c r="BI131" i="2"/>
  <c r="R129" i="3" s="1"/>
  <c r="BH131" i="2"/>
  <c r="Q129" i="3" s="1"/>
  <c r="BG131" i="2"/>
  <c r="P129" i="3" s="1"/>
  <c r="BF131" i="2"/>
  <c r="O129" i="3" s="1"/>
  <c r="BE131" i="2"/>
  <c r="N129" i="3" s="1"/>
  <c r="BD131" i="2"/>
  <c r="M129" i="3" s="1"/>
  <c r="BC131" i="2"/>
  <c r="L129" i="3" s="1"/>
  <c r="BB131" i="2"/>
  <c r="K129" i="3" s="1"/>
  <c r="BA131" i="2"/>
  <c r="J129" i="3" s="1"/>
  <c r="AZ131" i="2"/>
  <c r="I129" i="3" s="1"/>
  <c r="AY131" i="2"/>
  <c r="H129" i="3" s="1"/>
  <c r="AX131" i="2"/>
  <c r="G129" i="3" s="1"/>
  <c r="AW131" i="2"/>
  <c r="F129" i="3" s="1"/>
  <c r="AV131" i="2"/>
  <c r="E129" i="3" s="1"/>
  <c r="AU131" i="2"/>
  <c r="D129" i="3" s="1"/>
  <c r="AT131" i="2"/>
  <c r="C129" i="3" s="1"/>
  <c r="AS131" i="2"/>
  <c r="B129" i="3" s="1"/>
  <c r="CD130" i="2"/>
  <c r="AM128" i="3" s="1"/>
  <c r="CC130" i="2"/>
  <c r="AL128" i="3" s="1"/>
  <c r="CB130" i="2"/>
  <c r="AK128" i="3" s="1"/>
  <c r="CA130" i="2"/>
  <c r="AJ128" i="3" s="1"/>
  <c r="BZ130" i="2"/>
  <c r="AI128" i="3" s="1"/>
  <c r="BY130" i="2"/>
  <c r="AH128" i="3" s="1"/>
  <c r="BX130" i="2"/>
  <c r="AG128" i="3" s="1"/>
  <c r="BW130" i="2"/>
  <c r="AF128" i="3" s="1"/>
  <c r="BV130" i="2"/>
  <c r="AE128" i="3" s="1"/>
  <c r="BU130" i="2"/>
  <c r="AD128" i="3" s="1"/>
  <c r="BT130" i="2"/>
  <c r="AC128" i="3" s="1"/>
  <c r="BS130" i="2"/>
  <c r="AB128" i="3" s="1"/>
  <c r="BR130" i="2"/>
  <c r="AA128" i="3" s="1"/>
  <c r="BQ130" i="2"/>
  <c r="Z128" i="3" s="1"/>
  <c r="BP130" i="2"/>
  <c r="Y128" i="3" s="1"/>
  <c r="BO130" i="2"/>
  <c r="X128" i="3" s="1"/>
  <c r="BN130" i="2"/>
  <c r="W128" i="3" s="1"/>
  <c r="BM130" i="2"/>
  <c r="V128" i="3" s="1"/>
  <c r="BL130" i="2"/>
  <c r="U128" i="3" s="1"/>
  <c r="BK130" i="2"/>
  <c r="T128" i="3" s="1"/>
  <c r="BJ130" i="2"/>
  <c r="S128" i="3" s="1"/>
  <c r="BI130" i="2"/>
  <c r="R128" i="3" s="1"/>
  <c r="BH130" i="2"/>
  <c r="Q128" i="3" s="1"/>
  <c r="BG130" i="2"/>
  <c r="P128" i="3" s="1"/>
  <c r="BF130" i="2"/>
  <c r="O128" i="3" s="1"/>
  <c r="BE130" i="2"/>
  <c r="N128" i="3" s="1"/>
  <c r="BD130" i="2"/>
  <c r="M128" i="3" s="1"/>
  <c r="BC130" i="2"/>
  <c r="L128" i="3" s="1"/>
  <c r="BB130" i="2"/>
  <c r="K128" i="3" s="1"/>
  <c r="BA130" i="2"/>
  <c r="J128" i="3" s="1"/>
  <c r="AZ130" i="2"/>
  <c r="I128" i="3" s="1"/>
  <c r="AY130" i="2"/>
  <c r="H128" i="3" s="1"/>
  <c r="AX130" i="2"/>
  <c r="G128" i="3" s="1"/>
  <c r="AW130" i="2"/>
  <c r="F128" i="3" s="1"/>
  <c r="AV130" i="2"/>
  <c r="E128" i="3" s="1"/>
  <c r="AU130" i="2"/>
  <c r="D128" i="3" s="1"/>
  <c r="AT130" i="2"/>
  <c r="C128" i="3" s="1"/>
  <c r="AS130" i="2"/>
  <c r="B128" i="3" s="1"/>
  <c r="CD129" i="2"/>
  <c r="AM127" i="3" s="1"/>
  <c r="CC129" i="2"/>
  <c r="AL127" i="3" s="1"/>
  <c r="CB129" i="2"/>
  <c r="AK127" i="3" s="1"/>
  <c r="CA129" i="2"/>
  <c r="AJ127" i="3" s="1"/>
  <c r="BZ129" i="2"/>
  <c r="AI127" i="3" s="1"/>
  <c r="BY129" i="2"/>
  <c r="AH127" i="3" s="1"/>
  <c r="BX129" i="2"/>
  <c r="AG127" i="3" s="1"/>
  <c r="BW129" i="2"/>
  <c r="AF127" i="3" s="1"/>
  <c r="BV129" i="2"/>
  <c r="AE127" i="3" s="1"/>
  <c r="BU129" i="2"/>
  <c r="AD127" i="3" s="1"/>
  <c r="BT129" i="2"/>
  <c r="AC127" i="3" s="1"/>
  <c r="BS129" i="2"/>
  <c r="AB127" i="3" s="1"/>
  <c r="BR129" i="2"/>
  <c r="AA127" i="3" s="1"/>
  <c r="BQ129" i="2"/>
  <c r="Z127" i="3" s="1"/>
  <c r="BP129" i="2"/>
  <c r="Y127" i="3" s="1"/>
  <c r="BO129" i="2"/>
  <c r="X127" i="3" s="1"/>
  <c r="BN129" i="2"/>
  <c r="W127" i="3" s="1"/>
  <c r="BM129" i="2"/>
  <c r="V127" i="3" s="1"/>
  <c r="BL129" i="2"/>
  <c r="U127" i="3" s="1"/>
  <c r="BK129" i="2"/>
  <c r="T127" i="3" s="1"/>
  <c r="BJ129" i="2"/>
  <c r="S127" i="3" s="1"/>
  <c r="BI129" i="2"/>
  <c r="R127" i="3" s="1"/>
  <c r="BH129" i="2"/>
  <c r="Q127" i="3" s="1"/>
  <c r="BG129" i="2"/>
  <c r="P127" i="3" s="1"/>
  <c r="BF129" i="2"/>
  <c r="O127" i="3" s="1"/>
  <c r="BE129" i="2"/>
  <c r="N127" i="3" s="1"/>
  <c r="BD129" i="2"/>
  <c r="M127" i="3" s="1"/>
  <c r="BC129" i="2"/>
  <c r="L127" i="3" s="1"/>
  <c r="BB129" i="2"/>
  <c r="K127" i="3" s="1"/>
  <c r="BA129" i="2"/>
  <c r="J127" i="3" s="1"/>
  <c r="AZ129" i="2"/>
  <c r="I127" i="3" s="1"/>
  <c r="AY129" i="2"/>
  <c r="H127" i="3" s="1"/>
  <c r="AX129" i="2"/>
  <c r="G127" i="3" s="1"/>
  <c r="AW129" i="2"/>
  <c r="F127" i="3" s="1"/>
  <c r="AV129" i="2"/>
  <c r="E127" i="3" s="1"/>
  <c r="AU129" i="2"/>
  <c r="D127" i="3" s="1"/>
  <c r="AT129" i="2"/>
  <c r="C127" i="3" s="1"/>
  <c r="AS129" i="2"/>
  <c r="B127" i="3" s="1"/>
  <c r="CD128" i="2"/>
  <c r="AM126" i="3" s="1"/>
  <c r="CC128" i="2"/>
  <c r="AL126" i="3" s="1"/>
  <c r="CB128" i="2"/>
  <c r="AK126" i="3" s="1"/>
  <c r="CA128" i="2"/>
  <c r="AJ126" i="3" s="1"/>
  <c r="BZ128" i="2"/>
  <c r="AI126" i="3" s="1"/>
  <c r="BY128" i="2"/>
  <c r="AH126" i="3" s="1"/>
  <c r="BX128" i="2"/>
  <c r="AG126" i="3" s="1"/>
  <c r="BW128" i="2"/>
  <c r="AF126" i="3" s="1"/>
  <c r="BV128" i="2"/>
  <c r="AE126" i="3" s="1"/>
  <c r="BU128" i="2"/>
  <c r="AD126" i="3" s="1"/>
  <c r="BT128" i="2"/>
  <c r="AC126" i="3" s="1"/>
  <c r="BS128" i="2"/>
  <c r="AB126" i="3" s="1"/>
  <c r="BR128" i="2"/>
  <c r="AA126" i="3" s="1"/>
  <c r="BQ128" i="2"/>
  <c r="Z126" i="3" s="1"/>
  <c r="BP128" i="2"/>
  <c r="Y126" i="3" s="1"/>
  <c r="BO128" i="2"/>
  <c r="X126" i="3" s="1"/>
  <c r="BN128" i="2"/>
  <c r="W126" i="3" s="1"/>
  <c r="BM128" i="2"/>
  <c r="V126" i="3" s="1"/>
  <c r="BL128" i="2"/>
  <c r="U126" i="3" s="1"/>
  <c r="BK128" i="2"/>
  <c r="T126" i="3" s="1"/>
  <c r="BJ128" i="2"/>
  <c r="S126" i="3" s="1"/>
  <c r="BI128" i="2"/>
  <c r="R126" i="3" s="1"/>
  <c r="BH128" i="2"/>
  <c r="Q126" i="3" s="1"/>
  <c r="BG128" i="2"/>
  <c r="P126" i="3" s="1"/>
  <c r="BF128" i="2"/>
  <c r="O126" i="3" s="1"/>
  <c r="BE128" i="2"/>
  <c r="N126" i="3" s="1"/>
  <c r="BD128" i="2"/>
  <c r="M126" i="3" s="1"/>
  <c r="BC128" i="2"/>
  <c r="L126" i="3" s="1"/>
  <c r="BB128" i="2"/>
  <c r="K126" i="3" s="1"/>
  <c r="BA128" i="2"/>
  <c r="J126" i="3" s="1"/>
  <c r="AZ128" i="2"/>
  <c r="I126" i="3" s="1"/>
  <c r="AY128" i="2"/>
  <c r="H126" i="3" s="1"/>
  <c r="AX128" i="2"/>
  <c r="G126" i="3" s="1"/>
  <c r="AW128" i="2"/>
  <c r="F126" i="3" s="1"/>
  <c r="AV128" i="2"/>
  <c r="E126" i="3" s="1"/>
  <c r="AU128" i="2"/>
  <c r="D126" i="3" s="1"/>
  <c r="AT128" i="2"/>
  <c r="C126" i="3" s="1"/>
  <c r="AS128" i="2"/>
  <c r="B126" i="3" s="1"/>
  <c r="CD127" i="2"/>
  <c r="AM125" i="3" s="1"/>
  <c r="CC127" i="2"/>
  <c r="AL125" i="3" s="1"/>
  <c r="CB127" i="2"/>
  <c r="AK125" i="3" s="1"/>
  <c r="CA127" i="2"/>
  <c r="AJ125" i="3" s="1"/>
  <c r="BZ127" i="2"/>
  <c r="AI125" i="3" s="1"/>
  <c r="BY127" i="2"/>
  <c r="AH125" i="3" s="1"/>
  <c r="BX127" i="2"/>
  <c r="AG125" i="3" s="1"/>
  <c r="BW127" i="2"/>
  <c r="AF125" i="3" s="1"/>
  <c r="BV127" i="2"/>
  <c r="AE125" i="3" s="1"/>
  <c r="BU127" i="2"/>
  <c r="AD125" i="3" s="1"/>
  <c r="BT127" i="2"/>
  <c r="AC125" i="3" s="1"/>
  <c r="BS127" i="2"/>
  <c r="AB125" i="3" s="1"/>
  <c r="BR127" i="2"/>
  <c r="AA125" i="3" s="1"/>
  <c r="BQ127" i="2"/>
  <c r="Z125" i="3" s="1"/>
  <c r="BP127" i="2"/>
  <c r="Y125" i="3" s="1"/>
  <c r="BO127" i="2"/>
  <c r="X125" i="3" s="1"/>
  <c r="BN127" i="2"/>
  <c r="W125" i="3" s="1"/>
  <c r="BM127" i="2"/>
  <c r="V125" i="3" s="1"/>
  <c r="BL127" i="2"/>
  <c r="U125" i="3" s="1"/>
  <c r="BK127" i="2"/>
  <c r="T125" i="3" s="1"/>
  <c r="BJ127" i="2"/>
  <c r="S125" i="3" s="1"/>
  <c r="BI127" i="2"/>
  <c r="R125" i="3" s="1"/>
  <c r="BH127" i="2"/>
  <c r="Q125" i="3" s="1"/>
  <c r="BG127" i="2"/>
  <c r="P125" i="3" s="1"/>
  <c r="BF127" i="2"/>
  <c r="O125" i="3" s="1"/>
  <c r="BE127" i="2"/>
  <c r="N125" i="3" s="1"/>
  <c r="BD127" i="2"/>
  <c r="M125" i="3" s="1"/>
  <c r="BC127" i="2"/>
  <c r="L125" i="3" s="1"/>
  <c r="BB127" i="2"/>
  <c r="K125" i="3" s="1"/>
  <c r="BA127" i="2"/>
  <c r="J125" i="3" s="1"/>
  <c r="AZ127" i="2"/>
  <c r="I125" i="3" s="1"/>
  <c r="AY127" i="2"/>
  <c r="H125" i="3" s="1"/>
  <c r="AX127" i="2"/>
  <c r="G125" i="3" s="1"/>
  <c r="AW127" i="2"/>
  <c r="F125" i="3" s="1"/>
  <c r="AV127" i="2"/>
  <c r="E125" i="3" s="1"/>
  <c r="AU127" i="2"/>
  <c r="D125" i="3" s="1"/>
  <c r="AT127" i="2"/>
  <c r="C125" i="3" s="1"/>
  <c r="AS127" i="2"/>
  <c r="B125" i="3" s="1"/>
  <c r="CD126" i="2"/>
  <c r="AM124" i="3" s="1"/>
  <c r="CC126" i="2"/>
  <c r="AL124" i="3" s="1"/>
  <c r="CB126" i="2"/>
  <c r="AK124" i="3" s="1"/>
  <c r="CA126" i="2"/>
  <c r="AJ124" i="3" s="1"/>
  <c r="BZ126" i="2"/>
  <c r="AI124" i="3" s="1"/>
  <c r="BY126" i="2"/>
  <c r="AH124" i="3" s="1"/>
  <c r="BX126" i="2"/>
  <c r="AG124" i="3" s="1"/>
  <c r="BW126" i="2"/>
  <c r="AF124" i="3" s="1"/>
  <c r="BV126" i="2"/>
  <c r="AE124" i="3" s="1"/>
  <c r="BU126" i="2"/>
  <c r="AD124" i="3" s="1"/>
  <c r="BT126" i="2"/>
  <c r="AC124" i="3" s="1"/>
  <c r="BS126" i="2"/>
  <c r="AB124" i="3" s="1"/>
  <c r="BR126" i="2"/>
  <c r="AA124" i="3" s="1"/>
  <c r="BQ126" i="2"/>
  <c r="Z124" i="3" s="1"/>
  <c r="BP126" i="2"/>
  <c r="Y124" i="3" s="1"/>
  <c r="BO126" i="2"/>
  <c r="X124" i="3" s="1"/>
  <c r="BN126" i="2"/>
  <c r="W124" i="3" s="1"/>
  <c r="BM126" i="2"/>
  <c r="V124" i="3" s="1"/>
  <c r="BL126" i="2"/>
  <c r="U124" i="3" s="1"/>
  <c r="BK126" i="2"/>
  <c r="T124" i="3" s="1"/>
  <c r="BJ126" i="2"/>
  <c r="S124" i="3" s="1"/>
  <c r="BI126" i="2"/>
  <c r="R124" i="3" s="1"/>
  <c r="BH126" i="2"/>
  <c r="Q124" i="3" s="1"/>
  <c r="BG126" i="2"/>
  <c r="P124" i="3" s="1"/>
  <c r="BF126" i="2"/>
  <c r="O124" i="3" s="1"/>
  <c r="BE126" i="2"/>
  <c r="N124" i="3" s="1"/>
  <c r="BD126" i="2"/>
  <c r="M124" i="3" s="1"/>
  <c r="BC126" i="2"/>
  <c r="L124" i="3" s="1"/>
  <c r="BB126" i="2"/>
  <c r="K124" i="3" s="1"/>
  <c r="BA126" i="2"/>
  <c r="J124" i="3" s="1"/>
  <c r="AZ126" i="2"/>
  <c r="I124" i="3" s="1"/>
  <c r="AY126" i="2"/>
  <c r="H124" i="3" s="1"/>
  <c r="AX126" i="2"/>
  <c r="G124" i="3" s="1"/>
  <c r="AW126" i="2"/>
  <c r="F124" i="3" s="1"/>
  <c r="AV126" i="2"/>
  <c r="E124" i="3" s="1"/>
  <c r="AU126" i="2"/>
  <c r="D124" i="3" s="1"/>
  <c r="AT126" i="2"/>
  <c r="C124" i="3" s="1"/>
  <c r="AS126" i="2"/>
  <c r="B124" i="3" s="1"/>
  <c r="CD125" i="2"/>
  <c r="AM123" i="3" s="1"/>
  <c r="CC125" i="2"/>
  <c r="AL123" i="3" s="1"/>
  <c r="CB125" i="2"/>
  <c r="AK123" i="3" s="1"/>
  <c r="CA125" i="2"/>
  <c r="AJ123" i="3" s="1"/>
  <c r="BZ125" i="2"/>
  <c r="AI123" i="3" s="1"/>
  <c r="BY125" i="2"/>
  <c r="AH123" i="3" s="1"/>
  <c r="BX125" i="2"/>
  <c r="AG123" i="3" s="1"/>
  <c r="BW125" i="2"/>
  <c r="AF123" i="3" s="1"/>
  <c r="BV125" i="2"/>
  <c r="AE123" i="3" s="1"/>
  <c r="BU125" i="2"/>
  <c r="AD123" i="3" s="1"/>
  <c r="BT125" i="2"/>
  <c r="AC123" i="3" s="1"/>
  <c r="BS125" i="2"/>
  <c r="AB123" i="3" s="1"/>
  <c r="BR125" i="2"/>
  <c r="AA123" i="3" s="1"/>
  <c r="BQ125" i="2"/>
  <c r="Z123" i="3" s="1"/>
  <c r="BP125" i="2"/>
  <c r="Y123" i="3" s="1"/>
  <c r="BO125" i="2"/>
  <c r="X123" i="3" s="1"/>
  <c r="BN125" i="2"/>
  <c r="W123" i="3" s="1"/>
  <c r="BM125" i="2"/>
  <c r="V123" i="3" s="1"/>
  <c r="BL125" i="2"/>
  <c r="U123" i="3" s="1"/>
  <c r="BK125" i="2"/>
  <c r="T123" i="3" s="1"/>
  <c r="BJ125" i="2"/>
  <c r="S123" i="3" s="1"/>
  <c r="BI125" i="2"/>
  <c r="R123" i="3" s="1"/>
  <c r="BH125" i="2"/>
  <c r="Q123" i="3" s="1"/>
  <c r="BG125" i="2"/>
  <c r="P123" i="3" s="1"/>
  <c r="BF125" i="2"/>
  <c r="O123" i="3" s="1"/>
  <c r="BE125" i="2"/>
  <c r="N123" i="3" s="1"/>
  <c r="BD125" i="2"/>
  <c r="M123" i="3" s="1"/>
  <c r="BC125" i="2"/>
  <c r="L123" i="3" s="1"/>
  <c r="BB125" i="2"/>
  <c r="K123" i="3" s="1"/>
  <c r="BA125" i="2"/>
  <c r="J123" i="3" s="1"/>
  <c r="AZ125" i="2"/>
  <c r="I123" i="3" s="1"/>
  <c r="AY125" i="2"/>
  <c r="H123" i="3" s="1"/>
  <c r="AX125" i="2"/>
  <c r="G123" i="3" s="1"/>
  <c r="AW125" i="2"/>
  <c r="F123" i="3" s="1"/>
  <c r="AV125" i="2"/>
  <c r="E123" i="3" s="1"/>
  <c r="AU125" i="2"/>
  <c r="D123" i="3" s="1"/>
  <c r="AT125" i="2"/>
  <c r="C123" i="3" s="1"/>
  <c r="AS125" i="2"/>
  <c r="B123" i="3" s="1"/>
  <c r="CD124" i="2"/>
  <c r="AM122" i="3" s="1"/>
  <c r="CC124" i="2"/>
  <c r="AL122" i="3" s="1"/>
  <c r="CB124" i="2"/>
  <c r="AK122" i="3" s="1"/>
  <c r="CA124" i="2"/>
  <c r="AJ122" i="3" s="1"/>
  <c r="BZ124" i="2"/>
  <c r="AI122" i="3" s="1"/>
  <c r="BY124" i="2"/>
  <c r="AH122" i="3" s="1"/>
  <c r="BX124" i="2"/>
  <c r="AG122" i="3" s="1"/>
  <c r="BW124" i="2"/>
  <c r="AF122" i="3" s="1"/>
  <c r="BV124" i="2"/>
  <c r="AE122" i="3" s="1"/>
  <c r="BU124" i="2"/>
  <c r="AD122" i="3" s="1"/>
  <c r="BT124" i="2"/>
  <c r="AC122" i="3" s="1"/>
  <c r="BS124" i="2"/>
  <c r="AB122" i="3" s="1"/>
  <c r="BR124" i="2"/>
  <c r="AA122" i="3" s="1"/>
  <c r="BQ124" i="2"/>
  <c r="Z122" i="3" s="1"/>
  <c r="BP124" i="2"/>
  <c r="Y122" i="3" s="1"/>
  <c r="BO124" i="2"/>
  <c r="X122" i="3" s="1"/>
  <c r="BN124" i="2"/>
  <c r="W122" i="3" s="1"/>
  <c r="BM124" i="2"/>
  <c r="V122" i="3" s="1"/>
  <c r="BL124" i="2"/>
  <c r="U122" i="3" s="1"/>
  <c r="BK124" i="2"/>
  <c r="T122" i="3" s="1"/>
  <c r="BJ124" i="2"/>
  <c r="S122" i="3" s="1"/>
  <c r="BI124" i="2"/>
  <c r="R122" i="3" s="1"/>
  <c r="BH124" i="2"/>
  <c r="Q122" i="3" s="1"/>
  <c r="BG124" i="2"/>
  <c r="P122" i="3" s="1"/>
  <c r="BF124" i="2"/>
  <c r="O122" i="3" s="1"/>
  <c r="BE124" i="2"/>
  <c r="N122" i="3" s="1"/>
  <c r="BD124" i="2"/>
  <c r="M122" i="3" s="1"/>
  <c r="BC124" i="2"/>
  <c r="L122" i="3" s="1"/>
  <c r="BB124" i="2"/>
  <c r="K122" i="3" s="1"/>
  <c r="BA124" i="2"/>
  <c r="J122" i="3" s="1"/>
  <c r="AZ124" i="2"/>
  <c r="I122" i="3" s="1"/>
  <c r="AY124" i="2"/>
  <c r="H122" i="3" s="1"/>
  <c r="AX124" i="2"/>
  <c r="G122" i="3" s="1"/>
  <c r="AW124" i="2"/>
  <c r="F122" i="3" s="1"/>
  <c r="AV124" i="2"/>
  <c r="E122" i="3" s="1"/>
  <c r="AU124" i="2"/>
  <c r="D122" i="3" s="1"/>
  <c r="AT124" i="2"/>
  <c r="C122" i="3" s="1"/>
  <c r="AS124" i="2"/>
  <c r="B122" i="3" s="1"/>
  <c r="CD123" i="2"/>
  <c r="AM121" i="3" s="1"/>
  <c r="CC123" i="2"/>
  <c r="AL121" i="3" s="1"/>
  <c r="CB123" i="2"/>
  <c r="AK121" i="3" s="1"/>
  <c r="CA123" i="2"/>
  <c r="AJ121" i="3" s="1"/>
  <c r="BZ123" i="2"/>
  <c r="AI121" i="3" s="1"/>
  <c r="BY123" i="2"/>
  <c r="AH121" i="3" s="1"/>
  <c r="BX123" i="2"/>
  <c r="AG121" i="3" s="1"/>
  <c r="BW123" i="2"/>
  <c r="AF121" i="3" s="1"/>
  <c r="BV123" i="2"/>
  <c r="AE121" i="3" s="1"/>
  <c r="BU123" i="2"/>
  <c r="AD121" i="3" s="1"/>
  <c r="BT123" i="2"/>
  <c r="AC121" i="3" s="1"/>
  <c r="BS123" i="2"/>
  <c r="AB121" i="3" s="1"/>
  <c r="BR123" i="2"/>
  <c r="AA121" i="3" s="1"/>
  <c r="BQ123" i="2"/>
  <c r="Z121" i="3" s="1"/>
  <c r="BP123" i="2"/>
  <c r="Y121" i="3" s="1"/>
  <c r="BO123" i="2"/>
  <c r="X121" i="3" s="1"/>
  <c r="BN123" i="2"/>
  <c r="W121" i="3" s="1"/>
  <c r="BM123" i="2"/>
  <c r="V121" i="3" s="1"/>
  <c r="BL123" i="2"/>
  <c r="U121" i="3" s="1"/>
  <c r="BK123" i="2"/>
  <c r="T121" i="3" s="1"/>
  <c r="BJ123" i="2"/>
  <c r="S121" i="3" s="1"/>
  <c r="BI123" i="2"/>
  <c r="R121" i="3" s="1"/>
  <c r="BH123" i="2"/>
  <c r="Q121" i="3" s="1"/>
  <c r="BG123" i="2"/>
  <c r="P121" i="3" s="1"/>
  <c r="BF123" i="2"/>
  <c r="O121" i="3" s="1"/>
  <c r="BE123" i="2"/>
  <c r="N121" i="3" s="1"/>
  <c r="BD123" i="2"/>
  <c r="M121" i="3" s="1"/>
  <c r="BC123" i="2"/>
  <c r="L121" i="3" s="1"/>
  <c r="BB123" i="2"/>
  <c r="K121" i="3" s="1"/>
  <c r="BA123" i="2"/>
  <c r="J121" i="3" s="1"/>
  <c r="AZ123" i="2"/>
  <c r="I121" i="3" s="1"/>
  <c r="AY123" i="2"/>
  <c r="H121" i="3" s="1"/>
  <c r="AX123" i="2"/>
  <c r="G121" i="3" s="1"/>
  <c r="AW123" i="2"/>
  <c r="F121" i="3" s="1"/>
  <c r="AV123" i="2"/>
  <c r="E121" i="3" s="1"/>
  <c r="AU123" i="2"/>
  <c r="D121" i="3" s="1"/>
  <c r="AT123" i="2"/>
  <c r="C121" i="3" s="1"/>
  <c r="AS123" i="2"/>
  <c r="B121" i="3" s="1"/>
  <c r="CD122" i="2"/>
  <c r="AM120" i="3" s="1"/>
  <c r="CC122" i="2"/>
  <c r="AL120" i="3" s="1"/>
  <c r="CB122" i="2"/>
  <c r="AK120" i="3" s="1"/>
  <c r="CA122" i="2"/>
  <c r="AJ120" i="3" s="1"/>
  <c r="BZ122" i="2"/>
  <c r="AI120" i="3" s="1"/>
  <c r="BY122" i="2"/>
  <c r="AH120" i="3" s="1"/>
  <c r="BX122" i="2"/>
  <c r="AG120" i="3" s="1"/>
  <c r="BW122" i="2"/>
  <c r="AF120" i="3" s="1"/>
  <c r="BV122" i="2"/>
  <c r="AE120" i="3" s="1"/>
  <c r="BU122" i="2"/>
  <c r="AD120" i="3" s="1"/>
  <c r="BT122" i="2"/>
  <c r="AC120" i="3" s="1"/>
  <c r="BS122" i="2"/>
  <c r="AB120" i="3" s="1"/>
  <c r="BR122" i="2"/>
  <c r="AA120" i="3" s="1"/>
  <c r="BQ122" i="2"/>
  <c r="Z120" i="3" s="1"/>
  <c r="BP122" i="2"/>
  <c r="Y120" i="3" s="1"/>
  <c r="BO122" i="2"/>
  <c r="X120" i="3" s="1"/>
  <c r="BN122" i="2"/>
  <c r="W120" i="3" s="1"/>
  <c r="BM122" i="2"/>
  <c r="V120" i="3" s="1"/>
  <c r="BL122" i="2"/>
  <c r="U120" i="3" s="1"/>
  <c r="BK122" i="2"/>
  <c r="T120" i="3" s="1"/>
  <c r="BJ122" i="2"/>
  <c r="S120" i="3" s="1"/>
  <c r="BI122" i="2"/>
  <c r="R120" i="3" s="1"/>
  <c r="BH122" i="2"/>
  <c r="Q120" i="3" s="1"/>
  <c r="BG122" i="2"/>
  <c r="P120" i="3" s="1"/>
  <c r="BF122" i="2"/>
  <c r="O120" i="3" s="1"/>
  <c r="BE122" i="2"/>
  <c r="N120" i="3" s="1"/>
  <c r="BD122" i="2"/>
  <c r="M120" i="3" s="1"/>
  <c r="BC122" i="2"/>
  <c r="L120" i="3" s="1"/>
  <c r="BB122" i="2"/>
  <c r="K120" i="3" s="1"/>
  <c r="BA122" i="2"/>
  <c r="J120" i="3" s="1"/>
  <c r="AZ122" i="2"/>
  <c r="I120" i="3" s="1"/>
  <c r="AY122" i="2"/>
  <c r="H120" i="3" s="1"/>
  <c r="AX122" i="2"/>
  <c r="G120" i="3" s="1"/>
  <c r="AW122" i="2"/>
  <c r="F120" i="3" s="1"/>
  <c r="AV122" i="2"/>
  <c r="E120" i="3" s="1"/>
  <c r="AU122" i="2"/>
  <c r="D120" i="3" s="1"/>
  <c r="AT122" i="2"/>
  <c r="C120" i="3" s="1"/>
  <c r="AS122" i="2"/>
  <c r="B120" i="3" s="1"/>
  <c r="CD121" i="2"/>
  <c r="AM119" i="3" s="1"/>
  <c r="CC121" i="2"/>
  <c r="AL119" i="3" s="1"/>
  <c r="CB121" i="2"/>
  <c r="AK119" i="3" s="1"/>
  <c r="CA121" i="2"/>
  <c r="AJ119" i="3" s="1"/>
  <c r="BZ121" i="2"/>
  <c r="AI119" i="3" s="1"/>
  <c r="BY121" i="2"/>
  <c r="AH119" i="3" s="1"/>
  <c r="BX121" i="2"/>
  <c r="AG119" i="3" s="1"/>
  <c r="BW121" i="2"/>
  <c r="AF119" i="3" s="1"/>
  <c r="BV121" i="2"/>
  <c r="AE119" i="3" s="1"/>
  <c r="BU121" i="2"/>
  <c r="AD119" i="3" s="1"/>
  <c r="BT121" i="2"/>
  <c r="AC119" i="3" s="1"/>
  <c r="BS121" i="2"/>
  <c r="AB119" i="3" s="1"/>
  <c r="BR121" i="2"/>
  <c r="AA119" i="3" s="1"/>
  <c r="BQ121" i="2"/>
  <c r="Z119" i="3" s="1"/>
  <c r="BP121" i="2"/>
  <c r="Y119" i="3" s="1"/>
  <c r="BO121" i="2"/>
  <c r="X119" i="3" s="1"/>
  <c r="BN121" i="2"/>
  <c r="W119" i="3" s="1"/>
  <c r="BM121" i="2"/>
  <c r="V119" i="3" s="1"/>
  <c r="BL121" i="2"/>
  <c r="U119" i="3" s="1"/>
  <c r="BK121" i="2"/>
  <c r="T119" i="3" s="1"/>
  <c r="BJ121" i="2"/>
  <c r="S119" i="3" s="1"/>
  <c r="BI121" i="2"/>
  <c r="R119" i="3" s="1"/>
  <c r="BH121" i="2"/>
  <c r="Q119" i="3" s="1"/>
  <c r="BG121" i="2"/>
  <c r="P119" i="3" s="1"/>
  <c r="BF121" i="2"/>
  <c r="O119" i="3" s="1"/>
  <c r="BE121" i="2"/>
  <c r="N119" i="3" s="1"/>
  <c r="BD121" i="2"/>
  <c r="M119" i="3" s="1"/>
  <c r="BC121" i="2"/>
  <c r="L119" i="3" s="1"/>
  <c r="BB121" i="2"/>
  <c r="K119" i="3" s="1"/>
  <c r="BA121" i="2"/>
  <c r="J119" i="3" s="1"/>
  <c r="AZ121" i="2"/>
  <c r="I119" i="3" s="1"/>
  <c r="AY121" i="2"/>
  <c r="H119" i="3" s="1"/>
  <c r="AX121" i="2"/>
  <c r="G119" i="3" s="1"/>
  <c r="AW121" i="2"/>
  <c r="F119" i="3" s="1"/>
  <c r="AV121" i="2"/>
  <c r="E119" i="3" s="1"/>
  <c r="AU121" i="2"/>
  <c r="D119" i="3" s="1"/>
  <c r="AT121" i="2"/>
  <c r="C119" i="3" s="1"/>
  <c r="AS121" i="2"/>
  <c r="B119" i="3" s="1"/>
  <c r="CD120" i="2"/>
  <c r="AM118" i="3" s="1"/>
  <c r="CC120" i="2"/>
  <c r="AL118" i="3" s="1"/>
  <c r="CB120" i="2"/>
  <c r="AK118" i="3" s="1"/>
  <c r="CA120" i="2"/>
  <c r="AJ118" i="3" s="1"/>
  <c r="BZ120" i="2"/>
  <c r="AI118" i="3" s="1"/>
  <c r="BY120" i="2"/>
  <c r="AH118" i="3" s="1"/>
  <c r="BX120" i="2"/>
  <c r="AG118" i="3" s="1"/>
  <c r="BW120" i="2"/>
  <c r="AF118" i="3" s="1"/>
  <c r="BV120" i="2"/>
  <c r="AE118" i="3" s="1"/>
  <c r="BU120" i="2"/>
  <c r="AD118" i="3" s="1"/>
  <c r="BT120" i="2"/>
  <c r="AC118" i="3" s="1"/>
  <c r="BS120" i="2"/>
  <c r="AB118" i="3" s="1"/>
  <c r="BR120" i="2"/>
  <c r="AA118" i="3" s="1"/>
  <c r="BQ120" i="2"/>
  <c r="Z118" i="3" s="1"/>
  <c r="BP120" i="2"/>
  <c r="Y118" i="3" s="1"/>
  <c r="BO120" i="2"/>
  <c r="X118" i="3" s="1"/>
  <c r="BN120" i="2"/>
  <c r="W118" i="3" s="1"/>
  <c r="BM120" i="2"/>
  <c r="V118" i="3" s="1"/>
  <c r="BL120" i="2"/>
  <c r="U118" i="3" s="1"/>
  <c r="BK120" i="2"/>
  <c r="T118" i="3" s="1"/>
  <c r="BJ120" i="2"/>
  <c r="S118" i="3" s="1"/>
  <c r="BI120" i="2"/>
  <c r="R118" i="3" s="1"/>
  <c r="BH120" i="2"/>
  <c r="Q118" i="3" s="1"/>
  <c r="BG120" i="2"/>
  <c r="P118" i="3" s="1"/>
  <c r="BF120" i="2"/>
  <c r="O118" i="3" s="1"/>
  <c r="BE120" i="2"/>
  <c r="N118" i="3" s="1"/>
  <c r="BD120" i="2"/>
  <c r="M118" i="3" s="1"/>
  <c r="BC120" i="2"/>
  <c r="L118" i="3" s="1"/>
  <c r="BB120" i="2"/>
  <c r="K118" i="3" s="1"/>
  <c r="BA120" i="2"/>
  <c r="J118" i="3" s="1"/>
  <c r="AZ120" i="2"/>
  <c r="I118" i="3" s="1"/>
  <c r="AY120" i="2"/>
  <c r="H118" i="3" s="1"/>
  <c r="AX120" i="2"/>
  <c r="G118" i="3" s="1"/>
  <c r="AW120" i="2"/>
  <c r="F118" i="3" s="1"/>
  <c r="AV120" i="2"/>
  <c r="E118" i="3" s="1"/>
  <c r="AU120" i="2"/>
  <c r="D118" i="3" s="1"/>
  <c r="AT120" i="2"/>
  <c r="C118" i="3" s="1"/>
  <c r="AS120" i="2"/>
  <c r="B118" i="3" s="1"/>
  <c r="CD119" i="2"/>
  <c r="AM117" i="3" s="1"/>
  <c r="CC119" i="2"/>
  <c r="AL117" i="3" s="1"/>
  <c r="CB119" i="2"/>
  <c r="AK117" i="3" s="1"/>
  <c r="CA119" i="2"/>
  <c r="AJ117" i="3" s="1"/>
  <c r="BZ119" i="2"/>
  <c r="AI117" i="3" s="1"/>
  <c r="BY119" i="2"/>
  <c r="AH117" i="3" s="1"/>
  <c r="BX119" i="2"/>
  <c r="AG117" i="3" s="1"/>
  <c r="BW119" i="2"/>
  <c r="AF117" i="3" s="1"/>
  <c r="BV119" i="2"/>
  <c r="AE117" i="3" s="1"/>
  <c r="BU119" i="2"/>
  <c r="AD117" i="3" s="1"/>
  <c r="BT119" i="2"/>
  <c r="AC117" i="3" s="1"/>
  <c r="BS119" i="2"/>
  <c r="AB117" i="3" s="1"/>
  <c r="BR119" i="2"/>
  <c r="AA117" i="3" s="1"/>
  <c r="BQ119" i="2"/>
  <c r="Z117" i="3" s="1"/>
  <c r="BP119" i="2"/>
  <c r="Y117" i="3" s="1"/>
  <c r="BO119" i="2"/>
  <c r="X117" i="3" s="1"/>
  <c r="BN119" i="2"/>
  <c r="W117" i="3" s="1"/>
  <c r="BM119" i="2"/>
  <c r="V117" i="3" s="1"/>
  <c r="BL119" i="2"/>
  <c r="U117" i="3" s="1"/>
  <c r="BK119" i="2"/>
  <c r="T117" i="3" s="1"/>
  <c r="BJ119" i="2"/>
  <c r="S117" i="3" s="1"/>
  <c r="BI119" i="2"/>
  <c r="R117" i="3" s="1"/>
  <c r="BH119" i="2"/>
  <c r="Q117" i="3" s="1"/>
  <c r="BG119" i="2"/>
  <c r="P117" i="3" s="1"/>
  <c r="BF119" i="2"/>
  <c r="O117" i="3" s="1"/>
  <c r="BE119" i="2"/>
  <c r="N117" i="3" s="1"/>
  <c r="BD119" i="2"/>
  <c r="M117" i="3" s="1"/>
  <c r="BC119" i="2"/>
  <c r="L117" i="3" s="1"/>
  <c r="BB119" i="2"/>
  <c r="K117" i="3" s="1"/>
  <c r="BA119" i="2"/>
  <c r="J117" i="3" s="1"/>
  <c r="AZ119" i="2"/>
  <c r="I117" i="3" s="1"/>
  <c r="AY119" i="2"/>
  <c r="H117" i="3" s="1"/>
  <c r="AX119" i="2"/>
  <c r="G117" i="3" s="1"/>
  <c r="AW119" i="2"/>
  <c r="F117" i="3" s="1"/>
  <c r="AV119" i="2"/>
  <c r="E117" i="3" s="1"/>
  <c r="AU119" i="2"/>
  <c r="D117" i="3" s="1"/>
  <c r="AT119" i="2"/>
  <c r="C117" i="3" s="1"/>
  <c r="AS119" i="2"/>
  <c r="B117" i="3" s="1"/>
  <c r="CD118" i="2"/>
  <c r="AM116" i="3" s="1"/>
  <c r="CC118" i="2"/>
  <c r="AL116" i="3" s="1"/>
  <c r="CB118" i="2"/>
  <c r="AK116" i="3" s="1"/>
  <c r="CA118" i="2"/>
  <c r="AJ116" i="3" s="1"/>
  <c r="BZ118" i="2"/>
  <c r="AI116" i="3" s="1"/>
  <c r="BY118" i="2"/>
  <c r="AH116" i="3" s="1"/>
  <c r="BX118" i="2"/>
  <c r="AG116" i="3" s="1"/>
  <c r="BW118" i="2"/>
  <c r="AF116" i="3" s="1"/>
  <c r="BV118" i="2"/>
  <c r="AE116" i="3" s="1"/>
  <c r="BU118" i="2"/>
  <c r="AD116" i="3" s="1"/>
  <c r="BT118" i="2"/>
  <c r="AC116" i="3" s="1"/>
  <c r="BS118" i="2"/>
  <c r="AB116" i="3" s="1"/>
  <c r="BR118" i="2"/>
  <c r="AA116" i="3" s="1"/>
  <c r="BQ118" i="2"/>
  <c r="Z116" i="3" s="1"/>
  <c r="BP118" i="2"/>
  <c r="Y116" i="3" s="1"/>
  <c r="BO118" i="2"/>
  <c r="X116" i="3" s="1"/>
  <c r="BN118" i="2"/>
  <c r="W116" i="3" s="1"/>
  <c r="BM118" i="2"/>
  <c r="V116" i="3" s="1"/>
  <c r="BL118" i="2"/>
  <c r="U116" i="3" s="1"/>
  <c r="BK118" i="2"/>
  <c r="T116" i="3" s="1"/>
  <c r="BJ118" i="2"/>
  <c r="S116" i="3" s="1"/>
  <c r="BI118" i="2"/>
  <c r="R116" i="3" s="1"/>
  <c r="BH118" i="2"/>
  <c r="Q116" i="3" s="1"/>
  <c r="BG118" i="2"/>
  <c r="P116" i="3" s="1"/>
  <c r="BF118" i="2"/>
  <c r="O116" i="3" s="1"/>
  <c r="BE118" i="2"/>
  <c r="N116" i="3" s="1"/>
  <c r="BD118" i="2"/>
  <c r="M116" i="3" s="1"/>
  <c r="BC118" i="2"/>
  <c r="L116" i="3" s="1"/>
  <c r="BB118" i="2"/>
  <c r="K116" i="3" s="1"/>
  <c r="BA118" i="2"/>
  <c r="J116" i="3" s="1"/>
  <c r="AZ118" i="2"/>
  <c r="I116" i="3" s="1"/>
  <c r="AY118" i="2"/>
  <c r="H116" i="3" s="1"/>
  <c r="AX118" i="2"/>
  <c r="G116" i="3" s="1"/>
  <c r="AW118" i="2"/>
  <c r="F116" i="3" s="1"/>
  <c r="AV118" i="2"/>
  <c r="E116" i="3" s="1"/>
  <c r="AU118" i="2"/>
  <c r="D116" i="3" s="1"/>
  <c r="AT118" i="2"/>
  <c r="C116" i="3" s="1"/>
  <c r="AS118" i="2"/>
  <c r="B116" i="3" s="1"/>
  <c r="CD117" i="2"/>
  <c r="AM115" i="3" s="1"/>
  <c r="CC117" i="2"/>
  <c r="AL115" i="3" s="1"/>
  <c r="CB117" i="2"/>
  <c r="AK115" i="3" s="1"/>
  <c r="CA117" i="2"/>
  <c r="AJ115" i="3" s="1"/>
  <c r="BZ117" i="2"/>
  <c r="AI115" i="3" s="1"/>
  <c r="BY117" i="2"/>
  <c r="AH115" i="3" s="1"/>
  <c r="BX117" i="2"/>
  <c r="AG115" i="3" s="1"/>
  <c r="BW117" i="2"/>
  <c r="AF115" i="3" s="1"/>
  <c r="BV117" i="2"/>
  <c r="AE115" i="3" s="1"/>
  <c r="BU117" i="2"/>
  <c r="AD115" i="3" s="1"/>
  <c r="BT117" i="2"/>
  <c r="AC115" i="3" s="1"/>
  <c r="BS117" i="2"/>
  <c r="AB115" i="3" s="1"/>
  <c r="BR117" i="2"/>
  <c r="AA115" i="3" s="1"/>
  <c r="BQ117" i="2"/>
  <c r="Z115" i="3" s="1"/>
  <c r="BP117" i="2"/>
  <c r="Y115" i="3" s="1"/>
  <c r="BO117" i="2"/>
  <c r="X115" i="3" s="1"/>
  <c r="BN117" i="2"/>
  <c r="W115" i="3" s="1"/>
  <c r="BM117" i="2"/>
  <c r="V115" i="3" s="1"/>
  <c r="BL117" i="2"/>
  <c r="U115" i="3" s="1"/>
  <c r="BK117" i="2"/>
  <c r="T115" i="3" s="1"/>
  <c r="BJ117" i="2"/>
  <c r="S115" i="3" s="1"/>
  <c r="BI117" i="2"/>
  <c r="R115" i="3" s="1"/>
  <c r="BH117" i="2"/>
  <c r="Q115" i="3" s="1"/>
  <c r="BG117" i="2"/>
  <c r="P115" i="3" s="1"/>
  <c r="BF117" i="2"/>
  <c r="O115" i="3" s="1"/>
  <c r="BE117" i="2"/>
  <c r="N115" i="3" s="1"/>
  <c r="BD117" i="2"/>
  <c r="M115" i="3" s="1"/>
  <c r="BC117" i="2"/>
  <c r="L115" i="3" s="1"/>
  <c r="BB117" i="2"/>
  <c r="K115" i="3" s="1"/>
  <c r="BA117" i="2"/>
  <c r="J115" i="3" s="1"/>
  <c r="AZ117" i="2"/>
  <c r="I115" i="3" s="1"/>
  <c r="AY117" i="2"/>
  <c r="H115" i="3" s="1"/>
  <c r="AX117" i="2"/>
  <c r="G115" i="3" s="1"/>
  <c r="AW117" i="2"/>
  <c r="F115" i="3" s="1"/>
  <c r="AV117" i="2"/>
  <c r="E115" i="3" s="1"/>
  <c r="AU117" i="2"/>
  <c r="D115" i="3" s="1"/>
  <c r="AT117" i="2"/>
  <c r="C115" i="3" s="1"/>
  <c r="AS117" i="2"/>
  <c r="B115" i="3" s="1"/>
  <c r="CD116" i="2"/>
  <c r="AM114" i="3" s="1"/>
  <c r="CC116" i="2"/>
  <c r="AL114" i="3" s="1"/>
  <c r="CB116" i="2"/>
  <c r="AK114" i="3" s="1"/>
  <c r="CA116" i="2"/>
  <c r="AJ114" i="3" s="1"/>
  <c r="BZ116" i="2"/>
  <c r="AI114" i="3" s="1"/>
  <c r="BY116" i="2"/>
  <c r="AH114" i="3" s="1"/>
  <c r="BX116" i="2"/>
  <c r="AG114" i="3" s="1"/>
  <c r="BW116" i="2"/>
  <c r="AF114" i="3" s="1"/>
  <c r="BV116" i="2"/>
  <c r="AE114" i="3" s="1"/>
  <c r="BU116" i="2"/>
  <c r="AD114" i="3" s="1"/>
  <c r="BT116" i="2"/>
  <c r="AC114" i="3" s="1"/>
  <c r="BS116" i="2"/>
  <c r="AB114" i="3" s="1"/>
  <c r="BR116" i="2"/>
  <c r="AA114" i="3" s="1"/>
  <c r="BQ116" i="2"/>
  <c r="Z114" i="3" s="1"/>
  <c r="BP116" i="2"/>
  <c r="Y114" i="3" s="1"/>
  <c r="BO116" i="2"/>
  <c r="X114" i="3" s="1"/>
  <c r="BN116" i="2"/>
  <c r="W114" i="3" s="1"/>
  <c r="BM116" i="2"/>
  <c r="V114" i="3" s="1"/>
  <c r="BL116" i="2"/>
  <c r="U114" i="3" s="1"/>
  <c r="BK116" i="2"/>
  <c r="T114" i="3" s="1"/>
  <c r="BJ116" i="2"/>
  <c r="S114" i="3" s="1"/>
  <c r="BI116" i="2"/>
  <c r="R114" i="3" s="1"/>
  <c r="BH116" i="2"/>
  <c r="Q114" i="3" s="1"/>
  <c r="BG116" i="2"/>
  <c r="P114" i="3" s="1"/>
  <c r="BF116" i="2"/>
  <c r="O114" i="3" s="1"/>
  <c r="BE116" i="2"/>
  <c r="N114" i="3" s="1"/>
  <c r="BD116" i="2"/>
  <c r="M114" i="3" s="1"/>
  <c r="BC116" i="2"/>
  <c r="L114" i="3" s="1"/>
  <c r="BB116" i="2"/>
  <c r="K114" i="3" s="1"/>
  <c r="BA116" i="2"/>
  <c r="J114" i="3" s="1"/>
  <c r="AZ116" i="2"/>
  <c r="I114" i="3" s="1"/>
  <c r="AY116" i="2"/>
  <c r="H114" i="3" s="1"/>
  <c r="AX116" i="2"/>
  <c r="G114" i="3" s="1"/>
  <c r="AW116" i="2"/>
  <c r="F114" i="3" s="1"/>
  <c r="AV116" i="2"/>
  <c r="E114" i="3" s="1"/>
  <c r="AU116" i="2"/>
  <c r="D114" i="3" s="1"/>
  <c r="AT116" i="2"/>
  <c r="C114" i="3" s="1"/>
  <c r="AS116" i="2"/>
  <c r="B114" i="3" s="1"/>
  <c r="CD115" i="2"/>
  <c r="AM113" i="3" s="1"/>
  <c r="CC115" i="2"/>
  <c r="AL113" i="3" s="1"/>
  <c r="CB115" i="2"/>
  <c r="AK113" i="3" s="1"/>
  <c r="CA115" i="2"/>
  <c r="AJ113" i="3" s="1"/>
  <c r="BZ115" i="2"/>
  <c r="AI113" i="3" s="1"/>
  <c r="BY115" i="2"/>
  <c r="AH113" i="3" s="1"/>
  <c r="BX115" i="2"/>
  <c r="AG113" i="3" s="1"/>
  <c r="BW115" i="2"/>
  <c r="AF113" i="3" s="1"/>
  <c r="BV115" i="2"/>
  <c r="AE113" i="3" s="1"/>
  <c r="BU115" i="2"/>
  <c r="AD113" i="3" s="1"/>
  <c r="BT115" i="2"/>
  <c r="AC113" i="3" s="1"/>
  <c r="BS115" i="2"/>
  <c r="AB113" i="3" s="1"/>
  <c r="BR115" i="2"/>
  <c r="AA113" i="3" s="1"/>
  <c r="BQ115" i="2"/>
  <c r="Z113" i="3" s="1"/>
  <c r="BP115" i="2"/>
  <c r="Y113" i="3" s="1"/>
  <c r="BO115" i="2"/>
  <c r="X113" i="3" s="1"/>
  <c r="BN115" i="2"/>
  <c r="W113" i="3" s="1"/>
  <c r="BM115" i="2"/>
  <c r="V113" i="3" s="1"/>
  <c r="BL115" i="2"/>
  <c r="U113" i="3" s="1"/>
  <c r="BK115" i="2"/>
  <c r="T113" i="3" s="1"/>
  <c r="BJ115" i="2"/>
  <c r="S113" i="3" s="1"/>
  <c r="BI115" i="2"/>
  <c r="R113" i="3" s="1"/>
  <c r="BH115" i="2"/>
  <c r="Q113" i="3" s="1"/>
  <c r="BG115" i="2"/>
  <c r="P113" i="3" s="1"/>
  <c r="BF115" i="2"/>
  <c r="O113" i="3" s="1"/>
  <c r="BE115" i="2"/>
  <c r="N113" i="3" s="1"/>
  <c r="BD115" i="2"/>
  <c r="M113" i="3" s="1"/>
  <c r="BC115" i="2"/>
  <c r="L113" i="3" s="1"/>
  <c r="BB115" i="2"/>
  <c r="K113" i="3" s="1"/>
  <c r="BA115" i="2"/>
  <c r="J113" i="3" s="1"/>
  <c r="AZ115" i="2"/>
  <c r="I113" i="3" s="1"/>
  <c r="AY115" i="2"/>
  <c r="H113" i="3" s="1"/>
  <c r="AX115" i="2"/>
  <c r="G113" i="3" s="1"/>
  <c r="AW115" i="2"/>
  <c r="F113" i="3" s="1"/>
  <c r="AV115" i="2"/>
  <c r="E113" i="3" s="1"/>
  <c r="AU115" i="2"/>
  <c r="D113" i="3" s="1"/>
  <c r="AT115" i="2"/>
  <c r="C113" i="3" s="1"/>
  <c r="AS115" i="2"/>
  <c r="B113" i="3" s="1"/>
  <c r="CD114" i="2"/>
  <c r="AM112" i="3" s="1"/>
  <c r="CC114" i="2"/>
  <c r="AL112" i="3" s="1"/>
  <c r="CB114" i="2"/>
  <c r="AK112" i="3" s="1"/>
  <c r="CA114" i="2"/>
  <c r="AJ112" i="3" s="1"/>
  <c r="BZ114" i="2"/>
  <c r="AI112" i="3" s="1"/>
  <c r="BY114" i="2"/>
  <c r="AH112" i="3" s="1"/>
  <c r="BX114" i="2"/>
  <c r="AG112" i="3" s="1"/>
  <c r="BW114" i="2"/>
  <c r="AF112" i="3" s="1"/>
  <c r="BV114" i="2"/>
  <c r="AE112" i="3" s="1"/>
  <c r="BU114" i="2"/>
  <c r="AD112" i="3" s="1"/>
  <c r="BT114" i="2"/>
  <c r="AC112" i="3" s="1"/>
  <c r="BS114" i="2"/>
  <c r="AB112" i="3" s="1"/>
  <c r="BR114" i="2"/>
  <c r="AA112" i="3" s="1"/>
  <c r="BQ114" i="2"/>
  <c r="Z112" i="3" s="1"/>
  <c r="BP114" i="2"/>
  <c r="Y112" i="3" s="1"/>
  <c r="BO114" i="2"/>
  <c r="X112" i="3" s="1"/>
  <c r="BN114" i="2"/>
  <c r="W112" i="3" s="1"/>
  <c r="BM114" i="2"/>
  <c r="V112" i="3" s="1"/>
  <c r="BL114" i="2"/>
  <c r="U112" i="3" s="1"/>
  <c r="BK114" i="2"/>
  <c r="T112" i="3" s="1"/>
  <c r="BJ114" i="2"/>
  <c r="S112" i="3" s="1"/>
  <c r="BI114" i="2"/>
  <c r="R112" i="3" s="1"/>
  <c r="BH114" i="2"/>
  <c r="Q112" i="3" s="1"/>
  <c r="BG114" i="2"/>
  <c r="P112" i="3" s="1"/>
  <c r="BF114" i="2"/>
  <c r="O112" i="3" s="1"/>
  <c r="BE114" i="2"/>
  <c r="N112" i="3" s="1"/>
  <c r="BD114" i="2"/>
  <c r="M112" i="3" s="1"/>
  <c r="BC114" i="2"/>
  <c r="L112" i="3" s="1"/>
  <c r="BB114" i="2"/>
  <c r="K112" i="3" s="1"/>
  <c r="BA114" i="2"/>
  <c r="J112" i="3" s="1"/>
  <c r="AZ114" i="2"/>
  <c r="I112" i="3" s="1"/>
  <c r="AY114" i="2"/>
  <c r="H112" i="3" s="1"/>
  <c r="AX114" i="2"/>
  <c r="G112" i="3" s="1"/>
  <c r="AW114" i="2"/>
  <c r="F112" i="3" s="1"/>
  <c r="AV114" i="2"/>
  <c r="E112" i="3" s="1"/>
  <c r="AU114" i="2"/>
  <c r="D112" i="3" s="1"/>
  <c r="AT114" i="2"/>
  <c r="C112" i="3" s="1"/>
  <c r="AS114" i="2"/>
  <c r="B112" i="3" s="1"/>
  <c r="CD113" i="2"/>
  <c r="AM111" i="3" s="1"/>
  <c r="CC113" i="2"/>
  <c r="AL111" i="3" s="1"/>
  <c r="CB113" i="2"/>
  <c r="AK111" i="3" s="1"/>
  <c r="CA113" i="2"/>
  <c r="AJ111" i="3" s="1"/>
  <c r="BZ113" i="2"/>
  <c r="AI111" i="3" s="1"/>
  <c r="BY113" i="2"/>
  <c r="AH111" i="3" s="1"/>
  <c r="BX113" i="2"/>
  <c r="AG111" i="3" s="1"/>
  <c r="BW113" i="2"/>
  <c r="AF111" i="3" s="1"/>
  <c r="BV113" i="2"/>
  <c r="AE111" i="3" s="1"/>
  <c r="BU113" i="2"/>
  <c r="AD111" i="3" s="1"/>
  <c r="BT113" i="2"/>
  <c r="AC111" i="3" s="1"/>
  <c r="BS113" i="2"/>
  <c r="AB111" i="3" s="1"/>
  <c r="BR113" i="2"/>
  <c r="AA111" i="3" s="1"/>
  <c r="BQ113" i="2"/>
  <c r="Z111" i="3" s="1"/>
  <c r="BP113" i="2"/>
  <c r="Y111" i="3" s="1"/>
  <c r="BO113" i="2"/>
  <c r="X111" i="3" s="1"/>
  <c r="BN113" i="2"/>
  <c r="W111" i="3" s="1"/>
  <c r="BM113" i="2"/>
  <c r="V111" i="3" s="1"/>
  <c r="BL113" i="2"/>
  <c r="U111" i="3" s="1"/>
  <c r="BK113" i="2"/>
  <c r="T111" i="3" s="1"/>
  <c r="BJ113" i="2"/>
  <c r="S111" i="3" s="1"/>
  <c r="BI113" i="2"/>
  <c r="R111" i="3" s="1"/>
  <c r="BH113" i="2"/>
  <c r="Q111" i="3" s="1"/>
  <c r="BG113" i="2"/>
  <c r="P111" i="3" s="1"/>
  <c r="BF113" i="2"/>
  <c r="O111" i="3" s="1"/>
  <c r="BE113" i="2"/>
  <c r="N111" i="3" s="1"/>
  <c r="BD113" i="2"/>
  <c r="M111" i="3" s="1"/>
  <c r="BC113" i="2"/>
  <c r="L111" i="3" s="1"/>
  <c r="BB113" i="2"/>
  <c r="K111" i="3" s="1"/>
  <c r="BA113" i="2"/>
  <c r="J111" i="3" s="1"/>
  <c r="AZ113" i="2"/>
  <c r="I111" i="3" s="1"/>
  <c r="AY113" i="2"/>
  <c r="H111" i="3" s="1"/>
  <c r="AX113" i="2"/>
  <c r="G111" i="3" s="1"/>
  <c r="AW113" i="2"/>
  <c r="F111" i="3" s="1"/>
  <c r="AV113" i="2"/>
  <c r="E111" i="3" s="1"/>
  <c r="AU113" i="2"/>
  <c r="D111" i="3" s="1"/>
  <c r="AT113" i="2"/>
  <c r="C111" i="3" s="1"/>
  <c r="AS113" i="2"/>
  <c r="B111" i="3" s="1"/>
  <c r="CD112" i="2"/>
  <c r="AM110" i="3" s="1"/>
  <c r="CC112" i="2"/>
  <c r="AL110" i="3" s="1"/>
  <c r="CB112" i="2"/>
  <c r="AK110" i="3" s="1"/>
  <c r="CA112" i="2"/>
  <c r="AJ110" i="3" s="1"/>
  <c r="BZ112" i="2"/>
  <c r="AI110" i="3" s="1"/>
  <c r="BY112" i="2"/>
  <c r="AH110" i="3" s="1"/>
  <c r="BX112" i="2"/>
  <c r="AG110" i="3" s="1"/>
  <c r="BW112" i="2"/>
  <c r="AF110" i="3" s="1"/>
  <c r="BV112" i="2"/>
  <c r="AE110" i="3" s="1"/>
  <c r="BU112" i="2"/>
  <c r="AD110" i="3" s="1"/>
  <c r="BT112" i="2"/>
  <c r="AC110" i="3" s="1"/>
  <c r="BS112" i="2"/>
  <c r="AB110" i="3" s="1"/>
  <c r="BR112" i="2"/>
  <c r="AA110" i="3" s="1"/>
  <c r="BQ112" i="2"/>
  <c r="Z110" i="3" s="1"/>
  <c r="BP112" i="2"/>
  <c r="Y110" i="3" s="1"/>
  <c r="BO112" i="2"/>
  <c r="X110" i="3" s="1"/>
  <c r="BN112" i="2"/>
  <c r="W110" i="3" s="1"/>
  <c r="BM112" i="2"/>
  <c r="V110" i="3" s="1"/>
  <c r="BL112" i="2"/>
  <c r="U110" i="3" s="1"/>
  <c r="BK112" i="2"/>
  <c r="T110" i="3" s="1"/>
  <c r="BJ112" i="2"/>
  <c r="S110" i="3" s="1"/>
  <c r="BI112" i="2"/>
  <c r="R110" i="3" s="1"/>
  <c r="BH112" i="2"/>
  <c r="Q110" i="3" s="1"/>
  <c r="BG112" i="2"/>
  <c r="P110" i="3" s="1"/>
  <c r="BF112" i="2"/>
  <c r="O110" i="3" s="1"/>
  <c r="BE112" i="2"/>
  <c r="N110" i="3" s="1"/>
  <c r="BD112" i="2"/>
  <c r="M110" i="3" s="1"/>
  <c r="BC112" i="2"/>
  <c r="L110" i="3" s="1"/>
  <c r="BB112" i="2"/>
  <c r="K110" i="3" s="1"/>
  <c r="BA112" i="2"/>
  <c r="J110" i="3" s="1"/>
  <c r="AZ112" i="2"/>
  <c r="I110" i="3" s="1"/>
  <c r="AY112" i="2"/>
  <c r="H110" i="3" s="1"/>
  <c r="AX112" i="2"/>
  <c r="G110" i="3" s="1"/>
  <c r="AW112" i="2"/>
  <c r="F110" i="3" s="1"/>
  <c r="AV112" i="2"/>
  <c r="E110" i="3" s="1"/>
  <c r="AU112" i="2"/>
  <c r="D110" i="3" s="1"/>
  <c r="AT112" i="2"/>
  <c r="C110" i="3" s="1"/>
  <c r="AS112" i="2"/>
  <c r="B110" i="3" s="1"/>
  <c r="CD111" i="2"/>
  <c r="AM109" i="3" s="1"/>
  <c r="CC111" i="2"/>
  <c r="AL109" i="3" s="1"/>
  <c r="CB111" i="2"/>
  <c r="AK109" i="3" s="1"/>
  <c r="CA111" i="2"/>
  <c r="AJ109" i="3" s="1"/>
  <c r="BZ111" i="2"/>
  <c r="AI109" i="3" s="1"/>
  <c r="BY111" i="2"/>
  <c r="AH109" i="3" s="1"/>
  <c r="BX111" i="2"/>
  <c r="AG109" i="3" s="1"/>
  <c r="BW111" i="2"/>
  <c r="AF109" i="3" s="1"/>
  <c r="BV111" i="2"/>
  <c r="AE109" i="3" s="1"/>
  <c r="BU111" i="2"/>
  <c r="AD109" i="3" s="1"/>
  <c r="BT111" i="2"/>
  <c r="AC109" i="3" s="1"/>
  <c r="BS111" i="2"/>
  <c r="AB109" i="3" s="1"/>
  <c r="BR111" i="2"/>
  <c r="AA109" i="3" s="1"/>
  <c r="BQ111" i="2"/>
  <c r="Z109" i="3" s="1"/>
  <c r="BP111" i="2"/>
  <c r="Y109" i="3" s="1"/>
  <c r="BO111" i="2"/>
  <c r="X109" i="3" s="1"/>
  <c r="BN111" i="2"/>
  <c r="W109" i="3" s="1"/>
  <c r="BM111" i="2"/>
  <c r="V109" i="3" s="1"/>
  <c r="BL111" i="2"/>
  <c r="U109" i="3" s="1"/>
  <c r="BK111" i="2"/>
  <c r="T109" i="3" s="1"/>
  <c r="BJ111" i="2"/>
  <c r="S109" i="3" s="1"/>
  <c r="BI111" i="2"/>
  <c r="R109" i="3" s="1"/>
  <c r="BH111" i="2"/>
  <c r="Q109" i="3" s="1"/>
  <c r="BG111" i="2"/>
  <c r="P109" i="3" s="1"/>
  <c r="BF111" i="2"/>
  <c r="O109" i="3" s="1"/>
  <c r="BE111" i="2"/>
  <c r="N109" i="3" s="1"/>
  <c r="BD111" i="2"/>
  <c r="M109" i="3" s="1"/>
  <c r="BC111" i="2"/>
  <c r="L109" i="3" s="1"/>
  <c r="BB111" i="2"/>
  <c r="K109" i="3" s="1"/>
  <c r="BA111" i="2"/>
  <c r="J109" i="3" s="1"/>
  <c r="AZ111" i="2"/>
  <c r="I109" i="3" s="1"/>
  <c r="AY111" i="2"/>
  <c r="H109" i="3" s="1"/>
  <c r="AX111" i="2"/>
  <c r="G109" i="3" s="1"/>
  <c r="AW111" i="2"/>
  <c r="F109" i="3" s="1"/>
  <c r="AV111" i="2"/>
  <c r="E109" i="3" s="1"/>
  <c r="AU111" i="2"/>
  <c r="D109" i="3" s="1"/>
  <c r="AT111" i="2"/>
  <c r="C109" i="3" s="1"/>
  <c r="AS111" i="2"/>
  <c r="B109" i="3" s="1"/>
  <c r="CD110" i="2"/>
  <c r="AM108" i="3" s="1"/>
  <c r="CC110" i="2"/>
  <c r="AL108" i="3" s="1"/>
  <c r="CB110" i="2"/>
  <c r="AK108" i="3" s="1"/>
  <c r="CA110" i="2"/>
  <c r="AJ108" i="3" s="1"/>
  <c r="BZ110" i="2"/>
  <c r="AI108" i="3" s="1"/>
  <c r="BY110" i="2"/>
  <c r="AH108" i="3" s="1"/>
  <c r="BX110" i="2"/>
  <c r="AG108" i="3" s="1"/>
  <c r="BW110" i="2"/>
  <c r="AF108" i="3" s="1"/>
  <c r="BV110" i="2"/>
  <c r="AE108" i="3" s="1"/>
  <c r="BU110" i="2"/>
  <c r="AD108" i="3" s="1"/>
  <c r="BT110" i="2"/>
  <c r="AC108" i="3" s="1"/>
  <c r="BS110" i="2"/>
  <c r="AB108" i="3" s="1"/>
  <c r="BR110" i="2"/>
  <c r="AA108" i="3" s="1"/>
  <c r="BQ110" i="2"/>
  <c r="Z108" i="3" s="1"/>
  <c r="BP110" i="2"/>
  <c r="Y108" i="3" s="1"/>
  <c r="BO110" i="2"/>
  <c r="X108" i="3" s="1"/>
  <c r="BN110" i="2"/>
  <c r="W108" i="3" s="1"/>
  <c r="BM110" i="2"/>
  <c r="V108" i="3" s="1"/>
  <c r="BL110" i="2"/>
  <c r="U108" i="3" s="1"/>
  <c r="BK110" i="2"/>
  <c r="T108" i="3" s="1"/>
  <c r="BJ110" i="2"/>
  <c r="S108" i="3" s="1"/>
  <c r="BI110" i="2"/>
  <c r="R108" i="3" s="1"/>
  <c r="BH110" i="2"/>
  <c r="Q108" i="3" s="1"/>
  <c r="BG110" i="2"/>
  <c r="P108" i="3" s="1"/>
  <c r="BF110" i="2"/>
  <c r="O108" i="3" s="1"/>
  <c r="BE110" i="2"/>
  <c r="N108" i="3" s="1"/>
  <c r="BD110" i="2"/>
  <c r="M108" i="3" s="1"/>
  <c r="BC110" i="2"/>
  <c r="L108" i="3" s="1"/>
  <c r="BB110" i="2"/>
  <c r="K108" i="3" s="1"/>
  <c r="BA110" i="2"/>
  <c r="J108" i="3" s="1"/>
  <c r="AZ110" i="2"/>
  <c r="I108" i="3" s="1"/>
  <c r="AY110" i="2"/>
  <c r="H108" i="3" s="1"/>
  <c r="AX110" i="2"/>
  <c r="G108" i="3" s="1"/>
  <c r="AW110" i="2"/>
  <c r="F108" i="3" s="1"/>
  <c r="AV110" i="2"/>
  <c r="E108" i="3" s="1"/>
  <c r="AU110" i="2"/>
  <c r="D108" i="3" s="1"/>
  <c r="AT110" i="2"/>
  <c r="C108" i="3" s="1"/>
  <c r="AS110" i="2"/>
  <c r="B108" i="3" s="1"/>
  <c r="CD109" i="2"/>
  <c r="AM107" i="3" s="1"/>
  <c r="CC109" i="2"/>
  <c r="AL107" i="3" s="1"/>
  <c r="CB109" i="2"/>
  <c r="AK107" i="3" s="1"/>
  <c r="CA109" i="2"/>
  <c r="AJ107" i="3" s="1"/>
  <c r="BZ109" i="2"/>
  <c r="AI107" i="3" s="1"/>
  <c r="BY109" i="2"/>
  <c r="AH107" i="3" s="1"/>
  <c r="BX109" i="2"/>
  <c r="AG107" i="3" s="1"/>
  <c r="BW109" i="2"/>
  <c r="AF107" i="3" s="1"/>
  <c r="BV109" i="2"/>
  <c r="AE107" i="3" s="1"/>
  <c r="BU109" i="2"/>
  <c r="AD107" i="3" s="1"/>
  <c r="BT109" i="2"/>
  <c r="AC107" i="3" s="1"/>
  <c r="BS109" i="2"/>
  <c r="AB107" i="3" s="1"/>
  <c r="BR109" i="2"/>
  <c r="AA107" i="3" s="1"/>
  <c r="BQ109" i="2"/>
  <c r="Z107" i="3" s="1"/>
  <c r="BP109" i="2"/>
  <c r="Y107" i="3" s="1"/>
  <c r="BO109" i="2"/>
  <c r="X107" i="3" s="1"/>
  <c r="BN109" i="2"/>
  <c r="W107" i="3" s="1"/>
  <c r="BM109" i="2"/>
  <c r="V107" i="3" s="1"/>
  <c r="BL109" i="2"/>
  <c r="U107" i="3" s="1"/>
  <c r="BK109" i="2"/>
  <c r="T107" i="3" s="1"/>
  <c r="BJ109" i="2"/>
  <c r="S107" i="3" s="1"/>
  <c r="BI109" i="2"/>
  <c r="R107" i="3" s="1"/>
  <c r="BH109" i="2"/>
  <c r="Q107" i="3" s="1"/>
  <c r="BG109" i="2"/>
  <c r="P107" i="3" s="1"/>
  <c r="BF109" i="2"/>
  <c r="O107" i="3" s="1"/>
  <c r="BE109" i="2"/>
  <c r="N107" i="3" s="1"/>
  <c r="BD109" i="2"/>
  <c r="M107" i="3" s="1"/>
  <c r="BC109" i="2"/>
  <c r="L107" i="3" s="1"/>
  <c r="BB109" i="2"/>
  <c r="K107" i="3" s="1"/>
  <c r="BA109" i="2"/>
  <c r="J107" i="3" s="1"/>
  <c r="AZ109" i="2"/>
  <c r="I107" i="3" s="1"/>
  <c r="AY109" i="2"/>
  <c r="H107" i="3" s="1"/>
  <c r="AX109" i="2"/>
  <c r="G107" i="3" s="1"/>
  <c r="AW109" i="2"/>
  <c r="F107" i="3" s="1"/>
  <c r="AV109" i="2"/>
  <c r="E107" i="3" s="1"/>
  <c r="AU109" i="2"/>
  <c r="D107" i="3" s="1"/>
  <c r="AT109" i="2"/>
  <c r="C107" i="3" s="1"/>
  <c r="AS109" i="2"/>
  <c r="B107" i="3" s="1"/>
  <c r="CD108" i="2"/>
  <c r="AM106" i="3" s="1"/>
  <c r="CC108" i="2"/>
  <c r="AL106" i="3" s="1"/>
  <c r="CB108" i="2"/>
  <c r="AK106" i="3" s="1"/>
  <c r="CA108" i="2"/>
  <c r="AJ106" i="3" s="1"/>
  <c r="BZ108" i="2"/>
  <c r="AI106" i="3" s="1"/>
  <c r="BY108" i="2"/>
  <c r="AH106" i="3" s="1"/>
  <c r="BX108" i="2"/>
  <c r="AG106" i="3" s="1"/>
  <c r="BW108" i="2"/>
  <c r="AF106" i="3" s="1"/>
  <c r="BV108" i="2"/>
  <c r="AE106" i="3" s="1"/>
  <c r="BU108" i="2"/>
  <c r="AD106" i="3" s="1"/>
  <c r="BT108" i="2"/>
  <c r="AC106" i="3" s="1"/>
  <c r="BS108" i="2"/>
  <c r="AB106" i="3" s="1"/>
  <c r="BR108" i="2"/>
  <c r="AA106" i="3" s="1"/>
  <c r="BQ108" i="2"/>
  <c r="Z106" i="3" s="1"/>
  <c r="BP108" i="2"/>
  <c r="Y106" i="3" s="1"/>
  <c r="BO108" i="2"/>
  <c r="X106" i="3" s="1"/>
  <c r="BN108" i="2"/>
  <c r="W106" i="3" s="1"/>
  <c r="BM108" i="2"/>
  <c r="V106" i="3" s="1"/>
  <c r="BL108" i="2"/>
  <c r="U106" i="3" s="1"/>
  <c r="BK108" i="2"/>
  <c r="T106" i="3" s="1"/>
  <c r="BJ108" i="2"/>
  <c r="S106" i="3" s="1"/>
  <c r="BI108" i="2"/>
  <c r="R106" i="3" s="1"/>
  <c r="BH108" i="2"/>
  <c r="Q106" i="3" s="1"/>
  <c r="BG108" i="2"/>
  <c r="P106" i="3" s="1"/>
  <c r="BF108" i="2"/>
  <c r="O106" i="3" s="1"/>
  <c r="BE108" i="2"/>
  <c r="N106" i="3" s="1"/>
  <c r="BD108" i="2"/>
  <c r="M106" i="3" s="1"/>
  <c r="BC108" i="2"/>
  <c r="L106" i="3" s="1"/>
  <c r="BB108" i="2"/>
  <c r="K106" i="3" s="1"/>
  <c r="BA108" i="2"/>
  <c r="J106" i="3" s="1"/>
  <c r="AZ108" i="2"/>
  <c r="I106" i="3" s="1"/>
  <c r="AY108" i="2"/>
  <c r="H106" i="3" s="1"/>
  <c r="AX108" i="2"/>
  <c r="G106" i="3" s="1"/>
  <c r="AW108" i="2"/>
  <c r="F106" i="3" s="1"/>
  <c r="AV108" i="2"/>
  <c r="E106" i="3" s="1"/>
  <c r="AU108" i="2"/>
  <c r="D106" i="3" s="1"/>
  <c r="AT108" i="2"/>
  <c r="C106" i="3" s="1"/>
  <c r="AS108" i="2"/>
  <c r="B106" i="3" s="1"/>
  <c r="CD107" i="2"/>
  <c r="AM105" i="3" s="1"/>
  <c r="CC107" i="2"/>
  <c r="AL105" i="3" s="1"/>
  <c r="CB107" i="2"/>
  <c r="AK105" i="3" s="1"/>
  <c r="CA107" i="2"/>
  <c r="AJ105" i="3" s="1"/>
  <c r="BZ107" i="2"/>
  <c r="AI105" i="3" s="1"/>
  <c r="BY107" i="2"/>
  <c r="AH105" i="3" s="1"/>
  <c r="BX107" i="2"/>
  <c r="AG105" i="3" s="1"/>
  <c r="BW107" i="2"/>
  <c r="AF105" i="3" s="1"/>
  <c r="BV107" i="2"/>
  <c r="AE105" i="3" s="1"/>
  <c r="BU107" i="2"/>
  <c r="AD105" i="3" s="1"/>
  <c r="BT107" i="2"/>
  <c r="AC105" i="3" s="1"/>
  <c r="BS107" i="2"/>
  <c r="AB105" i="3" s="1"/>
  <c r="BR107" i="2"/>
  <c r="AA105" i="3" s="1"/>
  <c r="BQ107" i="2"/>
  <c r="Z105" i="3" s="1"/>
  <c r="BP107" i="2"/>
  <c r="Y105" i="3" s="1"/>
  <c r="BO107" i="2"/>
  <c r="X105" i="3" s="1"/>
  <c r="BN107" i="2"/>
  <c r="W105" i="3" s="1"/>
  <c r="BM107" i="2"/>
  <c r="V105" i="3" s="1"/>
  <c r="BL107" i="2"/>
  <c r="U105" i="3" s="1"/>
  <c r="BK107" i="2"/>
  <c r="T105" i="3" s="1"/>
  <c r="BJ107" i="2"/>
  <c r="S105" i="3" s="1"/>
  <c r="BI107" i="2"/>
  <c r="R105" i="3" s="1"/>
  <c r="BH107" i="2"/>
  <c r="Q105" i="3" s="1"/>
  <c r="BG107" i="2"/>
  <c r="P105" i="3" s="1"/>
  <c r="BF107" i="2"/>
  <c r="O105" i="3" s="1"/>
  <c r="BE107" i="2"/>
  <c r="N105" i="3" s="1"/>
  <c r="BD107" i="2"/>
  <c r="M105" i="3" s="1"/>
  <c r="BC107" i="2"/>
  <c r="L105" i="3" s="1"/>
  <c r="BB107" i="2"/>
  <c r="K105" i="3" s="1"/>
  <c r="BA107" i="2"/>
  <c r="J105" i="3" s="1"/>
  <c r="AZ107" i="2"/>
  <c r="I105" i="3" s="1"/>
  <c r="AY107" i="2"/>
  <c r="H105" i="3" s="1"/>
  <c r="AX107" i="2"/>
  <c r="G105" i="3" s="1"/>
  <c r="AW107" i="2"/>
  <c r="F105" i="3" s="1"/>
  <c r="AV107" i="2"/>
  <c r="E105" i="3" s="1"/>
  <c r="AU107" i="2"/>
  <c r="D105" i="3" s="1"/>
  <c r="AT107" i="2"/>
  <c r="C105" i="3" s="1"/>
  <c r="AS107" i="2"/>
  <c r="B105" i="3" s="1"/>
  <c r="CD106" i="2"/>
  <c r="AM104" i="3" s="1"/>
  <c r="CC106" i="2"/>
  <c r="AL104" i="3" s="1"/>
  <c r="CB106" i="2"/>
  <c r="AK104" i="3" s="1"/>
  <c r="CA106" i="2"/>
  <c r="AJ104" i="3" s="1"/>
  <c r="BZ106" i="2"/>
  <c r="AI104" i="3" s="1"/>
  <c r="BY106" i="2"/>
  <c r="AH104" i="3" s="1"/>
  <c r="BX106" i="2"/>
  <c r="AG104" i="3" s="1"/>
  <c r="BW106" i="2"/>
  <c r="AF104" i="3" s="1"/>
  <c r="BV106" i="2"/>
  <c r="AE104" i="3" s="1"/>
  <c r="BU106" i="2"/>
  <c r="AD104" i="3" s="1"/>
  <c r="BT106" i="2"/>
  <c r="AC104" i="3" s="1"/>
  <c r="BS106" i="2"/>
  <c r="AB104" i="3" s="1"/>
  <c r="BR106" i="2"/>
  <c r="AA104" i="3" s="1"/>
  <c r="BQ106" i="2"/>
  <c r="Z104" i="3" s="1"/>
  <c r="BP106" i="2"/>
  <c r="Y104" i="3" s="1"/>
  <c r="BO106" i="2"/>
  <c r="X104" i="3" s="1"/>
  <c r="BN106" i="2"/>
  <c r="W104" i="3" s="1"/>
  <c r="BM106" i="2"/>
  <c r="V104" i="3" s="1"/>
  <c r="BL106" i="2"/>
  <c r="U104" i="3" s="1"/>
  <c r="BK106" i="2"/>
  <c r="T104" i="3" s="1"/>
  <c r="BJ106" i="2"/>
  <c r="S104" i="3" s="1"/>
  <c r="BI106" i="2"/>
  <c r="R104" i="3" s="1"/>
  <c r="BH106" i="2"/>
  <c r="Q104" i="3" s="1"/>
  <c r="BG106" i="2"/>
  <c r="P104" i="3" s="1"/>
  <c r="BF106" i="2"/>
  <c r="O104" i="3" s="1"/>
  <c r="BE106" i="2"/>
  <c r="N104" i="3" s="1"/>
  <c r="BD106" i="2"/>
  <c r="M104" i="3" s="1"/>
  <c r="BC106" i="2"/>
  <c r="L104" i="3" s="1"/>
  <c r="BB106" i="2"/>
  <c r="K104" i="3" s="1"/>
  <c r="BA106" i="2"/>
  <c r="J104" i="3" s="1"/>
  <c r="AZ106" i="2"/>
  <c r="I104" i="3" s="1"/>
  <c r="AY106" i="2"/>
  <c r="H104" i="3" s="1"/>
  <c r="AX106" i="2"/>
  <c r="G104" i="3" s="1"/>
  <c r="AW106" i="2"/>
  <c r="F104" i="3" s="1"/>
  <c r="AV106" i="2"/>
  <c r="E104" i="3" s="1"/>
  <c r="AU106" i="2"/>
  <c r="D104" i="3" s="1"/>
  <c r="AT106" i="2"/>
  <c r="C104" i="3" s="1"/>
  <c r="AS106" i="2"/>
  <c r="B104" i="3" s="1"/>
  <c r="CD105" i="2"/>
  <c r="AM103" i="3" s="1"/>
  <c r="CC105" i="2"/>
  <c r="AL103" i="3" s="1"/>
  <c r="CB105" i="2"/>
  <c r="AK103" i="3" s="1"/>
  <c r="CA105" i="2"/>
  <c r="AJ103" i="3" s="1"/>
  <c r="BZ105" i="2"/>
  <c r="AI103" i="3" s="1"/>
  <c r="BY105" i="2"/>
  <c r="AH103" i="3" s="1"/>
  <c r="BX105" i="2"/>
  <c r="AG103" i="3" s="1"/>
  <c r="BW105" i="2"/>
  <c r="AF103" i="3" s="1"/>
  <c r="BV105" i="2"/>
  <c r="AE103" i="3" s="1"/>
  <c r="BU105" i="2"/>
  <c r="AD103" i="3" s="1"/>
  <c r="BT105" i="2"/>
  <c r="AC103" i="3" s="1"/>
  <c r="BS105" i="2"/>
  <c r="AB103" i="3" s="1"/>
  <c r="BR105" i="2"/>
  <c r="AA103" i="3" s="1"/>
  <c r="BQ105" i="2"/>
  <c r="Z103" i="3" s="1"/>
  <c r="BP105" i="2"/>
  <c r="Y103" i="3" s="1"/>
  <c r="BO105" i="2"/>
  <c r="X103" i="3" s="1"/>
  <c r="BN105" i="2"/>
  <c r="W103" i="3" s="1"/>
  <c r="BM105" i="2"/>
  <c r="V103" i="3" s="1"/>
  <c r="BL105" i="2"/>
  <c r="U103" i="3" s="1"/>
  <c r="BK105" i="2"/>
  <c r="T103" i="3" s="1"/>
  <c r="BJ105" i="2"/>
  <c r="S103" i="3" s="1"/>
  <c r="BI105" i="2"/>
  <c r="R103" i="3" s="1"/>
  <c r="BH105" i="2"/>
  <c r="Q103" i="3" s="1"/>
  <c r="BG105" i="2"/>
  <c r="P103" i="3" s="1"/>
  <c r="BF105" i="2"/>
  <c r="O103" i="3" s="1"/>
  <c r="BE105" i="2"/>
  <c r="N103" i="3" s="1"/>
  <c r="BD105" i="2"/>
  <c r="M103" i="3" s="1"/>
  <c r="BC105" i="2"/>
  <c r="L103" i="3" s="1"/>
  <c r="BB105" i="2"/>
  <c r="K103" i="3" s="1"/>
  <c r="BA105" i="2"/>
  <c r="J103" i="3" s="1"/>
  <c r="AZ105" i="2"/>
  <c r="I103" i="3" s="1"/>
  <c r="AY105" i="2"/>
  <c r="H103" i="3" s="1"/>
  <c r="AX105" i="2"/>
  <c r="G103" i="3" s="1"/>
  <c r="AW105" i="2"/>
  <c r="F103" i="3" s="1"/>
  <c r="AV105" i="2"/>
  <c r="E103" i="3" s="1"/>
  <c r="AU105" i="2"/>
  <c r="D103" i="3" s="1"/>
  <c r="AT105" i="2"/>
  <c r="C103" i="3" s="1"/>
  <c r="AS105" i="2"/>
  <c r="B103" i="3" s="1"/>
  <c r="CD104" i="2"/>
  <c r="AM102" i="3" s="1"/>
  <c r="CC104" i="2"/>
  <c r="AL102" i="3" s="1"/>
  <c r="CB104" i="2"/>
  <c r="AK102" i="3" s="1"/>
  <c r="CA104" i="2"/>
  <c r="AJ102" i="3" s="1"/>
  <c r="BZ104" i="2"/>
  <c r="AI102" i="3" s="1"/>
  <c r="BY104" i="2"/>
  <c r="AH102" i="3" s="1"/>
  <c r="BX104" i="2"/>
  <c r="AG102" i="3" s="1"/>
  <c r="BW104" i="2"/>
  <c r="AF102" i="3" s="1"/>
  <c r="BV104" i="2"/>
  <c r="AE102" i="3" s="1"/>
  <c r="BU104" i="2"/>
  <c r="AD102" i="3" s="1"/>
  <c r="BT104" i="2"/>
  <c r="AC102" i="3" s="1"/>
  <c r="BS104" i="2"/>
  <c r="AB102" i="3" s="1"/>
  <c r="BR104" i="2"/>
  <c r="AA102" i="3" s="1"/>
  <c r="BQ104" i="2"/>
  <c r="Z102" i="3" s="1"/>
  <c r="BP104" i="2"/>
  <c r="Y102" i="3" s="1"/>
  <c r="BO104" i="2"/>
  <c r="X102" i="3" s="1"/>
  <c r="BN104" i="2"/>
  <c r="W102" i="3" s="1"/>
  <c r="BM104" i="2"/>
  <c r="V102" i="3" s="1"/>
  <c r="BL104" i="2"/>
  <c r="U102" i="3" s="1"/>
  <c r="BK104" i="2"/>
  <c r="T102" i="3" s="1"/>
  <c r="BJ104" i="2"/>
  <c r="S102" i="3" s="1"/>
  <c r="BI104" i="2"/>
  <c r="R102" i="3" s="1"/>
  <c r="BH104" i="2"/>
  <c r="Q102" i="3" s="1"/>
  <c r="BG104" i="2"/>
  <c r="P102" i="3" s="1"/>
  <c r="BF104" i="2"/>
  <c r="O102" i="3" s="1"/>
  <c r="BE104" i="2"/>
  <c r="N102" i="3" s="1"/>
  <c r="BD104" i="2"/>
  <c r="M102" i="3" s="1"/>
  <c r="BC104" i="2"/>
  <c r="L102" i="3" s="1"/>
  <c r="BB104" i="2"/>
  <c r="K102" i="3" s="1"/>
  <c r="BA104" i="2"/>
  <c r="J102" i="3" s="1"/>
  <c r="AZ104" i="2"/>
  <c r="I102" i="3" s="1"/>
  <c r="AY104" i="2"/>
  <c r="H102" i="3" s="1"/>
  <c r="AX104" i="2"/>
  <c r="G102" i="3" s="1"/>
  <c r="AW104" i="2"/>
  <c r="F102" i="3" s="1"/>
  <c r="AV104" i="2"/>
  <c r="E102" i="3" s="1"/>
  <c r="AU104" i="2"/>
  <c r="D102" i="3" s="1"/>
  <c r="AT104" i="2"/>
  <c r="C102" i="3" s="1"/>
  <c r="AS104" i="2"/>
  <c r="B102" i="3" s="1"/>
  <c r="CD103" i="2"/>
  <c r="AM101" i="3" s="1"/>
  <c r="CC103" i="2"/>
  <c r="AL101" i="3" s="1"/>
  <c r="CB103" i="2"/>
  <c r="AK101" i="3" s="1"/>
  <c r="CA103" i="2"/>
  <c r="AJ101" i="3" s="1"/>
  <c r="BZ103" i="2"/>
  <c r="AI101" i="3" s="1"/>
  <c r="BY103" i="2"/>
  <c r="AH101" i="3" s="1"/>
  <c r="BX103" i="2"/>
  <c r="AG101" i="3" s="1"/>
  <c r="BW103" i="2"/>
  <c r="AF101" i="3" s="1"/>
  <c r="BV103" i="2"/>
  <c r="AE101" i="3" s="1"/>
  <c r="BU103" i="2"/>
  <c r="AD101" i="3" s="1"/>
  <c r="BT103" i="2"/>
  <c r="AC101" i="3" s="1"/>
  <c r="BS103" i="2"/>
  <c r="AB101" i="3" s="1"/>
  <c r="BR103" i="2"/>
  <c r="AA101" i="3" s="1"/>
  <c r="BQ103" i="2"/>
  <c r="Z101" i="3" s="1"/>
  <c r="BP103" i="2"/>
  <c r="Y101" i="3" s="1"/>
  <c r="BO103" i="2"/>
  <c r="X101" i="3" s="1"/>
  <c r="BN103" i="2"/>
  <c r="W101" i="3" s="1"/>
  <c r="BM103" i="2"/>
  <c r="V101" i="3" s="1"/>
  <c r="BL103" i="2"/>
  <c r="U101" i="3" s="1"/>
  <c r="BK103" i="2"/>
  <c r="T101" i="3" s="1"/>
  <c r="BJ103" i="2"/>
  <c r="S101" i="3" s="1"/>
  <c r="BI103" i="2"/>
  <c r="R101" i="3" s="1"/>
  <c r="BH103" i="2"/>
  <c r="Q101" i="3" s="1"/>
  <c r="BG103" i="2"/>
  <c r="P101" i="3" s="1"/>
  <c r="BF103" i="2"/>
  <c r="O101" i="3" s="1"/>
  <c r="BE103" i="2"/>
  <c r="N101" i="3" s="1"/>
  <c r="BD103" i="2"/>
  <c r="M101" i="3" s="1"/>
  <c r="BC103" i="2"/>
  <c r="L101" i="3" s="1"/>
  <c r="BB103" i="2"/>
  <c r="K101" i="3" s="1"/>
  <c r="BA103" i="2"/>
  <c r="J101" i="3" s="1"/>
  <c r="AZ103" i="2"/>
  <c r="I101" i="3" s="1"/>
  <c r="AY103" i="2"/>
  <c r="H101" i="3" s="1"/>
  <c r="AX103" i="2"/>
  <c r="G101" i="3" s="1"/>
  <c r="AW103" i="2"/>
  <c r="F101" i="3" s="1"/>
  <c r="AV103" i="2"/>
  <c r="E101" i="3" s="1"/>
  <c r="AU103" i="2"/>
  <c r="D101" i="3" s="1"/>
  <c r="AT103" i="2"/>
  <c r="C101" i="3" s="1"/>
  <c r="AS103" i="2"/>
  <c r="B101" i="3" s="1"/>
  <c r="CD102" i="2"/>
  <c r="AM100" i="3" s="1"/>
  <c r="CC102" i="2"/>
  <c r="AL100" i="3" s="1"/>
  <c r="CB102" i="2"/>
  <c r="AK100" i="3" s="1"/>
  <c r="CA102" i="2"/>
  <c r="AJ100" i="3" s="1"/>
  <c r="BZ102" i="2"/>
  <c r="AI100" i="3" s="1"/>
  <c r="BY102" i="2"/>
  <c r="AH100" i="3" s="1"/>
  <c r="BX102" i="2"/>
  <c r="AG100" i="3" s="1"/>
  <c r="BW102" i="2"/>
  <c r="AF100" i="3" s="1"/>
  <c r="BV102" i="2"/>
  <c r="AE100" i="3" s="1"/>
  <c r="BU102" i="2"/>
  <c r="AD100" i="3" s="1"/>
  <c r="BT102" i="2"/>
  <c r="AC100" i="3" s="1"/>
  <c r="BS102" i="2"/>
  <c r="AB100" i="3" s="1"/>
  <c r="BR102" i="2"/>
  <c r="AA100" i="3" s="1"/>
  <c r="BQ102" i="2"/>
  <c r="Z100" i="3" s="1"/>
  <c r="BP102" i="2"/>
  <c r="Y100" i="3" s="1"/>
  <c r="BO102" i="2"/>
  <c r="X100" i="3" s="1"/>
  <c r="BN102" i="2"/>
  <c r="W100" i="3" s="1"/>
  <c r="BM102" i="2"/>
  <c r="V100" i="3" s="1"/>
  <c r="BL102" i="2"/>
  <c r="U100" i="3" s="1"/>
  <c r="BK102" i="2"/>
  <c r="T100" i="3" s="1"/>
  <c r="BJ102" i="2"/>
  <c r="S100" i="3" s="1"/>
  <c r="BI102" i="2"/>
  <c r="R100" i="3" s="1"/>
  <c r="BH102" i="2"/>
  <c r="Q100" i="3" s="1"/>
  <c r="BG102" i="2"/>
  <c r="P100" i="3" s="1"/>
  <c r="BF102" i="2"/>
  <c r="O100" i="3" s="1"/>
  <c r="BE102" i="2"/>
  <c r="N100" i="3" s="1"/>
  <c r="BD102" i="2"/>
  <c r="M100" i="3" s="1"/>
  <c r="BC102" i="2"/>
  <c r="L100" i="3" s="1"/>
  <c r="BB102" i="2"/>
  <c r="K100" i="3" s="1"/>
  <c r="BA102" i="2"/>
  <c r="J100" i="3" s="1"/>
  <c r="AZ102" i="2"/>
  <c r="I100" i="3" s="1"/>
  <c r="AY102" i="2"/>
  <c r="H100" i="3" s="1"/>
  <c r="AX102" i="2"/>
  <c r="G100" i="3" s="1"/>
  <c r="AW102" i="2"/>
  <c r="F100" i="3" s="1"/>
  <c r="AV102" i="2"/>
  <c r="E100" i="3" s="1"/>
  <c r="AU102" i="2"/>
  <c r="D100" i="3" s="1"/>
  <c r="AT102" i="2"/>
  <c r="C100" i="3" s="1"/>
  <c r="AS102" i="2"/>
  <c r="B100" i="3" s="1"/>
  <c r="CD101" i="2"/>
  <c r="AM99" i="3" s="1"/>
  <c r="CC101" i="2"/>
  <c r="AL99" i="3" s="1"/>
  <c r="CB101" i="2"/>
  <c r="AK99" i="3" s="1"/>
  <c r="CA101" i="2"/>
  <c r="AJ99" i="3" s="1"/>
  <c r="BZ101" i="2"/>
  <c r="AI99" i="3" s="1"/>
  <c r="BY101" i="2"/>
  <c r="AH99" i="3" s="1"/>
  <c r="BX101" i="2"/>
  <c r="AG99" i="3" s="1"/>
  <c r="BW101" i="2"/>
  <c r="AF99" i="3" s="1"/>
  <c r="BV101" i="2"/>
  <c r="AE99" i="3" s="1"/>
  <c r="BU101" i="2"/>
  <c r="AD99" i="3" s="1"/>
  <c r="BT101" i="2"/>
  <c r="AC99" i="3" s="1"/>
  <c r="BS101" i="2"/>
  <c r="AB99" i="3" s="1"/>
  <c r="BR101" i="2"/>
  <c r="AA99" i="3" s="1"/>
  <c r="BQ101" i="2"/>
  <c r="Z99" i="3" s="1"/>
  <c r="BP101" i="2"/>
  <c r="Y99" i="3" s="1"/>
  <c r="BO101" i="2"/>
  <c r="X99" i="3" s="1"/>
  <c r="BN101" i="2"/>
  <c r="W99" i="3" s="1"/>
  <c r="BM101" i="2"/>
  <c r="V99" i="3" s="1"/>
  <c r="BL101" i="2"/>
  <c r="U99" i="3" s="1"/>
  <c r="BK101" i="2"/>
  <c r="T99" i="3" s="1"/>
  <c r="BJ101" i="2"/>
  <c r="S99" i="3" s="1"/>
  <c r="BI101" i="2"/>
  <c r="R99" i="3" s="1"/>
  <c r="BH101" i="2"/>
  <c r="Q99" i="3" s="1"/>
  <c r="BG101" i="2"/>
  <c r="P99" i="3" s="1"/>
  <c r="BF101" i="2"/>
  <c r="O99" i="3" s="1"/>
  <c r="BE101" i="2"/>
  <c r="N99" i="3" s="1"/>
  <c r="BD101" i="2"/>
  <c r="M99" i="3" s="1"/>
  <c r="BC101" i="2"/>
  <c r="L99" i="3" s="1"/>
  <c r="BB101" i="2"/>
  <c r="K99" i="3" s="1"/>
  <c r="BA101" i="2"/>
  <c r="J99" i="3" s="1"/>
  <c r="AZ101" i="2"/>
  <c r="I99" i="3" s="1"/>
  <c r="AY101" i="2"/>
  <c r="H99" i="3" s="1"/>
  <c r="AX101" i="2"/>
  <c r="G99" i="3" s="1"/>
  <c r="AW101" i="2"/>
  <c r="F99" i="3" s="1"/>
  <c r="AV101" i="2"/>
  <c r="E99" i="3" s="1"/>
  <c r="AU101" i="2"/>
  <c r="D99" i="3" s="1"/>
  <c r="AT101" i="2"/>
  <c r="C99" i="3" s="1"/>
  <c r="AS101" i="2"/>
  <c r="B99" i="3" s="1"/>
  <c r="CD100" i="2"/>
  <c r="AM98" i="3" s="1"/>
  <c r="CC100" i="2"/>
  <c r="AL98" i="3" s="1"/>
  <c r="CB100" i="2"/>
  <c r="AK98" i="3" s="1"/>
  <c r="CA100" i="2"/>
  <c r="AJ98" i="3" s="1"/>
  <c r="BZ100" i="2"/>
  <c r="AI98" i="3" s="1"/>
  <c r="BY100" i="2"/>
  <c r="AH98" i="3" s="1"/>
  <c r="BX100" i="2"/>
  <c r="AG98" i="3" s="1"/>
  <c r="BW100" i="2"/>
  <c r="AF98" i="3" s="1"/>
  <c r="BV100" i="2"/>
  <c r="AE98" i="3" s="1"/>
  <c r="BU100" i="2"/>
  <c r="AD98" i="3" s="1"/>
  <c r="BT100" i="2"/>
  <c r="AC98" i="3" s="1"/>
  <c r="BS100" i="2"/>
  <c r="AB98" i="3" s="1"/>
  <c r="BR100" i="2"/>
  <c r="AA98" i="3" s="1"/>
  <c r="BQ100" i="2"/>
  <c r="Z98" i="3" s="1"/>
  <c r="BP100" i="2"/>
  <c r="Y98" i="3" s="1"/>
  <c r="BO100" i="2"/>
  <c r="X98" i="3" s="1"/>
  <c r="BN100" i="2"/>
  <c r="W98" i="3" s="1"/>
  <c r="BM100" i="2"/>
  <c r="V98" i="3" s="1"/>
  <c r="BL100" i="2"/>
  <c r="U98" i="3" s="1"/>
  <c r="BK100" i="2"/>
  <c r="T98" i="3" s="1"/>
  <c r="BJ100" i="2"/>
  <c r="S98" i="3" s="1"/>
  <c r="BI100" i="2"/>
  <c r="R98" i="3" s="1"/>
  <c r="BH100" i="2"/>
  <c r="Q98" i="3" s="1"/>
  <c r="BG100" i="2"/>
  <c r="P98" i="3" s="1"/>
  <c r="BF100" i="2"/>
  <c r="O98" i="3" s="1"/>
  <c r="BE100" i="2"/>
  <c r="N98" i="3" s="1"/>
  <c r="BD100" i="2"/>
  <c r="M98" i="3" s="1"/>
  <c r="BC100" i="2"/>
  <c r="L98" i="3" s="1"/>
  <c r="BB100" i="2"/>
  <c r="K98" i="3" s="1"/>
  <c r="BA100" i="2"/>
  <c r="J98" i="3" s="1"/>
  <c r="AZ100" i="2"/>
  <c r="I98" i="3" s="1"/>
  <c r="AY100" i="2"/>
  <c r="H98" i="3" s="1"/>
  <c r="AX100" i="2"/>
  <c r="G98" i="3" s="1"/>
  <c r="AW100" i="2"/>
  <c r="F98" i="3" s="1"/>
  <c r="AV100" i="2"/>
  <c r="E98" i="3" s="1"/>
  <c r="AU100" i="2"/>
  <c r="D98" i="3" s="1"/>
  <c r="AT100" i="2"/>
  <c r="C98" i="3" s="1"/>
  <c r="AS100" i="2"/>
  <c r="B98" i="3" s="1"/>
  <c r="CD99" i="2"/>
  <c r="AM97" i="3" s="1"/>
  <c r="CC99" i="2"/>
  <c r="AL97" i="3" s="1"/>
  <c r="CB99" i="2"/>
  <c r="AK97" i="3" s="1"/>
  <c r="CA99" i="2"/>
  <c r="AJ97" i="3" s="1"/>
  <c r="BZ99" i="2"/>
  <c r="AI97" i="3" s="1"/>
  <c r="BY99" i="2"/>
  <c r="AH97" i="3" s="1"/>
  <c r="BX99" i="2"/>
  <c r="AG97" i="3" s="1"/>
  <c r="BW99" i="2"/>
  <c r="AF97" i="3" s="1"/>
  <c r="BV99" i="2"/>
  <c r="AE97" i="3" s="1"/>
  <c r="BU99" i="2"/>
  <c r="AD97" i="3" s="1"/>
  <c r="BT99" i="2"/>
  <c r="AC97" i="3" s="1"/>
  <c r="BS99" i="2"/>
  <c r="AB97" i="3" s="1"/>
  <c r="BR99" i="2"/>
  <c r="AA97" i="3" s="1"/>
  <c r="BQ99" i="2"/>
  <c r="Z97" i="3" s="1"/>
  <c r="BP99" i="2"/>
  <c r="Y97" i="3" s="1"/>
  <c r="BO99" i="2"/>
  <c r="X97" i="3" s="1"/>
  <c r="BN99" i="2"/>
  <c r="W97" i="3" s="1"/>
  <c r="BM99" i="2"/>
  <c r="V97" i="3" s="1"/>
  <c r="BL99" i="2"/>
  <c r="U97" i="3" s="1"/>
  <c r="BK99" i="2"/>
  <c r="T97" i="3" s="1"/>
  <c r="BJ99" i="2"/>
  <c r="S97" i="3" s="1"/>
  <c r="BI99" i="2"/>
  <c r="R97" i="3" s="1"/>
  <c r="BH99" i="2"/>
  <c r="Q97" i="3" s="1"/>
  <c r="BG99" i="2"/>
  <c r="P97" i="3" s="1"/>
  <c r="BF99" i="2"/>
  <c r="O97" i="3" s="1"/>
  <c r="BE99" i="2"/>
  <c r="N97" i="3" s="1"/>
  <c r="BD99" i="2"/>
  <c r="M97" i="3" s="1"/>
  <c r="BC99" i="2"/>
  <c r="L97" i="3" s="1"/>
  <c r="BB99" i="2"/>
  <c r="K97" i="3" s="1"/>
  <c r="BA99" i="2"/>
  <c r="J97" i="3" s="1"/>
  <c r="AZ99" i="2"/>
  <c r="I97" i="3" s="1"/>
  <c r="AY99" i="2"/>
  <c r="H97" i="3" s="1"/>
  <c r="AX99" i="2"/>
  <c r="G97" i="3" s="1"/>
  <c r="AW99" i="2"/>
  <c r="F97" i="3" s="1"/>
  <c r="AV99" i="2"/>
  <c r="E97" i="3" s="1"/>
  <c r="AU99" i="2"/>
  <c r="D97" i="3" s="1"/>
  <c r="AT99" i="2"/>
  <c r="C97" i="3" s="1"/>
  <c r="AS99" i="2"/>
  <c r="B97" i="3" s="1"/>
  <c r="CD98" i="2"/>
  <c r="AM96" i="3" s="1"/>
  <c r="CC98" i="2"/>
  <c r="AL96" i="3" s="1"/>
  <c r="CB98" i="2"/>
  <c r="AK96" i="3" s="1"/>
  <c r="CA98" i="2"/>
  <c r="AJ96" i="3" s="1"/>
  <c r="BZ98" i="2"/>
  <c r="AI96" i="3" s="1"/>
  <c r="BY98" i="2"/>
  <c r="AH96" i="3" s="1"/>
  <c r="BX98" i="2"/>
  <c r="AG96" i="3" s="1"/>
  <c r="BW98" i="2"/>
  <c r="AF96" i="3" s="1"/>
  <c r="BV98" i="2"/>
  <c r="AE96" i="3" s="1"/>
  <c r="BU98" i="2"/>
  <c r="AD96" i="3" s="1"/>
  <c r="BT98" i="2"/>
  <c r="AC96" i="3" s="1"/>
  <c r="BS98" i="2"/>
  <c r="AB96" i="3" s="1"/>
  <c r="BR98" i="2"/>
  <c r="AA96" i="3" s="1"/>
  <c r="BQ98" i="2"/>
  <c r="Z96" i="3" s="1"/>
  <c r="BP98" i="2"/>
  <c r="Y96" i="3" s="1"/>
  <c r="BO98" i="2"/>
  <c r="X96" i="3" s="1"/>
  <c r="BN98" i="2"/>
  <c r="W96" i="3" s="1"/>
  <c r="BM98" i="2"/>
  <c r="V96" i="3" s="1"/>
  <c r="BL98" i="2"/>
  <c r="U96" i="3" s="1"/>
  <c r="BK98" i="2"/>
  <c r="T96" i="3" s="1"/>
  <c r="BJ98" i="2"/>
  <c r="S96" i="3" s="1"/>
  <c r="BI98" i="2"/>
  <c r="R96" i="3" s="1"/>
  <c r="BH98" i="2"/>
  <c r="Q96" i="3" s="1"/>
  <c r="BG98" i="2"/>
  <c r="P96" i="3" s="1"/>
  <c r="BF98" i="2"/>
  <c r="O96" i="3" s="1"/>
  <c r="BE98" i="2"/>
  <c r="N96" i="3" s="1"/>
  <c r="BD98" i="2"/>
  <c r="M96" i="3" s="1"/>
  <c r="BC98" i="2"/>
  <c r="L96" i="3" s="1"/>
  <c r="BB98" i="2"/>
  <c r="K96" i="3" s="1"/>
  <c r="BA98" i="2"/>
  <c r="J96" i="3" s="1"/>
  <c r="AZ98" i="2"/>
  <c r="I96" i="3" s="1"/>
  <c r="AY98" i="2"/>
  <c r="H96" i="3" s="1"/>
  <c r="AX98" i="2"/>
  <c r="G96" i="3" s="1"/>
  <c r="AW98" i="2"/>
  <c r="F96" i="3" s="1"/>
  <c r="AV98" i="2"/>
  <c r="E96" i="3" s="1"/>
  <c r="AU98" i="2"/>
  <c r="D96" i="3" s="1"/>
  <c r="AT98" i="2"/>
  <c r="C96" i="3" s="1"/>
  <c r="AS98" i="2"/>
  <c r="B96" i="3" s="1"/>
  <c r="CD97" i="2"/>
  <c r="AM95" i="3" s="1"/>
  <c r="CC97" i="2"/>
  <c r="AL95" i="3" s="1"/>
  <c r="CB97" i="2"/>
  <c r="AK95" i="3" s="1"/>
  <c r="CA97" i="2"/>
  <c r="AJ95" i="3" s="1"/>
  <c r="BZ97" i="2"/>
  <c r="AI95" i="3" s="1"/>
  <c r="BY97" i="2"/>
  <c r="AH95" i="3" s="1"/>
  <c r="BX97" i="2"/>
  <c r="AG95" i="3" s="1"/>
  <c r="BW97" i="2"/>
  <c r="AF95" i="3" s="1"/>
  <c r="BV97" i="2"/>
  <c r="AE95" i="3" s="1"/>
  <c r="BU97" i="2"/>
  <c r="AD95" i="3" s="1"/>
  <c r="BT97" i="2"/>
  <c r="AC95" i="3" s="1"/>
  <c r="BS97" i="2"/>
  <c r="AB95" i="3" s="1"/>
  <c r="BR97" i="2"/>
  <c r="AA95" i="3" s="1"/>
  <c r="BQ97" i="2"/>
  <c r="Z95" i="3" s="1"/>
  <c r="BP97" i="2"/>
  <c r="Y95" i="3" s="1"/>
  <c r="BO97" i="2"/>
  <c r="X95" i="3" s="1"/>
  <c r="BN97" i="2"/>
  <c r="W95" i="3" s="1"/>
  <c r="BM97" i="2"/>
  <c r="V95" i="3" s="1"/>
  <c r="BL97" i="2"/>
  <c r="U95" i="3" s="1"/>
  <c r="BK97" i="2"/>
  <c r="T95" i="3" s="1"/>
  <c r="BJ97" i="2"/>
  <c r="S95" i="3" s="1"/>
  <c r="BI97" i="2"/>
  <c r="R95" i="3" s="1"/>
  <c r="BH97" i="2"/>
  <c r="Q95" i="3" s="1"/>
  <c r="BG97" i="2"/>
  <c r="P95" i="3" s="1"/>
  <c r="BF97" i="2"/>
  <c r="O95" i="3" s="1"/>
  <c r="BE97" i="2"/>
  <c r="N95" i="3" s="1"/>
  <c r="BD97" i="2"/>
  <c r="M95" i="3" s="1"/>
  <c r="BC97" i="2"/>
  <c r="L95" i="3" s="1"/>
  <c r="BB97" i="2"/>
  <c r="K95" i="3" s="1"/>
  <c r="BA97" i="2"/>
  <c r="J95" i="3" s="1"/>
  <c r="AZ97" i="2"/>
  <c r="I95" i="3" s="1"/>
  <c r="AY97" i="2"/>
  <c r="H95" i="3" s="1"/>
  <c r="AX97" i="2"/>
  <c r="G95" i="3" s="1"/>
  <c r="AW97" i="2"/>
  <c r="F95" i="3" s="1"/>
  <c r="AV97" i="2"/>
  <c r="E95" i="3" s="1"/>
  <c r="AU97" i="2"/>
  <c r="D95" i="3" s="1"/>
  <c r="AT97" i="2"/>
  <c r="C95" i="3" s="1"/>
  <c r="AS97" i="2"/>
  <c r="B95" i="3" s="1"/>
  <c r="CD96" i="2"/>
  <c r="AM94" i="3" s="1"/>
  <c r="CC96" i="2"/>
  <c r="AL94" i="3" s="1"/>
  <c r="CB96" i="2"/>
  <c r="AK94" i="3" s="1"/>
  <c r="CA96" i="2"/>
  <c r="AJ94" i="3" s="1"/>
  <c r="BZ96" i="2"/>
  <c r="AI94" i="3" s="1"/>
  <c r="BY96" i="2"/>
  <c r="AH94" i="3" s="1"/>
  <c r="BX96" i="2"/>
  <c r="AG94" i="3" s="1"/>
  <c r="BW96" i="2"/>
  <c r="AF94" i="3" s="1"/>
  <c r="BV96" i="2"/>
  <c r="AE94" i="3" s="1"/>
  <c r="BU96" i="2"/>
  <c r="AD94" i="3" s="1"/>
  <c r="BT96" i="2"/>
  <c r="AC94" i="3" s="1"/>
  <c r="BS96" i="2"/>
  <c r="AB94" i="3" s="1"/>
  <c r="BR96" i="2"/>
  <c r="AA94" i="3" s="1"/>
  <c r="BQ96" i="2"/>
  <c r="Z94" i="3" s="1"/>
  <c r="BP96" i="2"/>
  <c r="Y94" i="3" s="1"/>
  <c r="BO96" i="2"/>
  <c r="X94" i="3" s="1"/>
  <c r="BN96" i="2"/>
  <c r="W94" i="3" s="1"/>
  <c r="BM96" i="2"/>
  <c r="V94" i="3" s="1"/>
  <c r="BL96" i="2"/>
  <c r="U94" i="3" s="1"/>
  <c r="BK96" i="2"/>
  <c r="T94" i="3" s="1"/>
  <c r="BJ96" i="2"/>
  <c r="S94" i="3" s="1"/>
  <c r="BI96" i="2"/>
  <c r="R94" i="3" s="1"/>
  <c r="BH96" i="2"/>
  <c r="Q94" i="3" s="1"/>
  <c r="BG96" i="2"/>
  <c r="P94" i="3" s="1"/>
  <c r="BF96" i="2"/>
  <c r="O94" i="3" s="1"/>
  <c r="BE96" i="2"/>
  <c r="N94" i="3" s="1"/>
  <c r="BD96" i="2"/>
  <c r="M94" i="3" s="1"/>
  <c r="BC96" i="2"/>
  <c r="L94" i="3" s="1"/>
  <c r="BB96" i="2"/>
  <c r="K94" i="3" s="1"/>
  <c r="BA96" i="2"/>
  <c r="J94" i="3" s="1"/>
  <c r="AZ96" i="2"/>
  <c r="I94" i="3" s="1"/>
  <c r="AY96" i="2"/>
  <c r="H94" i="3" s="1"/>
  <c r="AX96" i="2"/>
  <c r="G94" i="3" s="1"/>
  <c r="AW96" i="2"/>
  <c r="F94" i="3" s="1"/>
  <c r="AV96" i="2"/>
  <c r="E94" i="3" s="1"/>
  <c r="AU96" i="2"/>
  <c r="D94" i="3" s="1"/>
  <c r="AT96" i="2"/>
  <c r="C94" i="3" s="1"/>
  <c r="AS96" i="2"/>
  <c r="B94" i="3" s="1"/>
  <c r="CD95" i="2"/>
  <c r="AM93" i="3" s="1"/>
  <c r="CC95" i="2"/>
  <c r="AL93" i="3" s="1"/>
  <c r="CB95" i="2"/>
  <c r="AK93" i="3" s="1"/>
  <c r="CA95" i="2"/>
  <c r="AJ93" i="3" s="1"/>
  <c r="BZ95" i="2"/>
  <c r="AI93" i="3" s="1"/>
  <c r="BY95" i="2"/>
  <c r="AH93" i="3" s="1"/>
  <c r="BX95" i="2"/>
  <c r="AG93" i="3" s="1"/>
  <c r="BW95" i="2"/>
  <c r="AF93" i="3" s="1"/>
  <c r="BV95" i="2"/>
  <c r="AE93" i="3" s="1"/>
  <c r="BU95" i="2"/>
  <c r="AD93" i="3" s="1"/>
  <c r="BT95" i="2"/>
  <c r="AC93" i="3" s="1"/>
  <c r="BS95" i="2"/>
  <c r="AB93" i="3" s="1"/>
  <c r="BR95" i="2"/>
  <c r="AA93" i="3" s="1"/>
  <c r="BQ95" i="2"/>
  <c r="Z93" i="3" s="1"/>
  <c r="BP95" i="2"/>
  <c r="Y93" i="3" s="1"/>
  <c r="BO95" i="2"/>
  <c r="X93" i="3" s="1"/>
  <c r="BN95" i="2"/>
  <c r="W93" i="3" s="1"/>
  <c r="BM95" i="2"/>
  <c r="V93" i="3" s="1"/>
  <c r="BL95" i="2"/>
  <c r="U93" i="3" s="1"/>
  <c r="BK95" i="2"/>
  <c r="T93" i="3" s="1"/>
  <c r="BJ95" i="2"/>
  <c r="S93" i="3" s="1"/>
  <c r="BI95" i="2"/>
  <c r="R93" i="3" s="1"/>
  <c r="BH95" i="2"/>
  <c r="Q93" i="3" s="1"/>
  <c r="BG95" i="2"/>
  <c r="P93" i="3" s="1"/>
  <c r="BF95" i="2"/>
  <c r="O93" i="3" s="1"/>
  <c r="BE95" i="2"/>
  <c r="N93" i="3" s="1"/>
  <c r="BD95" i="2"/>
  <c r="M93" i="3" s="1"/>
  <c r="BC95" i="2"/>
  <c r="L93" i="3" s="1"/>
  <c r="BB95" i="2"/>
  <c r="K93" i="3" s="1"/>
  <c r="BA95" i="2"/>
  <c r="J93" i="3" s="1"/>
  <c r="AZ95" i="2"/>
  <c r="I93" i="3" s="1"/>
  <c r="AY95" i="2"/>
  <c r="H93" i="3" s="1"/>
  <c r="AX95" i="2"/>
  <c r="G93" i="3" s="1"/>
  <c r="AW95" i="2"/>
  <c r="F93" i="3" s="1"/>
  <c r="AV95" i="2"/>
  <c r="E93" i="3" s="1"/>
  <c r="AU95" i="2"/>
  <c r="D93" i="3" s="1"/>
  <c r="AT95" i="2"/>
  <c r="C93" i="3" s="1"/>
  <c r="AS95" i="2"/>
  <c r="B93" i="3" s="1"/>
  <c r="CD94" i="2"/>
  <c r="AM92" i="3" s="1"/>
  <c r="CC94" i="2"/>
  <c r="AL92" i="3" s="1"/>
  <c r="CB94" i="2"/>
  <c r="AK92" i="3" s="1"/>
  <c r="CA94" i="2"/>
  <c r="AJ92" i="3" s="1"/>
  <c r="BZ94" i="2"/>
  <c r="AI92" i="3" s="1"/>
  <c r="BY94" i="2"/>
  <c r="AH92" i="3" s="1"/>
  <c r="BX94" i="2"/>
  <c r="AG92" i="3" s="1"/>
  <c r="BW94" i="2"/>
  <c r="AF92" i="3" s="1"/>
  <c r="BV94" i="2"/>
  <c r="AE92" i="3" s="1"/>
  <c r="BU94" i="2"/>
  <c r="AD92" i="3" s="1"/>
  <c r="BT94" i="2"/>
  <c r="AC92" i="3" s="1"/>
  <c r="BS94" i="2"/>
  <c r="AB92" i="3" s="1"/>
  <c r="BR94" i="2"/>
  <c r="AA92" i="3" s="1"/>
  <c r="BQ94" i="2"/>
  <c r="Z92" i="3" s="1"/>
  <c r="BP94" i="2"/>
  <c r="Y92" i="3" s="1"/>
  <c r="BO94" i="2"/>
  <c r="X92" i="3" s="1"/>
  <c r="BN94" i="2"/>
  <c r="W92" i="3" s="1"/>
  <c r="BM94" i="2"/>
  <c r="V92" i="3" s="1"/>
  <c r="BL94" i="2"/>
  <c r="U92" i="3" s="1"/>
  <c r="BK94" i="2"/>
  <c r="T92" i="3" s="1"/>
  <c r="BJ94" i="2"/>
  <c r="S92" i="3" s="1"/>
  <c r="BI94" i="2"/>
  <c r="R92" i="3" s="1"/>
  <c r="BH94" i="2"/>
  <c r="Q92" i="3" s="1"/>
  <c r="BG94" i="2"/>
  <c r="P92" i="3" s="1"/>
  <c r="BF94" i="2"/>
  <c r="O92" i="3" s="1"/>
  <c r="BE94" i="2"/>
  <c r="N92" i="3" s="1"/>
  <c r="BD94" i="2"/>
  <c r="M92" i="3" s="1"/>
  <c r="BC94" i="2"/>
  <c r="L92" i="3" s="1"/>
  <c r="BB94" i="2"/>
  <c r="K92" i="3" s="1"/>
  <c r="BA94" i="2"/>
  <c r="J92" i="3" s="1"/>
  <c r="AZ94" i="2"/>
  <c r="I92" i="3" s="1"/>
  <c r="AY94" i="2"/>
  <c r="H92" i="3" s="1"/>
  <c r="AX94" i="2"/>
  <c r="G92" i="3" s="1"/>
  <c r="AW94" i="2"/>
  <c r="F92" i="3" s="1"/>
  <c r="AV94" i="2"/>
  <c r="E92" i="3" s="1"/>
  <c r="AU94" i="2"/>
  <c r="D92" i="3" s="1"/>
  <c r="AT94" i="2"/>
  <c r="C92" i="3" s="1"/>
  <c r="AS94" i="2"/>
  <c r="B92" i="3" s="1"/>
  <c r="CD93" i="2"/>
  <c r="AM91" i="3" s="1"/>
  <c r="CC93" i="2"/>
  <c r="AL91" i="3" s="1"/>
  <c r="CB93" i="2"/>
  <c r="AK91" i="3" s="1"/>
  <c r="CA93" i="2"/>
  <c r="AJ91" i="3" s="1"/>
  <c r="BZ93" i="2"/>
  <c r="AI91" i="3" s="1"/>
  <c r="BY93" i="2"/>
  <c r="AH91" i="3" s="1"/>
  <c r="BX93" i="2"/>
  <c r="AG91" i="3" s="1"/>
  <c r="BW93" i="2"/>
  <c r="AF91" i="3" s="1"/>
  <c r="BV93" i="2"/>
  <c r="AE91" i="3" s="1"/>
  <c r="BU93" i="2"/>
  <c r="AD91" i="3" s="1"/>
  <c r="BT93" i="2"/>
  <c r="AC91" i="3" s="1"/>
  <c r="BS93" i="2"/>
  <c r="AB91" i="3" s="1"/>
  <c r="BR93" i="2"/>
  <c r="AA91" i="3" s="1"/>
  <c r="BQ93" i="2"/>
  <c r="Z91" i="3" s="1"/>
  <c r="BP93" i="2"/>
  <c r="Y91" i="3" s="1"/>
  <c r="BO93" i="2"/>
  <c r="X91" i="3" s="1"/>
  <c r="BN93" i="2"/>
  <c r="W91" i="3" s="1"/>
  <c r="BM93" i="2"/>
  <c r="V91" i="3" s="1"/>
  <c r="BL93" i="2"/>
  <c r="U91" i="3" s="1"/>
  <c r="BK93" i="2"/>
  <c r="T91" i="3" s="1"/>
  <c r="BJ93" i="2"/>
  <c r="S91" i="3" s="1"/>
  <c r="BI93" i="2"/>
  <c r="R91" i="3" s="1"/>
  <c r="BH93" i="2"/>
  <c r="Q91" i="3" s="1"/>
  <c r="BG93" i="2"/>
  <c r="P91" i="3" s="1"/>
  <c r="BF93" i="2"/>
  <c r="O91" i="3" s="1"/>
  <c r="BE93" i="2"/>
  <c r="N91" i="3" s="1"/>
  <c r="BD93" i="2"/>
  <c r="M91" i="3" s="1"/>
  <c r="BC93" i="2"/>
  <c r="L91" i="3" s="1"/>
  <c r="BB93" i="2"/>
  <c r="K91" i="3" s="1"/>
  <c r="BA93" i="2"/>
  <c r="J91" i="3" s="1"/>
  <c r="AZ93" i="2"/>
  <c r="I91" i="3" s="1"/>
  <c r="AY93" i="2"/>
  <c r="H91" i="3" s="1"/>
  <c r="AX93" i="2"/>
  <c r="G91" i="3" s="1"/>
  <c r="AW93" i="2"/>
  <c r="F91" i="3" s="1"/>
  <c r="AV93" i="2"/>
  <c r="E91" i="3" s="1"/>
  <c r="AU93" i="2"/>
  <c r="D91" i="3" s="1"/>
  <c r="AT93" i="2"/>
  <c r="C91" i="3" s="1"/>
  <c r="AS93" i="2"/>
  <c r="B91" i="3" s="1"/>
  <c r="CD92" i="2"/>
  <c r="AM90" i="3" s="1"/>
  <c r="CC92" i="2"/>
  <c r="AL90" i="3" s="1"/>
  <c r="CB92" i="2"/>
  <c r="AK90" i="3" s="1"/>
  <c r="CA92" i="2"/>
  <c r="AJ90" i="3" s="1"/>
  <c r="BZ92" i="2"/>
  <c r="AI90" i="3" s="1"/>
  <c r="BY92" i="2"/>
  <c r="AH90" i="3" s="1"/>
  <c r="BX92" i="2"/>
  <c r="AG90" i="3" s="1"/>
  <c r="BW92" i="2"/>
  <c r="AF90" i="3" s="1"/>
  <c r="BV92" i="2"/>
  <c r="AE90" i="3" s="1"/>
  <c r="BU92" i="2"/>
  <c r="AD90" i="3" s="1"/>
  <c r="BT92" i="2"/>
  <c r="AC90" i="3" s="1"/>
  <c r="BS92" i="2"/>
  <c r="AB90" i="3" s="1"/>
  <c r="BR92" i="2"/>
  <c r="AA90" i="3" s="1"/>
  <c r="BQ92" i="2"/>
  <c r="Z90" i="3" s="1"/>
  <c r="BP92" i="2"/>
  <c r="Y90" i="3" s="1"/>
  <c r="BO92" i="2"/>
  <c r="X90" i="3" s="1"/>
  <c r="BN92" i="2"/>
  <c r="W90" i="3" s="1"/>
  <c r="BM92" i="2"/>
  <c r="V90" i="3" s="1"/>
  <c r="BL92" i="2"/>
  <c r="U90" i="3" s="1"/>
  <c r="BK92" i="2"/>
  <c r="T90" i="3" s="1"/>
  <c r="BJ92" i="2"/>
  <c r="S90" i="3" s="1"/>
  <c r="BI92" i="2"/>
  <c r="R90" i="3" s="1"/>
  <c r="BH92" i="2"/>
  <c r="Q90" i="3" s="1"/>
  <c r="BG92" i="2"/>
  <c r="P90" i="3" s="1"/>
  <c r="BF92" i="2"/>
  <c r="O90" i="3" s="1"/>
  <c r="BE92" i="2"/>
  <c r="N90" i="3" s="1"/>
  <c r="BD92" i="2"/>
  <c r="M90" i="3" s="1"/>
  <c r="BC92" i="2"/>
  <c r="L90" i="3" s="1"/>
  <c r="BB92" i="2"/>
  <c r="K90" i="3" s="1"/>
  <c r="BA92" i="2"/>
  <c r="J90" i="3" s="1"/>
  <c r="AZ92" i="2"/>
  <c r="I90" i="3" s="1"/>
  <c r="AY92" i="2"/>
  <c r="H90" i="3" s="1"/>
  <c r="AX92" i="2"/>
  <c r="G90" i="3" s="1"/>
  <c r="AW92" i="2"/>
  <c r="F90" i="3" s="1"/>
  <c r="AV92" i="2"/>
  <c r="E90" i="3" s="1"/>
  <c r="AU92" i="2"/>
  <c r="D90" i="3" s="1"/>
  <c r="AT92" i="2"/>
  <c r="C90" i="3" s="1"/>
  <c r="AS92" i="2"/>
  <c r="B90" i="3" s="1"/>
  <c r="CD91" i="2"/>
  <c r="AM89" i="3" s="1"/>
  <c r="CC91" i="2"/>
  <c r="AL89" i="3" s="1"/>
  <c r="CB91" i="2"/>
  <c r="AK89" i="3" s="1"/>
  <c r="CA91" i="2"/>
  <c r="AJ89" i="3" s="1"/>
  <c r="BZ91" i="2"/>
  <c r="AI89" i="3" s="1"/>
  <c r="BY91" i="2"/>
  <c r="AH89" i="3" s="1"/>
  <c r="BX91" i="2"/>
  <c r="AG89" i="3" s="1"/>
  <c r="BW91" i="2"/>
  <c r="AF89" i="3" s="1"/>
  <c r="BV91" i="2"/>
  <c r="AE89" i="3" s="1"/>
  <c r="BU91" i="2"/>
  <c r="AD89" i="3" s="1"/>
  <c r="BT91" i="2"/>
  <c r="AC89" i="3" s="1"/>
  <c r="BS91" i="2"/>
  <c r="AB89" i="3" s="1"/>
  <c r="BR91" i="2"/>
  <c r="AA89" i="3" s="1"/>
  <c r="BQ91" i="2"/>
  <c r="Z89" i="3" s="1"/>
  <c r="BP91" i="2"/>
  <c r="Y89" i="3" s="1"/>
  <c r="BO91" i="2"/>
  <c r="X89" i="3" s="1"/>
  <c r="BN91" i="2"/>
  <c r="W89" i="3" s="1"/>
  <c r="BM91" i="2"/>
  <c r="V89" i="3" s="1"/>
  <c r="BL91" i="2"/>
  <c r="U89" i="3" s="1"/>
  <c r="BK91" i="2"/>
  <c r="T89" i="3" s="1"/>
  <c r="BJ91" i="2"/>
  <c r="S89" i="3" s="1"/>
  <c r="BI91" i="2"/>
  <c r="R89" i="3" s="1"/>
  <c r="BH91" i="2"/>
  <c r="Q89" i="3" s="1"/>
  <c r="BG91" i="2"/>
  <c r="P89" i="3" s="1"/>
  <c r="BF91" i="2"/>
  <c r="O89" i="3" s="1"/>
  <c r="BE91" i="2"/>
  <c r="N89" i="3" s="1"/>
  <c r="BD91" i="2"/>
  <c r="M89" i="3" s="1"/>
  <c r="BC91" i="2"/>
  <c r="L89" i="3" s="1"/>
  <c r="BB91" i="2"/>
  <c r="K89" i="3" s="1"/>
  <c r="BA91" i="2"/>
  <c r="J89" i="3" s="1"/>
  <c r="AZ91" i="2"/>
  <c r="I89" i="3" s="1"/>
  <c r="AY91" i="2"/>
  <c r="H89" i="3" s="1"/>
  <c r="AX91" i="2"/>
  <c r="G89" i="3" s="1"/>
  <c r="AW91" i="2"/>
  <c r="F89" i="3" s="1"/>
  <c r="AV91" i="2"/>
  <c r="E89" i="3" s="1"/>
  <c r="AU91" i="2"/>
  <c r="D89" i="3" s="1"/>
  <c r="AT91" i="2"/>
  <c r="C89" i="3" s="1"/>
  <c r="AS91" i="2"/>
  <c r="B89" i="3" s="1"/>
  <c r="CD90" i="2"/>
  <c r="AM88" i="3" s="1"/>
  <c r="CC90" i="2"/>
  <c r="AL88" i="3" s="1"/>
  <c r="CB90" i="2"/>
  <c r="AK88" i="3" s="1"/>
  <c r="CA90" i="2"/>
  <c r="AJ88" i="3" s="1"/>
  <c r="BZ90" i="2"/>
  <c r="AI88" i="3" s="1"/>
  <c r="BY90" i="2"/>
  <c r="AH88" i="3" s="1"/>
  <c r="BX90" i="2"/>
  <c r="AG88" i="3" s="1"/>
  <c r="BW90" i="2"/>
  <c r="AF88" i="3" s="1"/>
  <c r="BV90" i="2"/>
  <c r="AE88" i="3" s="1"/>
  <c r="BU90" i="2"/>
  <c r="AD88" i="3" s="1"/>
  <c r="BT90" i="2"/>
  <c r="AC88" i="3" s="1"/>
  <c r="BS90" i="2"/>
  <c r="AB88" i="3" s="1"/>
  <c r="BR90" i="2"/>
  <c r="AA88" i="3" s="1"/>
  <c r="BQ90" i="2"/>
  <c r="Z88" i="3" s="1"/>
  <c r="BP90" i="2"/>
  <c r="Y88" i="3" s="1"/>
  <c r="BO90" i="2"/>
  <c r="X88" i="3" s="1"/>
  <c r="BN90" i="2"/>
  <c r="W88" i="3" s="1"/>
  <c r="BM90" i="2"/>
  <c r="V88" i="3" s="1"/>
  <c r="BL90" i="2"/>
  <c r="U88" i="3" s="1"/>
  <c r="BK90" i="2"/>
  <c r="T88" i="3" s="1"/>
  <c r="BJ90" i="2"/>
  <c r="S88" i="3" s="1"/>
  <c r="BI90" i="2"/>
  <c r="R88" i="3" s="1"/>
  <c r="BH90" i="2"/>
  <c r="Q88" i="3" s="1"/>
  <c r="BG90" i="2"/>
  <c r="P88" i="3" s="1"/>
  <c r="BF90" i="2"/>
  <c r="O88" i="3" s="1"/>
  <c r="BE90" i="2"/>
  <c r="N88" i="3" s="1"/>
  <c r="BD90" i="2"/>
  <c r="M88" i="3" s="1"/>
  <c r="BC90" i="2"/>
  <c r="L88" i="3" s="1"/>
  <c r="BB90" i="2"/>
  <c r="K88" i="3" s="1"/>
  <c r="BA90" i="2"/>
  <c r="J88" i="3" s="1"/>
  <c r="AZ90" i="2"/>
  <c r="I88" i="3" s="1"/>
  <c r="AY90" i="2"/>
  <c r="H88" i="3" s="1"/>
  <c r="AX90" i="2"/>
  <c r="G88" i="3" s="1"/>
  <c r="AW90" i="2"/>
  <c r="F88" i="3" s="1"/>
  <c r="AV90" i="2"/>
  <c r="E88" i="3" s="1"/>
  <c r="AU90" i="2"/>
  <c r="D88" i="3" s="1"/>
  <c r="AT90" i="2"/>
  <c r="C88" i="3" s="1"/>
  <c r="AS90" i="2"/>
  <c r="B88" i="3" s="1"/>
  <c r="CD89" i="2"/>
  <c r="AM87" i="3" s="1"/>
  <c r="CC89" i="2"/>
  <c r="AL87" i="3" s="1"/>
  <c r="CB89" i="2"/>
  <c r="AK87" i="3" s="1"/>
  <c r="CA89" i="2"/>
  <c r="AJ87" i="3" s="1"/>
  <c r="BZ89" i="2"/>
  <c r="AI87" i="3" s="1"/>
  <c r="BY89" i="2"/>
  <c r="AH87" i="3" s="1"/>
  <c r="BX89" i="2"/>
  <c r="AG87" i="3" s="1"/>
  <c r="BW89" i="2"/>
  <c r="AF87" i="3" s="1"/>
  <c r="BV89" i="2"/>
  <c r="AE87" i="3" s="1"/>
  <c r="BU89" i="2"/>
  <c r="AD87" i="3" s="1"/>
  <c r="BT89" i="2"/>
  <c r="AC87" i="3" s="1"/>
  <c r="BS89" i="2"/>
  <c r="AB87" i="3" s="1"/>
  <c r="BR89" i="2"/>
  <c r="AA87" i="3" s="1"/>
  <c r="BQ89" i="2"/>
  <c r="Z87" i="3" s="1"/>
  <c r="BP89" i="2"/>
  <c r="Y87" i="3" s="1"/>
  <c r="BO89" i="2"/>
  <c r="X87" i="3" s="1"/>
  <c r="BN89" i="2"/>
  <c r="W87" i="3" s="1"/>
  <c r="BM89" i="2"/>
  <c r="V87" i="3" s="1"/>
  <c r="BL89" i="2"/>
  <c r="U87" i="3" s="1"/>
  <c r="BK89" i="2"/>
  <c r="T87" i="3" s="1"/>
  <c r="BJ89" i="2"/>
  <c r="S87" i="3" s="1"/>
  <c r="BI89" i="2"/>
  <c r="R87" i="3" s="1"/>
  <c r="BH89" i="2"/>
  <c r="Q87" i="3" s="1"/>
  <c r="BG89" i="2"/>
  <c r="P87" i="3" s="1"/>
  <c r="BF89" i="2"/>
  <c r="O87" i="3" s="1"/>
  <c r="BE89" i="2"/>
  <c r="N87" i="3" s="1"/>
  <c r="BD89" i="2"/>
  <c r="M87" i="3" s="1"/>
  <c r="BC89" i="2"/>
  <c r="L87" i="3" s="1"/>
  <c r="BB89" i="2"/>
  <c r="K87" i="3" s="1"/>
  <c r="BA89" i="2"/>
  <c r="J87" i="3" s="1"/>
  <c r="AZ89" i="2"/>
  <c r="I87" i="3" s="1"/>
  <c r="AY89" i="2"/>
  <c r="H87" i="3" s="1"/>
  <c r="AX89" i="2"/>
  <c r="G87" i="3" s="1"/>
  <c r="AW89" i="2"/>
  <c r="F87" i="3" s="1"/>
  <c r="AV89" i="2"/>
  <c r="E87" i="3" s="1"/>
  <c r="AU89" i="2"/>
  <c r="D87" i="3" s="1"/>
  <c r="AT89" i="2"/>
  <c r="C87" i="3" s="1"/>
  <c r="AS89" i="2"/>
  <c r="B87" i="3" s="1"/>
  <c r="CD88" i="2"/>
  <c r="AM86" i="3" s="1"/>
  <c r="CC88" i="2"/>
  <c r="AL86" i="3" s="1"/>
  <c r="CB88" i="2"/>
  <c r="AK86" i="3" s="1"/>
  <c r="CA88" i="2"/>
  <c r="AJ86" i="3" s="1"/>
  <c r="BZ88" i="2"/>
  <c r="AI86" i="3" s="1"/>
  <c r="BY88" i="2"/>
  <c r="AH86" i="3" s="1"/>
  <c r="BX88" i="2"/>
  <c r="AG86" i="3" s="1"/>
  <c r="BW88" i="2"/>
  <c r="AF86" i="3" s="1"/>
  <c r="BV88" i="2"/>
  <c r="AE86" i="3" s="1"/>
  <c r="BU88" i="2"/>
  <c r="AD86" i="3" s="1"/>
  <c r="BT88" i="2"/>
  <c r="AC86" i="3" s="1"/>
  <c r="BS88" i="2"/>
  <c r="AB86" i="3" s="1"/>
  <c r="BR88" i="2"/>
  <c r="AA86" i="3" s="1"/>
  <c r="BQ88" i="2"/>
  <c r="Z86" i="3" s="1"/>
  <c r="BP88" i="2"/>
  <c r="Y86" i="3" s="1"/>
  <c r="BO88" i="2"/>
  <c r="X86" i="3" s="1"/>
  <c r="BN88" i="2"/>
  <c r="W86" i="3" s="1"/>
  <c r="BM88" i="2"/>
  <c r="V86" i="3" s="1"/>
  <c r="BL88" i="2"/>
  <c r="U86" i="3" s="1"/>
  <c r="BK88" i="2"/>
  <c r="T86" i="3" s="1"/>
  <c r="BJ88" i="2"/>
  <c r="S86" i="3" s="1"/>
  <c r="BI88" i="2"/>
  <c r="R86" i="3" s="1"/>
  <c r="BH88" i="2"/>
  <c r="Q86" i="3" s="1"/>
  <c r="BG88" i="2"/>
  <c r="P86" i="3" s="1"/>
  <c r="BF88" i="2"/>
  <c r="O86" i="3" s="1"/>
  <c r="BE88" i="2"/>
  <c r="N86" i="3" s="1"/>
  <c r="BD88" i="2"/>
  <c r="M86" i="3" s="1"/>
  <c r="BC88" i="2"/>
  <c r="L86" i="3" s="1"/>
  <c r="BB88" i="2"/>
  <c r="K86" i="3" s="1"/>
  <c r="BA88" i="2"/>
  <c r="J86" i="3" s="1"/>
  <c r="AZ88" i="2"/>
  <c r="I86" i="3" s="1"/>
  <c r="AY88" i="2"/>
  <c r="H86" i="3" s="1"/>
  <c r="AX88" i="2"/>
  <c r="G86" i="3" s="1"/>
  <c r="AW88" i="2"/>
  <c r="F86" i="3" s="1"/>
  <c r="AV88" i="2"/>
  <c r="E86" i="3" s="1"/>
  <c r="AU88" i="2"/>
  <c r="D86" i="3" s="1"/>
  <c r="AT88" i="2"/>
  <c r="C86" i="3" s="1"/>
  <c r="AS88" i="2"/>
  <c r="B86" i="3" s="1"/>
  <c r="CD87" i="2"/>
  <c r="AM85" i="3" s="1"/>
  <c r="CC87" i="2"/>
  <c r="AL85" i="3" s="1"/>
  <c r="CB87" i="2"/>
  <c r="AK85" i="3" s="1"/>
  <c r="CA87" i="2"/>
  <c r="AJ85" i="3" s="1"/>
  <c r="BZ87" i="2"/>
  <c r="AI85" i="3" s="1"/>
  <c r="BY87" i="2"/>
  <c r="AH85" i="3" s="1"/>
  <c r="BX87" i="2"/>
  <c r="AG85" i="3" s="1"/>
  <c r="BW87" i="2"/>
  <c r="AF85" i="3" s="1"/>
  <c r="BV87" i="2"/>
  <c r="AE85" i="3" s="1"/>
  <c r="BU87" i="2"/>
  <c r="AD85" i="3" s="1"/>
  <c r="BT87" i="2"/>
  <c r="AC85" i="3" s="1"/>
  <c r="BS87" i="2"/>
  <c r="AB85" i="3" s="1"/>
  <c r="BR87" i="2"/>
  <c r="AA85" i="3" s="1"/>
  <c r="BQ87" i="2"/>
  <c r="Z85" i="3" s="1"/>
  <c r="BP87" i="2"/>
  <c r="Y85" i="3" s="1"/>
  <c r="BO87" i="2"/>
  <c r="X85" i="3" s="1"/>
  <c r="BN87" i="2"/>
  <c r="W85" i="3" s="1"/>
  <c r="BM87" i="2"/>
  <c r="V85" i="3" s="1"/>
  <c r="BL87" i="2"/>
  <c r="U85" i="3" s="1"/>
  <c r="BK87" i="2"/>
  <c r="T85" i="3" s="1"/>
  <c r="BJ87" i="2"/>
  <c r="S85" i="3" s="1"/>
  <c r="BI87" i="2"/>
  <c r="R85" i="3" s="1"/>
  <c r="BH87" i="2"/>
  <c r="Q85" i="3" s="1"/>
  <c r="BG87" i="2"/>
  <c r="P85" i="3" s="1"/>
  <c r="BF87" i="2"/>
  <c r="O85" i="3" s="1"/>
  <c r="BE87" i="2"/>
  <c r="N85" i="3" s="1"/>
  <c r="BD87" i="2"/>
  <c r="M85" i="3" s="1"/>
  <c r="BC87" i="2"/>
  <c r="L85" i="3" s="1"/>
  <c r="BB87" i="2"/>
  <c r="K85" i="3" s="1"/>
  <c r="BA87" i="2"/>
  <c r="J85" i="3" s="1"/>
  <c r="AZ87" i="2"/>
  <c r="I85" i="3" s="1"/>
  <c r="AY87" i="2"/>
  <c r="H85" i="3" s="1"/>
  <c r="AX87" i="2"/>
  <c r="G85" i="3" s="1"/>
  <c r="AW87" i="2"/>
  <c r="F85" i="3" s="1"/>
  <c r="AV87" i="2"/>
  <c r="E85" i="3" s="1"/>
  <c r="AU87" i="2"/>
  <c r="D85" i="3" s="1"/>
  <c r="AT87" i="2"/>
  <c r="C85" i="3" s="1"/>
  <c r="AS87" i="2"/>
  <c r="B85" i="3" s="1"/>
  <c r="CD86" i="2"/>
  <c r="AM84" i="3" s="1"/>
  <c r="CC86" i="2"/>
  <c r="AL84" i="3" s="1"/>
  <c r="CB86" i="2"/>
  <c r="AK84" i="3" s="1"/>
  <c r="CA86" i="2"/>
  <c r="AJ84" i="3" s="1"/>
  <c r="BZ86" i="2"/>
  <c r="AI84" i="3" s="1"/>
  <c r="BY86" i="2"/>
  <c r="AH84" i="3" s="1"/>
  <c r="BX86" i="2"/>
  <c r="AG84" i="3" s="1"/>
  <c r="BW86" i="2"/>
  <c r="AF84" i="3" s="1"/>
  <c r="BV86" i="2"/>
  <c r="AE84" i="3" s="1"/>
  <c r="BU86" i="2"/>
  <c r="AD84" i="3" s="1"/>
  <c r="BT86" i="2"/>
  <c r="AC84" i="3" s="1"/>
  <c r="BS86" i="2"/>
  <c r="AB84" i="3" s="1"/>
  <c r="BR86" i="2"/>
  <c r="AA84" i="3" s="1"/>
  <c r="BQ86" i="2"/>
  <c r="Z84" i="3" s="1"/>
  <c r="BP86" i="2"/>
  <c r="Y84" i="3" s="1"/>
  <c r="BO86" i="2"/>
  <c r="X84" i="3" s="1"/>
  <c r="BN86" i="2"/>
  <c r="W84" i="3" s="1"/>
  <c r="BM86" i="2"/>
  <c r="V84" i="3" s="1"/>
  <c r="BL86" i="2"/>
  <c r="U84" i="3" s="1"/>
  <c r="BK86" i="2"/>
  <c r="T84" i="3" s="1"/>
  <c r="BJ86" i="2"/>
  <c r="S84" i="3" s="1"/>
  <c r="BI86" i="2"/>
  <c r="R84" i="3" s="1"/>
  <c r="BH86" i="2"/>
  <c r="Q84" i="3" s="1"/>
  <c r="BG86" i="2"/>
  <c r="P84" i="3" s="1"/>
  <c r="BF86" i="2"/>
  <c r="O84" i="3" s="1"/>
  <c r="BE86" i="2"/>
  <c r="N84" i="3" s="1"/>
  <c r="BD86" i="2"/>
  <c r="M84" i="3" s="1"/>
  <c r="BC86" i="2"/>
  <c r="L84" i="3" s="1"/>
  <c r="BB86" i="2"/>
  <c r="K84" i="3" s="1"/>
  <c r="BA86" i="2"/>
  <c r="J84" i="3" s="1"/>
  <c r="AZ86" i="2"/>
  <c r="I84" i="3" s="1"/>
  <c r="AY86" i="2"/>
  <c r="H84" i="3" s="1"/>
  <c r="AX86" i="2"/>
  <c r="G84" i="3" s="1"/>
  <c r="AW86" i="2"/>
  <c r="F84" i="3" s="1"/>
  <c r="AV86" i="2"/>
  <c r="E84" i="3" s="1"/>
  <c r="AU86" i="2"/>
  <c r="D84" i="3" s="1"/>
  <c r="AT86" i="2"/>
  <c r="C84" i="3" s="1"/>
  <c r="AS86" i="2"/>
  <c r="B84" i="3" s="1"/>
  <c r="CD85" i="2"/>
  <c r="AM83" i="3" s="1"/>
  <c r="CC85" i="2"/>
  <c r="AL83" i="3" s="1"/>
  <c r="CB85" i="2"/>
  <c r="AK83" i="3" s="1"/>
  <c r="CA85" i="2"/>
  <c r="AJ83" i="3" s="1"/>
  <c r="BZ85" i="2"/>
  <c r="AI83" i="3" s="1"/>
  <c r="BY85" i="2"/>
  <c r="AH83" i="3" s="1"/>
  <c r="BX85" i="2"/>
  <c r="AG83" i="3" s="1"/>
  <c r="BW85" i="2"/>
  <c r="AF83" i="3" s="1"/>
  <c r="BV85" i="2"/>
  <c r="AE83" i="3" s="1"/>
  <c r="BU85" i="2"/>
  <c r="AD83" i="3" s="1"/>
  <c r="BT85" i="2"/>
  <c r="AC83" i="3" s="1"/>
  <c r="BS85" i="2"/>
  <c r="AB83" i="3" s="1"/>
  <c r="BR85" i="2"/>
  <c r="AA83" i="3" s="1"/>
  <c r="BQ85" i="2"/>
  <c r="Z83" i="3" s="1"/>
  <c r="BP85" i="2"/>
  <c r="Y83" i="3" s="1"/>
  <c r="BO85" i="2"/>
  <c r="X83" i="3" s="1"/>
  <c r="BN85" i="2"/>
  <c r="W83" i="3" s="1"/>
  <c r="BM85" i="2"/>
  <c r="V83" i="3" s="1"/>
  <c r="BL85" i="2"/>
  <c r="U83" i="3" s="1"/>
  <c r="BK85" i="2"/>
  <c r="T83" i="3" s="1"/>
  <c r="BJ85" i="2"/>
  <c r="S83" i="3" s="1"/>
  <c r="BI85" i="2"/>
  <c r="R83" i="3" s="1"/>
  <c r="BH85" i="2"/>
  <c r="Q83" i="3" s="1"/>
  <c r="BG85" i="2"/>
  <c r="P83" i="3" s="1"/>
  <c r="BF85" i="2"/>
  <c r="O83" i="3" s="1"/>
  <c r="BE85" i="2"/>
  <c r="N83" i="3" s="1"/>
  <c r="BD85" i="2"/>
  <c r="M83" i="3" s="1"/>
  <c r="BC85" i="2"/>
  <c r="L83" i="3" s="1"/>
  <c r="BB85" i="2"/>
  <c r="K83" i="3" s="1"/>
  <c r="BA85" i="2"/>
  <c r="J83" i="3" s="1"/>
  <c r="AZ85" i="2"/>
  <c r="I83" i="3" s="1"/>
  <c r="AY85" i="2"/>
  <c r="H83" i="3" s="1"/>
  <c r="AX85" i="2"/>
  <c r="G83" i="3" s="1"/>
  <c r="AW85" i="2"/>
  <c r="F83" i="3" s="1"/>
  <c r="AV85" i="2"/>
  <c r="E83" i="3" s="1"/>
  <c r="AU85" i="2"/>
  <c r="D83" i="3" s="1"/>
  <c r="AT85" i="2"/>
  <c r="C83" i="3" s="1"/>
  <c r="AS85" i="2"/>
  <c r="B83" i="3" s="1"/>
  <c r="CD84" i="2"/>
  <c r="AM82" i="3" s="1"/>
  <c r="CC84" i="2"/>
  <c r="AL82" i="3" s="1"/>
  <c r="CB84" i="2"/>
  <c r="AK82" i="3" s="1"/>
  <c r="CA84" i="2"/>
  <c r="AJ82" i="3" s="1"/>
  <c r="BZ84" i="2"/>
  <c r="AI82" i="3" s="1"/>
  <c r="BY84" i="2"/>
  <c r="AH82" i="3" s="1"/>
  <c r="BX84" i="2"/>
  <c r="AG82" i="3" s="1"/>
  <c r="BW84" i="2"/>
  <c r="AF82" i="3" s="1"/>
  <c r="BV84" i="2"/>
  <c r="AE82" i="3" s="1"/>
  <c r="BU84" i="2"/>
  <c r="AD82" i="3" s="1"/>
  <c r="BT84" i="2"/>
  <c r="AC82" i="3" s="1"/>
  <c r="BS84" i="2"/>
  <c r="AB82" i="3" s="1"/>
  <c r="BR84" i="2"/>
  <c r="AA82" i="3" s="1"/>
  <c r="BQ84" i="2"/>
  <c r="Z82" i="3" s="1"/>
  <c r="BP84" i="2"/>
  <c r="Y82" i="3" s="1"/>
  <c r="BO84" i="2"/>
  <c r="X82" i="3" s="1"/>
  <c r="BN84" i="2"/>
  <c r="W82" i="3" s="1"/>
  <c r="BM84" i="2"/>
  <c r="V82" i="3" s="1"/>
  <c r="BL84" i="2"/>
  <c r="U82" i="3" s="1"/>
  <c r="BK84" i="2"/>
  <c r="T82" i="3" s="1"/>
  <c r="BJ84" i="2"/>
  <c r="S82" i="3" s="1"/>
  <c r="BI84" i="2"/>
  <c r="R82" i="3" s="1"/>
  <c r="BH84" i="2"/>
  <c r="Q82" i="3" s="1"/>
  <c r="BG84" i="2"/>
  <c r="P82" i="3" s="1"/>
  <c r="BF84" i="2"/>
  <c r="O82" i="3" s="1"/>
  <c r="BE84" i="2"/>
  <c r="N82" i="3" s="1"/>
  <c r="BD84" i="2"/>
  <c r="M82" i="3" s="1"/>
  <c r="BC84" i="2"/>
  <c r="L82" i="3" s="1"/>
  <c r="BB84" i="2"/>
  <c r="K82" i="3" s="1"/>
  <c r="BA84" i="2"/>
  <c r="J82" i="3" s="1"/>
  <c r="AZ84" i="2"/>
  <c r="I82" i="3" s="1"/>
  <c r="AY84" i="2"/>
  <c r="H82" i="3" s="1"/>
  <c r="AX84" i="2"/>
  <c r="G82" i="3" s="1"/>
  <c r="AW84" i="2"/>
  <c r="F82" i="3" s="1"/>
  <c r="AV84" i="2"/>
  <c r="E82" i="3" s="1"/>
  <c r="AU84" i="2"/>
  <c r="D82" i="3" s="1"/>
  <c r="AT84" i="2"/>
  <c r="C82" i="3" s="1"/>
  <c r="AS84" i="2"/>
  <c r="B82" i="3" s="1"/>
  <c r="CD83" i="2"/>
  <c r="AM81" i="3" s="1"/>
  <c r="CC83" i="2"/>
  <c r="AL81" i="3" s="1"/>
  <c r="CB83" i="2"/>
  <c r="AK81" i="3" s="1"/>
  <c r="CA83" i="2"/>
  <c r="AJ81" i="3" s="1"/>
  <c r="BZ83" i="2"/>
  <c r="AI81" i="3" s="1"/>
  <c r="BY83" i="2"/>
  <c r="AH81" i="3" s="1"/>
  <c r="BX83" i="2"/>
  <c r="AG81" i="3" s="1"/>
  <c r="BW83" i="2"/>
  <c r="AF81" i="3" s="1"/>
  <c r="BV83" i="2"/>
  <c r="AE81" i="3" s="1"/>
  <c r="BU83" i="2"/>
  <c r="AD81" i="3" s="1"/>
  <c r="BT83" i="2"/>
  <c r="AC81" i="3" s="1"/>
  <c r="BS83" i="2"/>
  <c r="AB81" i="3" s="1"/>
  <c r="BR83" i="2"/>
  <c r="AA81" i="3" s="1"/>
  <c r="BQ83" i="2"/>
  <c r="Z81" i="3" s="1"/>
  <c r="BP83" i="2"/>
  <c r="Y81" i="3" s="1"/>
  <c r="BO83" i="2"/>
  <c r="X81" i="3" s="1"/>
  <c r="BN83" i="2"/>
  <c r="W81" i="3" s="1"/>
  <c r="BM83" i="2"/>
  <c r="V81" i="3" s="1"/>
  <c r="BL83" i="2"/>
  <c r="U81" i="3" s="1"/>
  <c r="BK83" i="2"/>
  <c r="T81" i="3" s="1"/>
  <c r="BJ83" i="2"/>
  <c r="S81" i="3" s="1"/>
  <c r="BI83" i="2"/>
  <c r="R81" i="3" s="1"/>
  <c r="BH83" i="2"/>
  <c r="Q81" i="3" s="1"/>
  <c r="BG83" i="2"/>
  <c r="P81" i="3" s="1"/>
  <c r="BF83" i="2"/>
  <c r="O81" i="3" s="1"/>
  <c r="BE83" i="2"/>
  <c r="N81" i="3" s="1"/>
  <c r="BD83" i="2"/>
  <c r="M81" i="3" s="1"/>
  <c r="BC83" i="2"/>
  <c r="L81" i="3" s="1"/>
  <c r="BB83" i="2"/>
  <c r="K81" i="3" s="1"/>
  <c r="BA83" i="2"/>
  <c r="J81" i="3" s="1"/>
  <c r="AZ83" i="2"/>
  <c r="I81" i="3" s="1"/>
  <c r="AY83" i="2"/>
  <c r="H81" i="3" s="1"/>
  <c r="AX83" i="2"/>
  <c r="G81" i="3" s="1"/>
  <c r="AW83" i="2"/>
  <c r="F81" i="3" s="1"/>
  <c r="AV83" i="2"/>
  <c r="E81" i="3" s="1"/>
  <c r="AU83" i="2"/>
  <c r="D81" i="3" s="1"/>
  <c r="AT83" i="2"/>
  <c r="C81" i="3" s="1"/>
  <c r="AS83" i="2"/>
  <c r="B81" i="3" s="1"/>
  <c r="CD82" i="2"/>
  <c r="AM80" i="3" s="1"/>
  <c r="CC82" i="2"/>
  <c r="AL80" i="3" s="1"/>
  <c r="CB82" i="2"/>
  <c r="AK80" i="3" s="1"/>
  <c r="CA82" i="2"/>
  <c r="AJ80" i="3" s="1"/>
  <c r="BZ82" i="2"/>
  <c r="AI80" i="3" s="1"/>
  <c r="BY82" i="2"/>
  <c r="AH80" i="3" s="1"/>
  <c r="BX82" i="2"/>
  <c r="AG80" i="3" s="1"/>
  <c r="BW82" i="2"/>
  <c r="AF80" i="3" s="1"/>
  <c r="BV82" i="2"/>
  <c r="AE80" i="3" s="1"/>
  <c r="BU82" i="2"/>
  <c r="AD80" i="3" s="1"/>
  <c r="BT82" i="2"/>
  <c r="AC80" i="3" s="1"/>
  <c r="BS82" i="2"/>
  <c r="AB80" i="3" s="1"/>
  <c r="BR82" i="2"/>
  <c r="AA80" i="3" s="1"/>
  <c r="BQ82" i="2"/>
  <c r="Z80" i="3" s="1"/>
  <c r="BP82" i="2"/>
  <c r="Y80" i="3" s="1"/>
  <c r="BO82" i="2"/>
  <c r="X80" i="3" s="1"/>
  <c r="BN82" i="2"/>
  <c r="W80" i="3" s="1"/>
  <c r="BM82" i="2"/>
  <c r="V80" i="3" s="1"/>
  <c r="BL82" i="2"/>
  <c r="U80" i="3" s="1"/>
  <c r="BK82" i="2"/>
  <c r="T80" i="3" s="1"/>
  <c r="BJ82" i="2"/>
  <c r="S80" i="3" s="1"/>
  <c r="BI82" i="2"/>
  <c r="R80" i="3" s="1"/>
  <c r="BH82" i="2"/>
  <c r="Q80" i="3" s="1"/>
  <c r="BG82" i="2"/>
  <c r="P80" i="3" s="1"/>
  <c r="BF82" i="2"/>
  <c r="O80" i="3" s="1"/>
  <c r="BE82" i="2"/>
  <c r="N80" i="3" s="1"/>
  <c r="BD82" i="2"/>
  <c r="M80" i="3" s="1"/>
  <c r="BC82" i="2"/>
  <c r="L80" i="3" s="1"/>
  <c r="BB82" i="2"/>
  <c r="K80" i="3" s="1"/>
  <c r="BA82" i="2"/>
  <c r="J80" i="3" s="1"/>
  <c r="AZ82" i="2"/>
  <c r="I80" i="3" s="1"/>
  <c r="AY82" i="2"/>
  <c r="H80" i="3" s="1"/>
  <c r="AX82" i="2"/>
  <c r="G80" i="3" s="1"/>
  <c r="AW82" i="2"/>
  <c r="F80" i="3" s="1"/>
  <c r="AV82" i="2"/>
  <c r="E80" i="3" s="1"/>
  <c r="AU82" i="2"/>
  <c r="D80" i="3" s="1"/>
  <c r="AT82" i="2"/>
  <c r="C80" i="3" s="1"/>
  <c r="AS82" i="2"/>
  <c r="B80" i="3" s="1"/>
  <c r="CD81" i="2"/>
  <c r="AM79" i="3" s="1"/>
  <c r="CC81" i="2"/>
  <c r="AL79" i="3" s="1"/>
  <c r="CB81" i="2"/>
  <c r="AK79" i="3" s="1"/>
  <c r="CA81" i="2"/>
  <c r="AJ79" i="3" s="1"/>
  <c r="BZ81" i="2"/>
  <c r="AI79" i="3" s="1"/>
  <c r="BY81" i="2"/>
  <c r="AH79" i="3" s="1"/>
  <c r="BX81" i="2"/>
  <c r="AG79" i="3" s="1"/>
  <c r="BW81" i="2"/>
  <c r="AF79" i="3" s="1"/>
  <c r="BV81" i="2"/>
  <c r="AE79" i="3" s="1"/>
  <c r="BU81" i="2"/>
  <c r="AD79" i="3" s="1"/>
  <c r="BT81" i="2"/>
  <c r="AC79" i="3" s="1"/>
  <c r="BS81" i="2"/>
  <c r="AB79" i="3" s="1"/>
  <c r="BR81" i="2"/>
  <c r="AA79" i="3" s="1"/>
  <c r="BQ81" i="2"/>
  <c r="Z79" i="3" s="1"/>
  <c r="BP81" i="2"/>
  <c r="Y79" i="3" s="1"/>
  <c r="BO81" i="2"/>
  <c r="X79" i="3" s="1"/>
  <c r="BN81" i="2"/>
  <c r="W79" i="3" s="1"/>
  <c r="BM81" i="2"/>
  <c r="V79" i="3" s="1"/>
  <c r="BL81" i="2"/>
  <c r="U79" i="3" s="1"/>
  <c r="BK81" i="2"/>
  <c r="T79" i="3" s="1"/>
  <c r="BJ81" i="2"/>
  <c r="S79" i="3" s="1"/>
  <c r="BI81" i="2"/>
  <c r="R79" i="3" s="1"/>
  <c r="BH81" i="2"/>
  <c r="Q79" i="3" s="1"/>
  <c r="BG81" i="2"/>
  <c r="P79" i="3" s="1"/>
  <c r="BF81" i="2"/>
  <c r="O79" i="3" s="1"/>
  <c r="BE81" i="2"/>
  <c r="N79" i="3" s="1"/>
  <c r="BD81" i="2"/>
  <c r="M79" i="3" s="1"/>
  <c r="BC81" i="2"/>
  <c r="L79" i="3" s="1"/>
  <c r="BB81" i="2"/>
  <c r="K79" i="3" s="1"/>
  <c r="BA81" i="2"/>
  <c r="J79" i="3" s="1"/>
  <c r="AZ81" i="2"/>
  <c r="I79" i="3" s="1"/>
  <c r="AY81" i="2"/>
  <c r="H79" i="3" s="1"/>
  <c r="AX81" i="2"/>
  <c r="G79" i="3" s="1"/>
  <c r="AW81" i="2"/>
  <c r="F79" i="3" s="1"/>
  <c r="AV81" i="2"/>
  <c r="E79" i="3" s="1"/>
  <c r="AU81" i="2"/>
  <c r="D79" i="3" s="1"/>
  <c r="AT81" i="2"/>
  <c r="C79" i="3" s="1"/>
  <c r="AS81" i="2"/>
  <c r="B79" i="3" s="1"/>
  <c r="CD80" i="2"/>
  <c r="AM78" i="3" s="1"/>
  <c r="CC80" i="2"/>
  <c r="AL78" i="3" s="1"/>
  <c r="CB80" i="2"/>
  <c r="AK78" i="3" s="1"/>
  <c r="CA80" i="2"/>
  <c r="AJ78" i="3" s="1"/>
  <c r="BZ80" i="2"/>
  <c r="AI78" i="3" s="1"/>
  <c r="BY80" i="2"/>
  <c r="AH78" i="3" s="1"/>
  <c r="BX80" i="2"/>
  <c r="AG78" i="3" s="1"/>
  <c r="BW80" i="2"/>
  <c r="AF78" i="3" s="1"/>
  <c r="BV80" i="2"/>
  <c r="AE78" i="3" s="1"/>
  <c r="BU80" i="2"/>
  <c r="AD78" i="3" s="1"/>
  <c r="BT80" i="2"/>
  <c r="AC78" i="3" s="1"/>
  <c r="BS80" i="2"/>
  <c r="AB78" i="3" s="1"/>
  <c r="BR80" i="2"/>
  <c r="AA78" i="3" s="1"/>
  <c r="BQ80" i="2"/>
  <c r="Z78" i="3" s="1"/>
  <c r="BP80" i="2"/>
  <c r="Y78" i="3" s="1"/>
  <c r="BO80" i="2"/>
  <c r="X78" i="3" s="1"/>
  <c r="BN80" i="2"/>
  <c r="W78" i="3" s="1"/>
  <c r="BM80" i="2"/>
  <c r="V78" i="3" s="1"/>
  <c r="BL80" i="2"/>
  <c r="U78" i="3" s="1"/>
  <c r="BK80" i="2"/>
  <c r="T78" i="3" s="1"/>
  <c r="BJ80" i="2"/>
  <c r="S78" i="3" s="1"/>
  <c r="BI80" i="2"/>
  <c r="R78" i="3" s="1"/>
  <c r="BH80" i="2"/>
  <c r="Q78" i="3" s="1"/>
  <c r="BG80" i="2"/>
  <c r="P78" i="3" s="1"/>
  <c r="BF80" i="2"/>
  <c r="O78" i="3" s="1"/>
  <c r="BE80" i="2"/>
  <c r="N78" i="3" s="1"/>
  <c r="BD80" i="2"/>
  <c r="M78" i="3" s="1"/>
  <c r="BC80" i="2"/>
  <c r="L78" i="3" s="1"/>
  <c r="BB80" i="2"/>
  <c r="K78" i="3" s="1"/>
  <c r="BA80" i="2"/>
  <c r="J78" i="3" s="1"/>
  <c r="AZ80" i="2"/>
  <c r="I78" i="3" s="1"/>
  <c r="AY80" i="2"/>
  <c r="H78" i="3" s="1"/>
  <c r="AX80" i="2"/>
  <c r="G78" i="3" s="1"/>
  <c r="AW80" i="2"/>
  <c r="F78" i="3" s="1"/>
  <c r="AV80" i="2"/>
  <c r="E78" i="3" s="1"/>
  <c r="AU80" i="2"/>
  <c r="D78" i="3" s="1"/>
  <c r="AT80" i="2"/>
  <c r="C78" i="3" s="1"/>
  <c r="AS80" i="2"/>
  <c r="B78" i="3" s="1"/>
  <c r="CD79" i="2"/>
  <c r="AM77" i="3" s="1"/>
  <c r="CC79" i="2"/>
  <c r="AL77" i="3" s="1"/>
  <c r="CB79" i="2"/>
  <c r="AK77" i="3" s="1"/>
  <c r="CA79" i="2"/>
  <c r="AJ77" i="3" s="1"/>
  <c r="BZ79" i="2"/>
  <c r="AI77" i="3" s="1"/>
  <c r="BY79" i="2"/>
  <c r="AH77" i="3" s="1"/>
  <c r="BX79" i="2"/>
  <c r="AG77" i="3" s="1"/>
  <c r="BW79" i="2"/>
  <c r="AF77" i="3" s="1"/>
  <c r="BV79" i="2"/>
  <c r="AE77" i="3" s="1"/>
  <c r="BU79" i="2"/>
  <c r="AD77" i="3" s="1"/>
  <c r="BT79" i="2"/>
  <c r="AC77" i="3" s="1"/>
  <c r="BS79" i="2"/>
  <c r="AB77" i="3" s="1"/>
  <c r="BR79" i="2"/>
  <c r="AA77" i="3" s="1"/>
  <c r="BQ79" i="2"/>
  <c r="Z77" i="3" s="1"/>
  <c r="BP79" i="2"/>
  <c r="Y77" i="3" s="1"/>
  <c r="BO79" i="2"/>
  <c r="X77" i="3" s="1"/>
  <c r="BN79" i="2"/>
  <c r="W77" i="3" s="1"/>
  <c r="BM79" i="2"/>
  <c r="V77" i="3" s="1"/>
  <c r="BL79" i="2"/>
  <c r="U77" i="3" s="1"/>
  <c r="BK79" i="2"/>
  <c r="T77" i="3" s="1"/>
  <c r="BJ79" i="2"/>
  <c r="S77" i="3" s="1"/>
  <c r="BI79" i="2"/>
  <c r="R77" i="3" s="1"/>
  <c r="BH79" i="2"/>
  <c r="Q77" i="3" s="1"/>
  <c r="BG79" i="2"/>
  <c r="P77" i="3" s="1"/>
  <c r="BF79" i="2"/>
  <c r="O77" i="3" s="1"/>
  <c r="BE79" i="2"/>
  <c r="N77" i="3" s="1"/>
  <c r="BD79" i="2"/>
  <c r="M77" i="3" s="1"/>
  <c r="BC79" i="2"/>
  <c r="L77" i="3" s="1"/>
  <c r="BB79" i="2"/>
  <c r="K77" i="3" s="1"/>
  <c r="BA79" i="2"/>
  <c r="J77" i="3" s="1"/>
  <c r="AZ79" i="2"/>
  <c r="I77" i="3" s="1"/>
  <c r="AY79" i="2"/>
  <c r="H77" i="3" s="1"/>
  <c r="AX79" i="2"/>
  <c r="G77" i="3" s="1"/>
  <c r="AW79" i="2"/>
  <c r="F77" i="3" s="1"/>
  <c r="AV79" i="2"/>
  <c r="E77" i="3" s="1"/>
  <c r="AU79" i="2"/>
  <c r="D77" i="3" s="1"/>
  <c r="AT79" i="2"/>
  <c r="C77" i="3" s="1"/>
  <c r="AS79" i="2"/>
  <c r="B77" i="3" s="1"/>
  <c r="CD78" i="2"/>
  <c r="AM76" i="3" s="1"/>
  <c r="CC78" i="2"/>
  <c r="AL76" i="3" s="1"/>
  <c r="CB78" i="2"/>
  <c r="AK76" i="3" s="1"/>
  <c r="CA78" i="2"/>
  <c r="AJ76" i="3" s="1"/>
  <c r="BZ78" i="2"/>
  <c r="AI76" i="3" s="1"/>
  <c r="BY78" i="2"/>
  <c r="AH76" i="3" s="1"/>
  <c r="BX78" i="2"/>
  <c r="AG76" i="3" s="1"/>
  <c r="BW78" i="2"/>
  <c r="AF76" i="3" s="1"/>
  <c r="BV78" i="2"/>
  <c r="AE76" i="3" s="1"/>
  <c r="BU78" i="2"/>
  <c r="AD76" i="3" s="1"/>
  <c r="BT78" i="2"/>
  <c r="AC76" i="3" s="1"/>
  <c r="BS78" i="2"/>
  <c r="AB76" i="3" s="1"/>
  <c r="BR78" i="2"/>
  <c r="AA76" i="3" s="1"/>
  <c r="BQ78" i="2"/>
  <c r="Z76" i="3" s="1"/>
  <c r="BP78" i="2"/>
  <c r="Y76" i="3" s="1"/>
  <c r="BO78" i="2"/>
  <c r="X76" i="3" s="1"/>
  <c r="BN78" i="2"/>
  <c r="W76" i="3" s="1"/>
  <c r="BM78" i="2"/>
  <c r="V76" i="3" s="1"/>
  <c r="BL78" i="2"/>
  <c r="U76" i="3" s="1"/>
  <c r="BK78" i="2"/>
  <c r="T76" i="3" s="1"/>
  <c r="BJ78" i="2"/>
  <c r="S76" i="3" s="1"/>
  <c r="BI78" i="2"/>
  <c r="R76" i="3" s="1"/>
  <c r="BH78" i="2"/>
  <c r="Q76" i="3" s="1"/>
  <c r="BG78" i="2"/>
  <c r="P76" i="3" s="1"/>
  <c r="BF78" i="2"/>
  <c r="O76" i="3" s="1"/>
  <c r="BE78" i="2"/>
  <c r="N76" i="3" s="1"/>
  <c r="BD78" i="2"/>
  <c r="M76" i="3" s="1"/>
  <c r="BC78" i="2"/>
  <c r="L76" i="3" s="1"/>
  <c r="BB78" i="2"/>
  <c r="K76" i="3" s="1"/>
  <c r="BA78" i="2"/>
  <c r="J76" i="3" s="1"/>
  <c r="AZ78" i="2"/>
  <c r="I76" i="3" s="1"/>
  <c r="AY78" i="2"/>
  <c r="H76" i="3" s="1"/>
  <c r="AX78" i="2"/>
  <c r="G76" i="3" s="1"/>
  <c r="AW78" i="2"/>
  <c r="F76" i="3" s="1"/>
  <c r="AV78" i="2"/>
  <c r="E76" i="3" s="1"/>
  <c r="AU78" i="2"/>
  <c r="D76" i="3" s="1"/>
  <c r="AT78" i="2"/>
  <c r="C76" i="3" s="1"/>
  <c r="AS78" i="2"/>
  <c r="B76" i="3" s="1"/>
  <c r="CD77" i="2"/>
  <c r="AM75" i="3" s="1"/>
  <c r="CC77" i="2"/>
  <c r="AL75" i="3" s="1"/>
  <c r="CB77" i="2"/>
  <c r="AK75" i="3" s="1"/>
  <c r="CA77" i="2"/>
  <c r="AJ75" i="3" s="1"/>
  <c r="BZ77" i="2"/>
  <c r="AI75" i="3" s="1"/>
  <c r="BY77" i="2"/>
  <c r="AH75" i="3" s="1"/>
  <c r="BX77" i="2"/>
  <c r="AG75" i="3" s="1"/>
  <c r="BW77" i="2"/>
  <c r="AF75" i="3" s="1"/>
  <c r="BV77" i="2"/>
  <c r="AE75" i="3" s="1"/>
  <c r="BU77" i="2"/>
  <c r="AD75" i="3" s="1"/>
  <c r="BT77" i="2"/>
  <c r="AC75" i="3" s="1"/>
  <c r="BS77" i="2"/>
  <c r="AB75" i="3" s="1"/>
  <c r="BR77" i="2"/>
  <c r="AA75" i="3" s="1"/>
  <c r="BQ77" i="2"/>
  <c r="Z75" i="3" s="1"/>
  <c r="BP77" i="2"/>
  <c r="Y75" i="3" s="1"/>
  <c r="BO77" i="2"/>
  <c r="X75" i="3" s="1"/>
  <c r="BN77" i="2"/>
  <c r="W75" i="3" s="1"/>
  <c r="BM77" i="2"/>
  <c r="V75" i="3" s="1"/>
  <c r="BL77" i="2"/>
  <c r="U75" i="3" s="1"/>
  <c r="BK77" i="2"/>
  <c r="T75" i="3" s="1"/>
  <c r="BJ77" i="2"/>
  <c r="S75" i="3" s="1"/>
  <c r="BI77" i="2"/>
  <c r="R75" i="3" s="1"/>
  <c r="BH77" i="2"/>
  <c r="Q75" i="3" s="1"/>
  <c r="BG77" i="2"/>
  <c r="P75" i="3" s="1"/>
  <c r="BF77" i="2"/>
  <c r="O75" i="3" s="1"/>
  <c r="BE77" i="2"/>
  <c r="N75" i="3" s="1"/>
  <c r="BD77" i="2"/>
  <c r="M75" i="3" s="1"/>
  <c r="BC77" i="2"/>
  <c r="L75" i="3" s="1"/>
  <c r="BB77" i="2"/>
  <c r="K75" i="3" s="1"/>
  <c r="BA77" i="2"/>
  <c r="J75" i="3" s="1"/>
  <c r="AZ77" i="2"/>
  <c r="I75" i="3" s="1"/>
  <c r="AY77" i="2"/>
  <c r="H75" i="3" s="1"/>
  <c r="AX77" i="2"/>
  <c r="G75" i="3" s="1"/>
  <c r="AW77" i="2"/>
  <c r="F75" i="3" s="1"/>
  <c r="AV77" i="2"/>
  <c r="E75" i="3" s="1"/>
  <c r="AU77" i="2"/>
  <c r="D75" i="3" s="1"/>
  <c r="AT77" i="2"/>
  <c r="C75" i="3" s="1"/>
  <c r="AS77" i="2"/>
  <c r="B75" i="3" s="1"/>
  <c r="CD76" i="2"/>
  <c r="AM74" i="3" s="1"/>
  <c r="CC76" i="2"/>
  <c r="AL74" i="3" s="1"/>
  <c r="CB76" i="2"/>
  <c r="AK74" i="3" s="1"/>
  <c r="CA76" i="2"/>
  <c r="AJ74" i="3" s="1"/>
  <c r="BZ76" i="2"/>
  <c r="AI74" i="3" s="1"/>
  <c r="BY76" i="2"/>
  <c r="AH74" i="3" s="1"/>
  <c r="BX76" i="2"/>
  <c r="AG74" i="3" s="1"/>
  <c r="BW76" i="2"/>
  <c r="AF74" i="3" s="1"/>
  <c r="BV76" i="2"/>
  <c r="AE74" i="3" s="1"/>
  <c r="BU76" i="2"/>
  <c r="AD74" i="3" s="1"/>
  <c r="BT76" i="2"/>
  <c r="AC74" i="3" s="1"/>
  <c r="BS76" i="2"/>
  <c r="AB74" i="3" s="1"/>
  <c r="BR76" i="2"/>
  <c r="AA74" i="3" s="1"/>
  <c r="BQ76" i="2"/>
  <c r="Z74" i="3" s="1"/>
  <c r="BP76" i="2"/>
  <c r="Y74" i="3" s="1"/>
  <c r="BO76" i="2"/>
  <c r="X74" i="3" s="1"/>
  <c r="BN76" i="2"/>
  <c r="W74" i="3" s="1"/>
  <c r="BM76" i="2"/>
  <c r="V74" i="3" s="1"/>
  <c r="BL76" i="2"/>
  <c r="U74" i="3" s="1"/>
  <c r="BK76" i="2"/>
  <c r="T74" i="3" s="1"/>
  <c r="BJ76" i="2"/>
  <c r="S74" i="3" s="1"/>
  <c r="BI76" i="2"/>
  <c r="R74" i="3" s="1"/>
  <c r="BH76" i="2"/>
  <c r="Q74" i="3" s="1"/>
  <c r="BG76" i="2"/>
  <c r="P74" i="3" s="1"/>
  <c r="BF76" i="2"/>
  <c r="O74" i="3" s="1"/>
  <c r="BE76" i="2"/>
  <c r="N74" i="3" s="1"/>
  <c r="BD76" i="2"/>
  <c r="M74" i="3" s="1"/>
  <c r="BC76" i="2"/>
  <c r="L74" i="3" s="1"/>
  <c r="BB76" i="2"/>
  <c r="K74" i="3" s="1"/>
  <c r="BA76" i="2"/>
  <c r="J74" i="3" s="1"/>
  <c r="AZ76" i="2"/>
  <c r="I74" i="3" s="1"/>
  <c r="AY76" i="2"/>
  <c r="H74" i="3" s="1"/>
  <c r="AX76" i="2"/>
  <c r="G74" i="3" s="1"/>
  <c r="AW76" i="2"/>
  <c r="F74" i="3" s="1"/>
  <c r="AV76" i="2"/>
  <c r="E74" i="3" s="1"/>
  <c r="AU76" i="2"/>
  <c r="D74" i="3" s="1"/>
  <c r="AT76" i="2"/>
  <c r="C74" i="3" s="1"/>
  <c r="AS76" i="2"/>
  <c r="B74" i="3" s="1"/>
  <c r="CD75" i="2"/>
  <c r="AM73" i="3" s="1"/>
  <c r="CC75" i="2"/>
  <c r="AL73" i="3" s="1"/>
  <c r="CB75" i="2"/>
  <c r="AK73" i="3" s="1"/>
  <c r="CA75" i="2"/>
  <c r="AJ73" i="3" s="1"/>
  <c r="BZ75" i="2"/>
  <c r="AI73" i="3" s="1"/>
  <c r="BY75" i="2"/>
  <c r="AH73" i="3" s="1"/>
  <c r="BX75" i="2"/>
  <c r="AG73" i="3" s="1"/>
  <c r="BW75" i="2"/>
  <c r="AF73" i="3" s="1"/>
  <c r="BV75" i="2"/>
  <c r="AE73" i="3" s="1"/>
  <c r="BU75" i="2"/>
  <c r="AD73" i="3" s="1"/>
  <c r="BT75" i="2"/>
  <c r="AC73" i="3" s="1"/>
  <c r="BS75" i="2"/>
  <c r="AB73" i="3" s="1"/>
  <c r="BR75" i="2"/>
  <c r="AA73" i="3" s="1"/>
  <c r="BQ75" i="2"/>
  <c r="Z73" i="3" s="1"/>
  <c r="BP75" i="2"/>
  <c r="Y73" i="3" s="1"/>
  <c r="BO75" i="2"/>
  <c r="X73" i="3" s="1"/>
  <c r="BN75" i="2"/>
  <c r="W73" i="3" s="1"/>
  <c r="BM75" i="2"/>
  <c r="V73" i="3" s="1"/>
  <c r="BL75" i="2"/>
  <c r="U73" i="3" s="1"/>
  <c r="BK75" i="2"/>
  <c r="T73" i="3" s="1"/>
  <c r="BJ75" i="2"/>
  <c r="S73" i="3" s="1"/>
  <c r="BI75" i="2"/>
  <c r="R73" i="3" s="1"/>
  <c r="BH75" i="2"/>
  <c r="Q73" i="3" s="1"/>
  <c r="BG75" i="2"/>
  <c r="P73" i="3" s="1"/>
  <c r="BF75" i="2"/>
  <c r="O73" i="3" s="1"/>
  <c r="BE75" i="2"/>
  <c r="N73" i="3" s="1"/>
  <c r="BD75" i="2"/>
  <c r="M73" i="3" s="1"/>
  <c r="BC75" i="2"/>
  <c r="L73" i="3" s="1"/>
  <c r="BB75" i="2"/>
  <c r="K73" i="3" s="1"/>
  <c r="BA75" i="2"/>
  <c r="J73" i="3" s="1"/>
  <c r="AZ75" i="2"/>
  <c r="I73" i="3" s="1"/>
  <c r="AY75" i="2"/>
  <c r="H73" i="3" s="1"/>
  <c r="AX75" i="2"/>
  <c r="G73" i="3" s="1"/>
  <c r="AW75" i="2"/>
  <c r="F73" i="3" s="1"/>
  <c r="AV75" i="2"/>
  <c r="E73" i="3" s="1"/>
  <c r="AU75" i="2"/>
  <c r="D73" i="3" s="1"/>
  <c r="AT75" i="2"/>
  <c r="C73" i="3" s="1"/>
  <c r="AS75" i="2"/>
  <c r="B73" i="3" s="1"/>
  <c r="CD74" i="2"/>
  <c r="AM72" i="3" s="1"/>
  <c r="CC74" i="2"/>
  <c r="AL72" i="3" s="1"/>
  <c r="CB74" i="2"/>
  <c r="AK72" i="3" s="1"/>
  <c r="CA74" i="2"/>
  <c r="AJ72" i="3" s="1"/>
  <c r="BZ74" i="2"/>
  <c r="AI72" i="3" s="1"/>
  <c r="BY74" i="2"/>
  <c r="AH72" i="3" s="1"/>
  <c r="BX74" i="2"/>
  <c r="AG72" i="3" s="1"/>
  <c r="BW74" i="2"/>
  <c r="AF72" i="3" s="1"/>
  <c r="BV74" i="2"/>
  <c r="AE72" i="3" s="1"/>
  <c r="BU74" i="2"/>
  <c r="AD72" i="3" s="1"/>
  <c r="BT74" i="2"/>
  <c r="AC72" i="3" s="1"/>
  <c r="BS74" i="2"/>
  <c r="AB72" i="3" s="1"/>
  <c r="BR74" i="2"/>
  <c r="AA72" i="3" s="1"/>
  <c r="BQ74" i="2"/>
  <c r="Z72" i="3" s="1"/>
  <c r="BP74" i="2"/>
  <c r="Y72" i="3" s="1"/>
  <c r="BO74" i="2"/>
  <c r="X72" i="3" s="1"/>
  <c r="BN74" i="2"/>
  <c r="W72" i="3" s="1"/>
  <c r="BM74" i="2"/>
  <c r="V72" i="3" s="1"/>
  <c r="BL74" i="2"/>
  <c r="U72" i="3" s="1"/>
  <c r="BK74" i="2"/>
  <c r="T72" i="3" s="1"/>
  <c r="BJ74" i="2"/>
  <c r="S72" i="3" s="1"/>
  <c r="BI74" i="2"/>
  <c r="R72" i="3" s="1"/>
  <c r="BH74" i="2"/>
  <c r="Q72" i="3" s="1"/>
  <c r="BG74" i="2"/>
  <c r="P72" i="3" s="1"/>
  <c r="BF74" i="2"/>
  <c r="O72" i="3" s="1"/>
  <c r="BE74" i="2"/>
  <c r="N72" i="3" s="1"/>
  <c r="BD74" i="2"/>
  <c r="M72" i="3" s="1"/>
  <c r="BC74" i="2"/>
  <c r="L72" i="3" s="1"/>
  <c r="BB74" i="2"/>
  <c r="K72" i="3" s="1"/>
  <c r="BA74" i="2"/>
  <c r="J72" i="3" s="1"/>
  <c r="AZ74" i="2"/>
  <c r="I72" i="3" s="1"/>
  <c r="AY74" i="2"/>
  <c r="H72" i="3" s="1"/>
  <c r="AX74" i="2"/>
  <c r="G72" i="3" s="1"/>
  <c r="AW74" i="2"/>
  <c r="F72" i="3" s="1"/>
  <c r="AV74" i="2"/>
  <c r="E72" i="3" s="1"/>
  <c r="AU74" i="2"/>
  <c r="D72" i="3" s="1"/>
  <c r="AT74" i="2"/>
  <c r="C72" i="3" s="1"/>
  <c r="AS74" i="2"/>
  <c r="B72" i="3" s="1"/>
  <c r="CD73" i="2"/>
  <c r="AM71" i="3" s="1"/>
  <c r="CC73" i="2"/>
  <c r="AL71" i="3" s="1"/>
  <c r="CB73" i="2"/>
  <c r="AK71" i="3" s="1"/>
  <c r="CA73" i="2"/>
  <c r="AJ71" i="3" s="1"/>
  <c r="BZ73" i="2"/>
  <c r="AI71" i="3" s="1"/>
  <c r="BY73" i="2"/>
  <c r="AH71" i="3" s="1"/>
  <c r="BX73" i="2"/>
  <c r="AG71" i="3" s="1"/>
  <c r="BW73" i="2"/>
  <c r="AF71" i="3" s="1"/>
  <c r="BV73" i="2"/>
  <c r="AE71" i="3" s="1"/>
  <c r="BU73" i="2"/>
  <c r="AD71" i="3" s="1"/>
  <c r="BT73" i="2"/>
  <c r="AC71" i="3" s="1"/>
  <c r="BS73" i="2"/>
  <c r="AB71" i="3" s="1"/>
  <c r="BR73" i="2"/>
  <c r="AA71" i="3" s="1"/>
  <c r="BQ73" i="2"/>
  <c r="Z71" i="3" s="1"/>
  <c r="BP73" i="2"/>
  <c r="Y71" i="3" s="1"/>
  <c r="BO73" i="2"/>
  <c r="X71" i="3" s="1"/>
  <c r="BN73" i="2"/>
  <c r="W71" i="3" s="1"/>
  <c r="BM73" i="2"/>
  <c r="V71" i="3" s="1"/>
  <c r="BL73" i="2"/>
  <c r="U71" i="3" s="1"/>
  <c r="BK73" i="2"/>
  <c r="T71" i="3" s="1"/>
  <c r="BJ73" i="2"/>
  <c r="S71" i="3" s="1"/>
  <c r="BI73" i="2"/>
  <c r="R71" i="3" s="1"/>
  <c r="BH73" i="2"/>
  <c r="Q71" i="3" s="1"/>
  <c r="BG73" i="2"/>
  <c r="P71" i="3" s="1"/>
  <c r="BF73" i="2"/>
  <c r="O71" i="3" s="1"/>
  <c r="BE73" i="2"/>
  <c r="N71" i="3" s="1"/>
  <c r="BD73" i="2"/>
  <c r="M71" i="3" s="1"/>
  <c r="BC73" i="2"/>
  <c r="L71" i="3" s="1"/>
  <c r="BB73" i="2"/>
  <c r="K71" i="3" s="1"/>
  <c r="BA73" i="2"/>
  <c r="J71" i="3" s="1"/>
  <c r="AZ73" i="2"/>
  <c r="I71" i="3" s="1"/>
  <c r="AY73" i="2"/>
  <c r="H71" i="3" s="1"/>
  <c r="AX73" i="2"/>
  <c r="G71" i="3" s="1"/>
  <c r="AW73" i="2"/>
  <c r="F71" i="3" s="1"/>
  <c r="AV73" i="2"/>
  <c r="E71" i="3" s="1"/>
  <c r="AU73" i="2"/>
  <c r="D71" i="3" s="1"/>
  <c r="AT73" i="2"/>
  <c r="C71" i="3" s="1"/>
  <c r="AS73" i="2"/>
  <c r="B71" i="3" s="1"/>
  <c r="CD72" i="2"/>
  <c r="AM70" i="3" s="1"/>
  <c r="CC72" i="2"/>
  <c r="AL70" i="3" s="1"/>
  <c r="CB72" i="2"/>
  <c r="AK70" i="3" s="1"/>
  <c r="CA72" i="2"/>
  <c r="AJ70" i="3" s="1"/>
  <c r="BZ72" i="2"/>
  <c r="AI70" i="3" s="1"/>
  <c r="BY72" i="2"/>
  <c r="AH70" i="3" s="1"/>
  <c r="BX72" i="2"/>
  <c r="AG70" i="3" s="1"/>
  <c r="BW72" i="2"/>
  <c r="AF70" i="3" s="1"/>
  <c r="BV72" i="2"/>
  <c r="AE70" i="3" s="1"/>
  <c r="BU72" i="2"/>
  <c r="AD70" i="3" s="1"/>
  <c r="BT72" i="2"/>
  <c r="AC70" i="3" s="1"/>
  <c r="BS72" i="2"/>
  <c r="AB70" i="3" s="1"/>
  <c r="BR72" i="2"/>
  <c r="AA70" i="3" s="1"/>
  <c r="BQ72" i="2"/>
  <c r="Z70" i="3" s="1"/>
  <c r="BP72" i="2"/>
  <c r="Y70" i="3" s="1"/>
  <c r="BO72" i="2"/>
  <c r="X70" i="3" s="1"/>
  <c r="BN72" i="2"/>
  <c r="W70" i="3" s="1"/>
  <c r="BM72" i="2"/>
  <c r="V70" i="3" s="1"/>
  <c r="BL72" i="2"/>
  <c r="U70" i="3" s="1"/>
  <c r="BK72" i="2"/>
  <c r="T70" i="3" s="1"/>
  <c r="BJ72" i="2"/>
  <c r="S70" i="3" s="1"/>
  <c r="BI72" i="2"/>
  <c r="R70" i="3" s="1"/>
  <c r="BH72" i="2"/>
  <c r="Q70" i="3" s="1"/>
  <c r="BG72" i="2"/>
  <c r="P70" i="3" s="1"/>
  <c r="BF72" i="2"/>
  <c r="O70" i="3" s="1"/>
  <c r="BE72" i="2"/>
  <c r="N70" i="3" s="1"/>
  <c r="BD72" i="2"/>
  <c r="M70" i="3" s="1"/>
  <c r="BC72" i="2"/>
  <c r="L70" i="3" s="1"/>
  <c r="BB72" i="2"/>
  <c r="K70" i="3" s="1"/>
  <c r="BA72" i="2"/>
  <c r="J70" i="3" s="1"/>
  <c r="AZ72" i="2"/>
  <c r="I70" i="3" s="1"/>
  <c r="AY72" i="2"/>
  <c r="H70" i="3" s="1"/>
  <c r="AX72" i="2"/>
  <c r="G70" i="3" s="1"/>
  <c r="AW72" i="2"/>
  <c r="F70" i="3" s="1"/>
  <c r="AV72" i="2"/>
  <c r="E70" i="3" s="1"/>
  <c r="AU72" i="2"/>
  <c r="D70" i="3" s="1"/>
  <c r="AT72" i="2"/>
  <c r="C70" i="3" s="1"/>
  <c r="AS72" i="2"/>
  <c r="B70" i="3" s="1"/>
  <c r="CD71" i="2"/>
  <c r="AM69" i="3" s="1"/>
  <c r="CC71" i="2"/>
  <c r="AL69" i="3" s="1"/>
  <c r="CB71" i="2"/>
  <c r="AK69" i="3" s="1"/>
  <c r="CA71" i="2"/>
  <c r="AJ69" i="3" s="1"/>
  <c r="BZ71" i="2"/>
  <c r="AI69" i="3" s="1"/>
  <c r="BY71" i="2"/>
  <c r="AH69" i="3" s="1"/>
  <c r="BX71" i="2"/>
  <c r="AG69" i="3" s="1"/>
  <c r="BW71" i="2"/>
  <c r="AF69" i="3" s="1"/>
  <c r="BV71" i="2"/>
  <c r="AE69" i="3" s="1"/>
  <c r="BU71" i="2"/>
  <c r="AD69" i="3" s="1"/>
  <c r="BT71" i="2"/>
  <c r="AC69" i="3" s="1"/>
  <c r="BS71" i="2"/>
  <c r="AB69" i="3" s="1"/>
  <c r="BR71" i="2"/>
  <c r="AA69" i="3" s="1"/>
  <c r="BQ71" i="2"/>
  <c r="Z69" i="3" s="1"/>
  <c r="BP71" i="2"/>
  <c r="Y69" i="3" s="1"/>
  <c r="BO71" i="2"/>
  <c r="X69" i="3" s="1"/>
  <c r="BN71" i="2"/>
  <c r="W69" i="3" s="1"/>
  <c r="BM71" i="2"/>
  <c r="V69" i="3" s="1"/>
  <c r="BL71" i="2"/>
  <c r="U69" i="3" s="1"/>
  <c r="BK71" i="2"/>
  <c r="T69" i="3" s="1"/>
  <c r="BJ71" i="2"/>
  <c r="S69" i="3" s="1"/>
  <c r="BI71" i="2"/>
  <c r="R69" i="3" s="1"/>
  <c r="BH71" i="2"/>
  <c r="Q69" i="3" s="1"/>
  <c r="BG71" i="2"/>
  <c r="P69" i="3" s="1"/>
  <c r="BF71" i="2"/>
  <c r="O69" i="3" s="1"/>
  <c r="BE71" i="2"/>
  <c r="N69" i="3" s="1"/>
  <c r="BD71" i="2"/>
  <c r="M69" i="3" s="1"/>
  <c r="BC71" i="2"/>
  <c r="L69" i="3" s="1"/>
  <c r="BB71" i="2"/>
  <c r="K69" i="3" s="1"/>
  <c r="BA71" i="2"/>
  <c r="J69" i="3" s="1"/>
  <c r="AZ71" i="2"/>
  <c r="I69" i="3" s="1"/>
  <c r="AY71" i="2"/>
  <c r="H69" i="3" s="1"/>
  <c r="AX71" i="2"/>
  <c r="G69" i="3" s="1"/>
  <c r="AW71" i="2"/>
  <c r="F69" i="3" s="1"/>
  <c r="AV71" i="2"/>
  <c r="E69" i="3" s="1"/>
  <c r="AU71" i="2"/>
  <c r="D69" i="3" s="1"/>
  <c r="AT71" i="2"/>
  <c r="C69" i="3" s="1"/>
  <c r="AS71" i="2"/>
  <c r="B69" i="3" s="1"/>
  <c r="CD70" i="2"/>
  <c r="AM68" i="3" s="1"/>
  <c r="CC70" i="2"/>
  <c r="AL68" i="3" s="1"/>
  <c r="CB70" i="2"/>
  <c r="AK68" i="3" s="1"/>
  <c r="CA70" i="2"/>
  <c r="AJ68" i="3" s="1"/>
  <c r="BZ70" i="2"/>
  <c r="AI68" i="3" s="1"/>
  <c r="BY70" i="2"/>
  <c r="AH68" i="3" s="1"/>
  <c r="BX70" i="2"/>
  <c r="AG68" i="3" s="1"/>
  <c r="BW70" i="2"/>
  <c r="AF68" i="3" s="1"/>
  <c r="BV70" i="2"/>
  <c r="AE68" i="3" s="1"/>
  <c r="BU70" i="2"/>
  <c r="AD68" i="3" s="1"/>
  <c r="BT70" i="2"/>
  <c r="AC68" i="3" s="1"/>
  <c r="BS70" i="2"/>
  <c r="AB68" i="3" s="1"/>
  <c r="BR70" i="2"/>
  <c r="AA68" i="3" s="1"/>
  <c r="BQ70" i="2"/>
  <c r="Z68" i="3" s="1"/>
  <c r="BP70" i="2"/>
  <c r="Y68" i="3" s="1"/>
  <c r="BO70" i="2"/>
  <c r="X68" i="3" s="1"/>
  <c r="BN70" i="2"/>
  <c r="W68" i="3" s="1"/>
  <c r="BM70" i="2"/>
  <c r="V68" i="3" s="1"/>
  <c r="BL70" i="2"/>
  <c r="U68" i="3" s="1"/>
  <c r="BK70" i="2"/>
  <c r="T68" i="3" s="1"/>
  <c r="BJ70" i="2"/>
  <c r="S68" i="3" s="1"/>
  <c r="BI70" i="2"/>
  <c r="R68" i="3" s="1"/>
  <c r="BH70" i="2"/>
  <c r="Q68" i="3" s="1"/>
  <c r="BG70" i="2"/>
  <c r="P68" i="3" s="1"/>
  <c r="BF70" i="2"/>
  <c r="O68" i="3" s="1"/>
  <c r="BE70" i="2"/>
  <c r="N68" i="3" s="1"/>
  <c r="BD70" i="2"/>
  <c r="M68" i="3" s="1"/>
  <c r="BC70" i="2"/>
  <c r="L68" i="3" s="1"/>
  <c r="BB70" i="2"/>
  <c r="K68" i="3" s="1"/>
  <c r="BA70" i="2"/>
  <c r="J68" i="3" s="1"/>
  <c r="AZ70" i="2"/>
  <c r="I68" i="3" s="1"/>
  <c r="AY70" i="2"/>
  <c r="H68" i="3" s="1"/>
  <c r="AX70" i="2"/>
  <c r="G68" i="3" s="1"/>
  <c r="AW70" i="2"/>
  <c r="F68" i="3" s="1"/>
  <c r="AV70" i="2"/>
  <c r="E68" i="3" s="1"/>
  <c r="AU70" i="2"/>
  <c r="D68" i="3" s="1"/>
  <c r="AT70" i="2"/>
  <c r="C68" i="3" s="1"/>
  <c r="AS70" i="2"/>
  <c r="B68" i="3" s="1"/>
  <c r="CD69" i="2"/>
  <c r="AM67" i="3" s="1"/>
  <c r="CC69" i="2"/>
  <c r="AL67" i="3" s="1"/>
  <c r="CB69" i="2"/>
  <c r="AK67" i="3" s="1"/>
  <c r="CA69" i="2"/>
  <c r="AJ67" i="3" s="1"/>
  <c r="BZ69" i="2"/>
  <c r="AI67" i="3" s="1"/>
  <c r="BY69" i="2"/>
  <c r="AH67" i="3" s="1"/>
  <c r="BX69" i="2"/>
  <c r="AG67" i="3" s="1"/>
  <c r="BW69" i="2"/>
  <c r="AF67" i="3" s="1"/>
  <c r="BV69" i="2"/>
  <c r="AE67" i="3" s="1"/>
  <c r="BU69" i="2"/>
  <c r="AD67" i="3" s="1"/>
  <c r="BT69" i="2"/>
  <c r="AC67" i="3" s="1"/>
  <c r="BS69" i="2"/>
  <c r="AB67" i="3" s="1"/>
  <c r="BR69" i="2"/>
  <c r="AA67" i="3" s="1"/>
  <c r="BQ69" i="2"/>
  <c r="Z67" i="3" s="1"/>
  <c r="BP69" i="2"/>
  <c r="Y67" i="3" s="1"/>
  <c r="BO69" i="2"/>
  <c r="X67" i="3" s="1"/>
  <c r="BN69" i="2"/>
  <c r="W67" i="3" s="1"/>
  <c r="BM69" i="2"/>
  <c r="V67" i="3" s="1"/>
  <c r="BL69" i="2"/>
  <c r="U67" i="3" s="1"/>
  <c r="BK69" i="2"/>
  <c r="T67" i="3" s="1"/>
  <c r="BJ69" i="2"/>
  <c r="S67" i="3" s="1"/>
  <c r="BI69" i="2"/>
  <c r="R67" i="3" s="1"/>
  <c r="BH69" i="2"/>
  <c r="Q67" i="3" s="1"/>
  <c r="BG69" i="2"/>
  <c r="P67" i="3" s="1"/>
  <c r="BF69" i="2"/>
  <c r="O67" i="3" s="1"/>
  <c r="BE69" i="2"/>
  <c r="N67" i="3" s="1"/>
  <c r="BD69" i="2"/>
  <c r="M67" i="3" s="1"/>
  <c r="BC69" i="2"/>
  <c r="L67" i="3" s="1"/>
  <c r="BB69" i="2"/>
  <c r="K67" i="3" s="1"/>
  <c r="BA69" i="2"/>
  <c r="J67" i="3" s="1"/>
  <c r="AZ69" i="2"/>
  <c r="I67" i="3" s="1"/>
  <c r="AY69" i="2"/>
  <c r="H67" i="3" s="1"/>
  <c r="AX69" i="2"/>
  <c r="G67" i="3" s="1"/>
  <c r="AW69" i="2"/>
  <c r="F67" i="3" s="1"/>
  <c r="AV69" i="2"/>
  <c r="E67" i="3" s="1"/>
  <c r="AU69" i="2"/>
  <c r="D67" i="3" s="1"/>
  <c r="AT69" i="2"/>
  <c r="C67" i="3" s="1"/>
  <c r="AS69" i="2"/>
  <c r="B67" i="3" s="1"/>
  <c r="CD68" i="2"/>
  <c r="AM66" i="3" s="1"/>
  <c r="CC68" i="2"/>
  <c r="AL66" i="3" s="1"/>
  <c r="CB68" i="2"/>
  <c r="AK66" i="3" s="1"/>
  <c r="CA68" i="2"/>
  <c r="AJ66" i="3" s="1"/>
  <c r="BZ68" i="2"/>
  <c r="AI66" i="3" s="1"/>
  <c r="BY68" i="2"/>
  <c r="AH66" i="3" s="1"/>
  <c r="BX68" i="2"/>
  <c r="AG66" i="3" s="1"/>
  <c r="BW68" i="2"/>
  <c r="AF66" i="3" s="1"/>
  <c r="BV68" i="2"/>
  <c r="AE66" i="3" s="1"/>
  <c r="BU68" i="2"/>
  <c r="AD66" i="3" s="1"/>
  <c r="BT68" i="2"/>
  <c r="AC66" i="3" s="1"/>
  <c r="BS68" i="2"/>
  <c r="AB66" i="3" s="1"/>
  <c r="BR68" i="2"/>
  <c r="AA66" i="3" s="1"/>
  <c r="BQ68" i="2"/>
  <c r="Z66" i="3" s="1"/>
  <c r="BP68" i="2"/>
  <c r="Y66" i="3" s="1"/>
  <c r="BO68" i="2"/>
  <c r="X66" i="3" s="1"/>
  <c r="BN68" i="2"/>
  <c r="W66" i="3" s="1"/>
  <c r="BM68" i="2"/>
  <c r="V66" i="3" s="1"/>
  <c r="BL68" i="2"/>
  <c r="U66" i="3" s="1"/>
  <c r="BK68" i="2"/>
  <c r="T66" i="3" s="1"/>
  <c r="BJ68" i="2"/>
  <c r="S66" i="3" s="1"/>
  <c r="BI68" i="2"/>
  <c r="R66" i="3" s="1"/>
  <c r="BH68" i="2"/>
  <c r="Q66" i="3" s="1"/>
  <c r="BG68" i="2"/>
  <c r="P66" i="3" s="1"/>
  <c r="BF68" i="2"/>
  <c r="O66" i="3" s="1"/>
  <c r="BE68" i="2"/>
  <c r="N66" i="3" s="1"/>
  <c r="BD68" i="2"/>
  <c r="M66" i="3" s="1"/>
  <c r="BC68" i="2"/>
  <c r="L66" i="3" s="1"/>
  <c r="BB68" i="2"/>
  <c r="K66" i="3" s="1"/>
  <c r="BA68" i="2"/>
  <c r="J66" i="3" s="1"/>
  <c r="AZ68" i="2"/>
  <c r="I66" i="3" s="1"/>
  <c r="AY68" i="2"/>
  <c r="H66" i="3" s="1"/>
  <c r="AX68" i="2"/>
  <c r="G66" i="3" s="1"/>
  <c r="AW68" i="2"/>
  <c r="F66" i="3" s="1"/>
  <c r="AV68" i="2"/>
  <c r="E66" i="3" s="1"/>
  <c r="AU68" i="2"/>
  <c r="D66" i="3" s="1"/>
  <c r="AT68" i="2"/>
  <c r="C66" i="3" s="1"/>
  <c r="AS68" i="2"/>
  <c r="B66" i="3" s="1"/>
  <c r="CD67" i="2"/>
  <c r="AM65" i="3" s="1"/>
  <c r="CC67" i="2"/>
  <c r="AL65" i="3" s="1"/>
  <c r="CB67" i="2"/>
  <c r="AK65" i="3" s="1"/>
  <c r="CA67" i="2"/>
  <c r="AJ65" i="3" s="1"/>
  <c r="BZ67" i="2"/>
  <c r="AI65" i="3" s="1"/>
  <c r="BY67" i="2"/>
  <c r="AH65" i="3" s="1"/>
  <c r="BX67" i="2"/>
  <c r="AG65" i="3" s="1"/>
  <c r="BW67" i="2"/>
  <c r="AF65" i="3" s="1"/>
  <c r="BV67" i="2"/>
  <c r="AE65" i="3" s="1"/>
  <c r="BU67" i="2"/>
  <c r="AD65" i="3" s="1"/>
  <c r="BT67" i="2"/>
  <c r="AC65" i="3" s="1"/>
  <c r="BS67" i="2"/>
  <c r="AB65" i="3" s="1"/>
  <c r="BR67" i="2"/>
  <c r="AA65" i="3" s="1"/>
  <c r="BQ67" i="2"/>
  <c r="Z65" i="3" s="1"/>
  <c r="BP67" i="2"/>
  <c r="Y65" i="3" s="1"/>
  <c r="BO67" i="2"/>
  <c r="X65" i="3" s="1"/>
  <c r="BN67" i="2"/>
  <c r="W65" i="3" s="1"/>
  <c r="BM67" i="2"/>
  <c r="V65" i="3" s="1"/>
  <c r="BL67" i="2"/>
  <c r="U65" i="3" s="1"/>
  <c r="BK67" i="2"/>
  <c r="T65" i="3" s="1"/>
  <c r="BJ67" i="2"/>
  <c r="S65" i="3" s="1"/>
  <c r="BI67" i="2"/>
  <c r="R65" i="3" s="1"/>
  <c r="BH67" i="2"/>
  <c r="Q65" i="3" s="1"/>
  <c r="BG67" i="2"/>
  <c r="P65" i="3" s="1"/>
  <c r="BF67" i="2"/>
  <c r="O65" i="3" s="1"/>
  <c r="BE67" i="2"/>
  <c r="N65" i="3" s="1"/>
  <c r="BD67" i="2"/>
  <c r="M65" i="3" s="1"/>
  <c r="BC67" i="2"/>
  <c r="L65" i="3" s="1"/>
  <c r="BB67" i="2"/>
  <c r="K65" i="3" s="1"/>
  <c r="BA67" i="2"/>
  <c r="J65" i="3" s="1"/>
  <c r="AZ67" i="2"/>
  <c r="I65" i="3" s="1"/>
  <c r="AY67" i="2"/>
  <c r="H65" i="3" s="1"/>
  <c r="AX67" i="2"/>
  <c r="G65" i="3" s="1"/>
  <c r="AW67" i="2"/>
  <c r="F65" i="3" s="1"/>
  <c r="AV67" i="2"/>
  <c r="E65" i="3" s="1"/>
  <c r="AU67" i="2"/>
  <c r="D65" i="3" s="1"/>
  <c r="AT67" i="2"/>
  <c r="C65" i="3" s="1"/>
  <c r="AS67" i="2"/>
  <c r="B65" i="3" s="1"/>
  <c r="CD66" i="2"/>
  <c r="AM64" i="3" s="1"/>
  <c r="CC66" i="2"/>
  <c r="AL64" i="3" s="1"/>
  <c r="CB66" i="2"/>
  <c r="AK64" i="3" s="1"/>
  <c r="CA66" i="2"/>
  <c r="AJ64" i="3" s="1"/>
  <c r="BZ66" i="2"/>
  <c r="AI64" i="3" s="1"/>
  <c r="BY66" i="2"/>
  <c r="AH64" i="3" s="1"/>
  <c r="BX66" i="2"/>
  <c r="AG64" i="3" s="1"/>
  <c r="BW66" i="2"/>
  <c r="AF64" i="3" s="1"/>
  <c r="BV66" i="2"/>
  <c r="AE64" i="3" s="1"/>
  <c r="BU66" i="2"/>
  <c r="AD64" i="3" s="1"/>
  <c r="BT66" i="2"/>
  <c r="AC64" i="3" s="1"/>
  <c r="BS66" i="2"/>
  <c r="AB64" i="3" s="1"/>
  <c r="BR66" i="2"/>
  <c r="AA64" i="3" s="1"/>
  <c r="BQ66" i="2"/>
  <c r="Z64" i="3" s="1"/>
  <c r="BP66" i="2"/>
  <c r="Y64" i="3" s="1"/>
  <c r="BO66" i="2"/>
  <c r="X64" i="3" s="1"/>
  <c r="BN66" i="2"/>
  <c r="W64" i="3" s="1"/>
  <c r="BM66" i="2"/>
  <c r="V64" i="3" s="1"/>
  <c r="BL66" i="2"/>
  <c r="U64" i="3" s="1"/>
  <c r="BK66" i="2"/>
  <c r="T64" i="3" s="1"/>
  <c r="BJ66" i="2"/>
  <c r="S64" i="3" s="1"/>
  <c r="BI66" i="2"/>
  <c r="R64" i="3" s="1"/>
  <c r="BH66" i="2"/>
  <c r="Q64" i="3" s="1"/>
  <c r="BG66" i="2"/>
  <c r="P64" i="3" s="1"/>
  <c r="BF66" i="2"/>
  <c r="O64" i="3" s="1"/>
  <c r="BE66" i="2"/>
  <c r="N64" i="3" s="1"/>
  <c r="BD66" i="2"/>
  <c r="M64" i="3" s="1"/>
  <c r="BC66" i="2"/>
  <c r="L64" i="3" s="1"/>
  <c r="BB66" i="2"/>
  <c r="K64" i="3" s="1"/>
  <c r="BA66" i="2"/>
  <c r="J64" i="3" s="1"/>
  <c r="AZ66" i="2"/>
  <c r="I64" i="3" s="1"/>
  <c r="AY66" i="2"/>
  <c r="H64" i="3" s="1"/>
  <c r="AX66" i="2"/>
  <c r="G64" i="3" s="1"/>
  <c r="AW66" i="2"/>
  <c r="F64" i="3" s="1"/>
  <c r="AV66" i="2"/>
  <c r="E64" i="3" s="1"/>
  <c r="AU66" i="2"/>
  <c r="D64" i="3" s="1"/>
  <c r="AT66" i="2"/>
  <c r="C64" i="3" s="1"/>
  <c r="AS66" i="2"/>
  <c r="B64" i="3" s="1"/>
  <c r="CD65" i="2"/>
  <c r="AM63" i="3" s="1"/>
  <c r="CC65" i="2"/>
  <c r="AL63" i="3" s="1"/>
  <c r="CB65" i="2"/>
  <c r="AK63" i="3" s="1"/>
  <c r="CA65" i="2"/>
  <c r="AJ63" i="3" s="1"/>
  <c r="BZ65" i="2"/>
  <c r="AI63" i="3" s="1"/>
  <c r="BY65" i="2"/>
  <c r="AH63" i="3" s="1"/>
  <c r="BX65" i="2"/>
  <c r="AG63" i="3" s="1"/>
  <c r="BW65" i="2"/>
  <c r="AF63" i="3" s="1"/>
  <c r="BV65" i="2"/>
  <c r="AE63" i="3" s="1"/>
  <c r="BU65" i="2"/>
  <c r="AD63" i="3" s="1"/>
  <c r="BT65" i="2"/>
  <c r="AC63" i="3" s="1"/>
  <c r="BS65" i="2"/>
  <c r="AB63" i="3" s="1"/>
  <c r="BR65" i="2"/>
  <c r="AA63" i="3" s="1"/>
  <c r="BQ65" i="2"/>
  <c r="Z63" i="3" s="1"/>
  <c r="BP65" i="2"/>
  <c r="Y63" i="3" s="1"/>
  <c r="BO65" i="2"/>
  <c r="X63" i="3" s="1"/>
  <c r="BN65" i="2"/>
  <c r="W63" i="3" s="1"/>
  <c r="BM65" i="2"/>
  <c r="V63" i="3" s="1"/>
  <c r="BL65" i="2"/>
  <c r="U63" i="3" s="1"/>
  <c r="BK65" i="2"/>
  <c r="T63" i="3" s="1"/>
  <c r="BJ65" i="2"/>
  <c r="S63" i="3" s="1"/>
  <c r="BI65" i="2"/>
  <c r="R63" i="3" s="1"/>
  <c r="BH65" i="2"/>
  <c r="Q63" i="3" s="1"/>
  <c r="BG65" i="2"/>
  <c r="P63" i="3" s="1"/>
  <c r="BF65" i="2"/>
  <c r="O63" i="3" s="1"/>
  <c r="BE65" i="2"/>
  <c r="N63" i="3" s="1"/>
  <c r="BD65" i="2"/>
  <c r="M63" i="3" s="1"/>
  <c r="BC65" i="2"/>
  <c r="L63" i="3" s="1"/>
  <c r="BB65" i="2"/>
  <c r="K63" i="3" s="1"/>
  <c r="BA65" i="2"/>
  <c r="J63" i="3" s="1"/>
  <c r="AZ65" i="2"/>
  <c r="I63" i="3" s="1"/>
  <c r="AY65" i="2"/>
  <c r="H63" i="3" s="1"/>
  <c r="AX65" i="2"/>
  <c r="G63" i="3" s="1"/>
  <c r="AW65" i="2"/>
  <c r="F63" i="3" s="1"/>
  <c r="AV65" i="2"/>
  <c r="E63" i="3" s="1"/>
  <c r="AU65" i="2"/>
  <c r="D63" i="3" s="1"/>
  <c r="AT65" i="2"/>
  <c r="C63" i="3" s="1"/>
  <c r="AS65" i="2"/>
  <c r="B63" i="3" s="1"/>
  <c r="CD64" i="2"/>
  <c r="AM62" i="3" s="1"/>
  <c r="CC64" i="2"/>
  <c r="AL62" i="3" s="1"/>
  <c r="CB64" i="2"/>
  <c r="AK62" i="3" s="1"/>
  <c r="CA64" i="2"/>
  <c r="AJ62" i="3" s="1"/>
  <c r="BZ64" i="2"/>
  <c r="AI62" i="3" s="1"/>
  <c r="BY64" i="2"/>
  <c r="AH62" i="3" s="1"/>
  <c r="BX64" i="2"/>
  <c r="AG62" i="3" s="1"/>
  <c r="BW64" i="2"/>
  <c r="AF62" i="3" s="1"/>
  <c r="BV64" i="2"/>
  <c r="AE62" i="3" s="1"/>
  <c r="BU64" i="2"/>
  <c r="AD62" i="3" s="1"/>
  <c r="BT64" i="2"/>
  <c r="AC62" i="3" s="1"/>
  <c r="BS64" i="2"/>
  <c r="AB62" i="3" s="1"/>
  <c r="BR64" i="2"/>
  <c r="AA62" i="3" s="1"/>
  <c r="BQ64" i="2"/>
  <c r="Z62" i="3" s="1"/>
  <c r="BP64" i="2"/>
  <c r="Y62" i="3" s="1"/>
  <c r="BO64" i="2"/>
  <c r="X62" i="3" s="1"/>
  <c r="BN64" i="2"/>
  <c r="W62" i="3" s="1"/>
  <c r="BM64" i="2"/>
  <c r="V62" i="3" s="1"/>
  <c r="BL64" i="2"/>
  <c r="U62" i="3" s="1"/>
  <c r="BK64" i="2"/>
  <c r="T62" i="3" s="1"/>
  <c r="BJ64" i="2"/>
  <c r="S62" i="3" s="1"/>
  <c r="BI64" i="2"/>
  <c r="R62" i="3" s="1"/>
  <c r="BH64" i="2"/>
  <c r="Q62" i="3" s="1"/>
  <c r="BG64" i="2"/>
  <c r="P62" i="3" s="1"/>
  <c r="BF64" i="2"/>
  <c r="O62" i="3" s="1"/>
  <c r="BE64" i="2"/>
  <c r="N62" i="3" s="1"/>
  <c r="BD64" i="2"/>
  <c r="M62" i="3" s="1"/>
  <c r="BC64" i="2"/>
  <c r="L62" i="3" s="1"/>
  <c r="BB64" i="2"/>
  <c r="K62" i="3" s="1"/>
  <c r="BA64" i="2"/>
  <c r="J62" i="3" s="1"/>
  <c r="AZ64" i="2"/>
  <c r="I62" i="3" s="1"/>
  <c r="AY64" i="2"/>
  <c r="H62" i="3" s="1"/>
  <c r="AX64" i="2"/>
  <c r="G62" i="3" s="1"/>
  <c r="AW64" i="2"/>
  <c r="F62" i="3" s="1"/>
  <c r="AV64" i="2"/>
  <c r="E62" i="3" s="1"/>
  <c r="AU64" i="2"/>
  <c r="D62" i="3" s="1"/>
  <c r="AT64" i="2"/>
  <c r="C62" i="3" s="1"/>
  <c r="AS64" i="2"/>
  <c r="B62" i="3" s="1"/>
  <c r="CD63" i="2"/>
  <c r="AM61" i="3" s="1"/>
  <c r="CC63" i="2"/>
  <c r="AL61" i="3" s="1"/>
  <c r="CB63" i="2"/>
  <c r="AK61" i="3" s="1"/>
  <c r="CA63" i="2"/>
  <c r="AJ61" i="3" s="1"/>
  <c r="BZ63" i="2"/>
  <c r="AI61" i="3" s="1"/>
  <c r="BY63" i="2"/>
  <c r="AH61" i="3" s="1"/>
  <c r="BX63" i="2"/>
  <c r="AG61" i="3" s="1"/>
  <c r="BW63" i="2"/>
  <c r="AF61" i="3" s="1"/>
  <c r="BV63" i="2"/>
  <c r="AE61" i="3" s="1"/>
  <c r="BU63" i="2"/>
  <c r="AD61" i="3" s="1"/>
  <c r="BT63" i="2"/>
  <c r="AC61" i="3" s="1"/>
  <c r="BS63" i="2"/>
  <c r="AB61" i="3" s="1"/>
  <c r="BR63" i="2"/>
  <c r="AA61" i="3" s="1"/>
  <c r="BQ63" i="2"/>
  <c r="Z61" i="3" s="1"/>
  <c r="BP63" i="2"/>
  <c r="Y61" i="3" s="1"/>
  <c r="BO63" i="2"/>
  <c r="X61" i="3" s="1"/>
  <c r="BN63" i="2"/>
  <c r="W61" i="3" s="1"/>
  <c r="BM63" i="2"/>
  <c r="V61" i="3" s="1"/>
  <c r="BL63" i="2"/>
  <c r="U61" i="3" s="1"/>
  <c r="BK63" i="2"/>
  <c r="T61" i="3" s="1"/>
  <c r="BJ63" i="2"/>
  <c r="S61" i="3" s="1"/>
  <c r="BI63" i="2"/>
  <c r="R61" i="3" s="1"/>
  <c r="BH63" i="2"/>
  <c r="Q61" i="3" s="1"/>
  <c r="BG63" i="2"/>
  <c r="P61" i="3" s="1"/>
  <c r="BF63" i="2"/>
  <c r="O61" i="3" s="1"/>
  <c r="BE63" i="2"/>
  <c r="N61" i="3" s="1"/>
  <c r="BD63" i="2"/>
  <c r="M61" i="3" s="1"/>
  <c r="BC63" i="2"/>
  <c r="L61" i="3" s="1"/>
  <c r="BB63" i="2"/>
  <c r="K61" i="3" s="1"/>
  <c r="BA63" i="2"/>
  <c r="J61" i="3" s="1"/>
  <c r="AZ63" i="2"/>
  <c r="I61" i="3" s="1"/>
  <c r="AY63" i="2"/>
  <c r="H61" i="3" s="1"/>
  <c r="AX63" i="2"/>
  <c r="G61" i="3" s="1"/>
  <c r="AW63" i="2"/>
  <c r="F61" i="3" s="1"/>
  <c r="AV63" i="2"/>
  <c r="E61" i="3" s="1"/>
  <c r="AU63" i="2"/>
  <c r="D61" i="3" s="1"/>
  <c r="AT63" i="2"/>
  <c r="C61" i="3" s="1"/>
  <c r="AS63" i="2"/>
  <c r="B61" i="3" s="1"/>
  <c r="CC62" i="2"/>
  <c r="AL60" i="3" s="1"/>
  <c r="CB62" i="2"/>
  <c r="AK60" i="3" s="1"/>
  <c r="CA62" i="2"/>
  <c r="AJ60" i="3" s="1"/>
  <c r="BZ62" i="2"/>
  <c r="AI60" i="3" s="1"/>
  <c r="BY62" i="2"/>
  <c r="AH60" i="3" s="1"/>
  <c r="BX62" i="2"/>
  <c r="AG60" i="3" s="1"/>
  <c r="BW62" i="2"/>
  <c r="AF60" i="3" s="1"/>
  <c r="BV62" i="2"/>
  <c r="AE60" i="3" s="1"/>
  <c r="BU62" i="2"/>
  <c r="AD60" i="3" s="1"/>
  <c r="BT62" i="2"/>
  <c r="AC60" i="3" s="1"/>
  <c r="BS62" i="2"/>
  <c r="AB60" i="3" s="1"/>
  <c r="BR62" i="2"/>
  <c r="AA60" i="3" s="1"/>
  <c r="BQ62" i="2"/>
  <c r="Z60" i="3" s="1"/>
  <c r="BP62" i="2"/>
  <c r="Y60" i="3" s="1"/>
  <c r="BO62" i="2"/>
  <c r="X60" i="3" s="1"/>
  <c r="BN62" i="2"/>
  <c r="W60" i="3" s="1"/>
  <c r="BM62" i="2"/>
  <c r="V60" i="3" s="1"/>
  <c r="BL62" i="2"/>
  <c r="U60" i="3" s="1"/>
  <c r="BK62" i="2"/>
  <c r="T60" i="3" s="1"/>
  <c r="BJ62" i="2"/>
  <c r="S60" i="3" s="1"/>
  <c r="BI62" i="2"/>
  <c r="R60" i="3" s="1"/>
  <c r="BH62" i="2"/>
  <c r="Q60" i="3" s="1"/>
  <c r="BG62" i="2"/>
  <c r="P60" i="3" s="1"/>
  <c r="BF62" i="2"/>
  <c r="O60" i="3" s="1"/>
  <c r="BE62" i="2"/>
  <c r="N60" i="3" s="1"/>
  <c r="BD62" i="2"/>
  <c r="M60" i="3" s="1"/>
  <c r="BC62" i="2"/>
  <c r="L60" i="3" s="1"/>
  <c r="BB62" i="2"/>
  <c r="K60" i="3" s="1"/>
  <c r="BA62" i="2"/>
  <c r="J60" i="3" s="1"/>
  <c r="AZ62" i="2"/>
  <c r="I60" i="3" s="1"/>
  <c r="AY62" i="2"/>
  <c r="H60" i="3" s="1"/>
  <c r="AX62" i="2"/>
  <c r="G60" i="3" s="1"/>
  <c r="AW62" i="2"/>
  <c r="F60" i="3" s="1"/>
  <c r="AV62" i="2"/>
  <c r="E60" i="3" s="1"/>
  <c r="AU62" i="2"/>
  <c r="D60" i="3" s="1"/>
  <c r="AT62" i="2"/>
  <c r="C60" i="3" s="1"/>
  <c r="AS62" i="2"/>
  <c r="B60" i="3" s="1"/>
  <c r="AN62" i="2"/>
  <c r="CD61" i="2" s="1"/>
  <c r="AM59" i="3" s="1"/>
  <c r="CC61" i="2"/>
  <c r="AL59" i="3" s="1"/>
  <c r="CB61" i="2"/>
  <c r="AK59" i="3" s="1"/>
  <c r="CA61" i="2"/>
  <c r="AJ59" i="3" s="1"/>
  <c r="BZ61" i="2"/>
  <c r="AI59" i="3" s="1"/>
  <c r="BY61" i="2"/>
  <c r="AH59" i="3" s="1"/>
  <c r="BX61" i="2"/>
  <c r="AG59" i="3" s="1"/>
  <c r="BW61" i="2"/>
  <c r="AF59" i="3" s="1"/>
  <c r="BV61" i="2"/>
  <c r="AE59" i="3" s="1"/>
  <c r="BU61" i="2"/>
  <c r="AD59" i="3" s="1"/>
  <c r="BT61" i="2"/>
  <c r="AC59" i="3" s="1"/>
  <c r="BS61" i="2"/>
  <c r="AB59" i="3" s="1"/>
  <c r="BR61" i="2"/>
  <c r="AA59" i="3" s="1"/>
  <c r="BQ61" i="2"/>
  <c r="Z59" i="3" s="1"/>
  <c r="BP61" i="2"/>
  <c r="Y59" i="3" s="1"/>
  <c r="BO61" i="2"/>
  <c r="X59" i="3" s="1"/>
  <c r="BN61" i="2"/>
  <c r="W59" i="3" s="1"/>
  <c r="BM61" i="2"/>
  <c r="V59" i="3" s="1"/>
  <c r="BL61" i="2"/>
  <c r="U59" i="3" s="1"/>
  <c r="BK61" i="2"/>
  <c r="T59" i="3" s="1"/>
  <c r="BJ61" i="2"/>
  <c r="S59" i="3" s="1"/>
  <c r="BI61" i="2"/>
  <c r="R59" i="3" s="1"/>
  <c r="BH61" i="2"/>
  <c r="Q59" i="3" s="1"/>
  <c r="BG61" i="2"/>
  <c r="P59" i="3" s="1"/>
  <c r="BF61" i="2"/>
  <c r="O59" i="3" s="1"/>
  <c r="BE61" i="2"/>
  <c r="N59" i="3" s="1"/>
  <c r="BD61" i="2"/>
  <c r="M59" i="3" s="1"/>
  <c r="BC61" i="2"/>
  <c r="L59" i="3" s="1"/>
  <c r="BB61" i="2"/>
  <c r="K59" i="3" s="1"/>
  <c r="BA61" i="2"/>
  <c r="J59" i="3" s="1"/>
  <c r="AZ61" i="2"/>
  <c r="I59" i="3" s="1"/>
  <c r="AY61" i="2"/>
  <c r="H59" i="3" s="1"/>
  <c r="AX61" i="2"/>
  <c r="G59" i="3" s="1"/>
  <c r="AW61" i="2"/>
  <c r="F59" i="3" s="1"/>
  <c r="AV61" i="2"/>
  <c r="E59" i="3" s="1"/>
  <c r="AU61" i="2"/>
  <c r="D59" i="3" s="1"/>
  <c r="AT61" i="2"/>
  <c r="C59" i="3" s="1"/>
  <c r="CD60" i="2"/>
  <c r="AM58" i="3" s="1"/>
  <c r="CC60" i="2"/>
  <c r="AL58" i="3" s="1"/>
  <c r="CB60" i="2"/>
  <c r="AK58" i="3" s="1"/>
  <c r="CA60" i="2"/>
  <c r="AJ58" i="3" s="1"/>
  <c r="BZ60" i="2"/>
  <c r="AI58" i="3" s="1"/>
  <c r="BY60" i="2"/>
  <c r="AH58" i="3" s="1"/>
  <c r="BX60" i="2"/>
  <c r="AG58" i="3" s="1"/>
  <c r="BW60" i="2"/>
  <c r="AF58" i="3" s="1"/>
  <c r="BV60" i="2"/>
  <c r="AE58" i="3" s="1"/>
  <c r="BU60" i="2"/>
  <c r="AD58" i="3" s="1"/>
  <c r="BT60" i="2"/>
  <c r="AC58" i="3" s="1"/>
  <c r="BS60" i="2"/>
  <c r="AB58" i="3" s="1"/>
  <c r="BR60" i="2"/>
  <c r="AA58" i="3" s="1"/>
  <c r="BQ60" i="2"/>
  <c r="Z58" i="3" s="1"/>
  <c r="BP60" i="2"/>
  <c r="Y58" i="3" s="1"/>
  <c r="BO60" i="2"/>
  <c r="X58" i="3" s="1"/>
  <c r="BN60" i="2"/>
  <c r="W58" i="3" s="1"/>
  <c r="BM60" i="2"/>
  <c r="V58" i="3" s="1"/>
  <c r="BL60" i="2"/>
  <c r="U58" i="3" s="1"/>
  <c r="BK60" i="2"/>
  <c r="T58" i="3" s="1"/>
  <c r="BJ60" i="2"/>
  <c r="S58" i="3" s="1"/>
  <c r="BI60" i="2"/>
  <c r="R58" i="3" s="1"/>
  <c r="BH60" i="2"/>
  <c r="Q58" i="3" s="1"/>
  <c r="BG60" i="2"/>
  <c r="P58" i="3" s="1"/>
  <c r="BF60" i="2"/>
  <c r="O58" i="3" s="1"/>
  <c r="BE60" i="2"/>
  <c r="N58" i="3" s="1"/>
  <c r="BD60" i="2"/>
  <c r="M58" i="3" s="1"/>
  <c r="BC60" i="2"/>
  <c r="L58" i="3" s="1"/>
  <c r="BB60" i="2"/>
  <c r="K58" i="3" s="1"/>
  <c r="BA60" i="2"/>
  <c r="J58" i="3" s="1"/>
  <c r="AZ60" i="2"/>
  <c r="I58" i="3" s="1"/>
  <c r="AY60" i="2"/>
  <c r="H58" i="3" s="1"/>
  <c r="AX60" i="2"/>
  <c r="G58" i="3" s="1"/>
  <c r="AW60" i="2"/>
  <c r="F58" i="3" s="1"/>
  <c r="AV60" i="2"/>
  <c r="E58" i="3" s="1"/>
  <c r="AU60" i="2"/>
  <c r="D58" i="3" s="1"/>
  <c r="AT60" i="2"/>
  <c r="C58" i="3" s="1"/>
  <c r="CD59" i="2"/>
  <c r="AM57" i="3" s="1"/>
  <c r="CC59" i="2"/>
  <c r="AL57" i="3" s="1"/>
  <c r="CB59" i="2"/>
  <c r="AK57" i="3" s="1"/>
  <c r="CA59" i="2"/>
  <c r="AJ57" i="3" s="1"/>
  <c r="BZ59" i="2"/>
  <c r="AI57" i="3" s="1"/>
  <c r="BY59" i="2"/>
  <c r="AH57" i="3" s="1"/>
  <c r="BX59" i="2"/>
  <c r="AG57" i="3" s="1"/>
  <c r="BW59" i="2"/>
  <c r="AF57" i="3" s="1"/>
  <c r="BV59" i="2"/>
  <c r="AE57" i="3" s="1"/>
  <c r="BU59" i="2"/>
  <c r="AD57" i="3" s="1"/>
  <c r="BT59" i="2"/>
  <c r="AC57" i="3" s="1"/>
  <c r="BS59" i="2"/>
  <c r="AB57" i="3" s="1"/>
  <c r="BR59" i="2"/>
  <c r="AA57" i="3" s="1"/>
  <c r="BQ59" i="2"/>
  <c r="Z57" i="3" s="1"/>
  <c r="BP59" i="2"/>
  <c r="Y57" i="3" s="1"/>
  <c r="BO59" i="2"/>
  <c r="X57" i="3" s="1"/>
  <c r="BN59" i="2"/>
  <c r="W57" i="3" s="1"/>
  <c r="BM59" i="2"/>
  <c r="V57" i="3" s="1"/>
  <c r="BL59" i="2"/>
  <c r="U57" i="3" s="1"/>
  <c r="BK59" i="2"/>
  <c r="T57" i="3" s="1"/>
  <c r="BJ59" i="2"/>
  <c r="S57" i="3" s="1"/>
  <c r="BI59" i="2"/>
  <c r="R57" i="3" s="1"/>
  <c r="BH59" i="2"/>
  <c r="Q57" i="3" s="1"/>
  <c r="BG59" i="2"/>
  <c r="P57" i="3" s="1"/>
  <c r="BF59" i="2"/>
  <c r="O57" i="3" s="1"/>
  <c r="BE59" i="2"/>
  <c r="N57" i="3" s="1"/>
  <c r="BD59" i="2"/>
  <c r="M57" i="3" s="1"/>
  <c r="BC59" i="2"/>
  <c r="L57" i="3" s="1"/>
  <c r="BB59" i="2"/>
  <c r="K57" i="3" s="1"/>
  <c r="BA59" i="2"/>
  <c r="J57" i="3" s="1"/>
  <c r="AZ59" i="2"/>
  <c r="I57" i="3" s="1"/>
  <c r="AY59" i="2"/>
  <c r="H57" i="3" s="1"/>
  <c r="AX59" i="2"/>
  <c r="G57" i="3" s="1"/>
  <c r="AW59" i="2"/>
  <c r="F57" i="3" s="1"/>
  <c r="AV59" i="2"/>
  <c r="E57" i="3" s="1"/>
  <c r="AU59" i="2"/>
  <c r="D57" i="3" s="1"/>
  <c r="AT59" i="2"/>
  <c r="C57" i="3" s="1"/>
  <c r="CD58" i="2"/>
  <c r="AM56" i="3" s="1"/>
  <c r="CC58" i="2"/>
  <c r="AL56" i="3" s="1"/>
  <c r="CB58" i="2"/>
  <c r="AK56" i="3" s="1"/>
  <c r="CA58" i="2"/>
  <c r="AJ56" i="3" s="1"/>
  <c r="BZ58" i="2"/>
  <c r="AI56" i="3" s="1"/>
  <c r="BY58" i="2"/>
  <c r="AH56" i="3" s="1"/>
  <c r="BX58" i="2"/>
  <c r="AG56" i="3" s="1"/>
  <c r="BW58" i="2"/>
  <c r="AF56" i="3" s="1"/>
  <c r="BV58" i="2"/>
  <c r="AE56" i="3" s="1"/>
  <c r="BU58" i="2"/>
  <c r="AD56" i="3" s="1"/>
  <c r="BT58" i="2"/>
  <c r="AC56" i="3" s="1"/>
  <c r="BS58" i="2"/>
  <c r="AB56" i="3" s="1"/>
  <c r="BR58" i="2"/>
  <c r="AA56" i="3" s="1"/>
  <c r="BQ58" i="2"/>
  <c r="Z56" i="3" s="1"/>
  <c r="BP58" i="2"/>
  <c r="Y56" i="3" s="1"/>
  <c r="BO58" i="2"/>
  <c r="X56" i="3" s="1"/>
  <c r="BN58" i="2"/>
  <c r="W56" i="3" s="1"/>
  <c r="BM58" i="2"/>
  <c r="V56" i="3" s="1"/>
  <c r="BL58" i="2"/>
  <c r="U56" i="3" s="1"/>
  <c r="BK58" i="2"/>
  <c r="T56" i="3" s="1"/>
  <c r="BJ58" i="2"/>
  <c r="S56" i="3" s="1"/>
  <c r="BI58" i="2"/>
  <c r="R56" i="3" s="1"/>
  <c r="BH58" i="2"/>
  <c r="Q56" i="3" s="1"/>
  <c r="BG58" i="2"/>
  <c r="P56" i="3" s="1"/>
  <c r="BF58" i="2"/>
  <c r="O56" i="3" s="1"/>
  <c r="BE58" i="2"/>
  <c r="N56" i="3" s="1"/>
  <c r="BD58" i="2"/>
  <c r="M56" i="3" s="1"/>
  <c r="BC58" i="2"/>
  <c r="L56" i="3" s="1"/>
  <c r="BB58" i="2"/>
  <c r="K56" i="3" s="1"/>
  <c r="BA58" i="2"/>
  <c r="J56" i="3" s="1"/>
  <c r="AZ58" i="2"/>
  <c r="I56" i="3" s="1"/>
  <c r="AY58" i="2"/>
  <c r="H56" i="3" s="1"/>
  <c r="AX58" i="2"/>
  <c r="G56" i="3" s="1"/>
  <c r="AW58" i="2"/>
  <c r="F56" i="3" s="1"/>
  <c r="AV58" i="2"/>
  <c r="E56" i="3" s="1"/>
  <c r="AU58" i="2"/>
  <c r="D56" i="3" s="1"/>
  <c r="AT58" i="2"/>
  <c r="C56" i="3" s="1"/>
  <c r="CD57" i="2"/>
  <c r="AM55" i="3" s="1"/>
  <c r="CC57" i="2"/>
  <c r="AL55" i="3" s="1"/>
  <c r="CB57" i="2"/>
  <c r="AK55" i="3" s="1"/>
  <c r="CA57" i="2"/>
  <c r="AJ55" i="3" s="1"/>
  <c r="BZ57" i="2"/>
  <c r="AI55" i="3" s="1"/>
  <c r="BY57" i="2"/>
  <c r="AH55" i="3" s="1"/>
  <c r="BX57" i="2"/>
  <c r="AG55" i="3" s="1"/>
  <c r="BW57" i="2"/>
  <c r="AF55" i="3" s="1"/>
  <c r="BV57" i="2"/>
  <c r="AE55" i="3" s="1"/>
  <c r="BU57" i="2"/>
  <c r="AD55" i="3" s="1"/>
  <c r="BT57" i="2"/>
  <c r="AC55" i="3" s="1"/>
  <c r="BS57" i="2"/>
  <c r="AB55" i="3" s="1"/>
  <c r="BR57" i="2"/>
  <c r="AA55" i="3" s="1"/>
  <c r="BQ57" i="2"/>
  <c r="Z55" i="3" s="1"/>
  <c r="BP57" i="2"/>
  <c r="Y55" i="3" s="1"/>
  <c r="BO57" i="2"/>
  <c r="X55" i="3" s="1"/>
  <c r="BN57" i="2"/>
  <c r="W55" i="3" s="1"/>
  <c r="BM57" i="2"/>
  <c r="V55" i="3" s="1"/>
  <c r="BL57" i="2"/>
  <c r="U55" i="3" s="1"/>
  <c r="BK57" i="2"/>
  <c r="T55" i="3" s="1"/>
  <c r="BJ57" i="2"/>
  <c r="S55" i="3" s="1"/>
  <c r="BI57" i="2"/>
  <c r="R55" i="3" s="1"/>
  <c r="BH57" i="2"/>
  <c r="Q55" i="3" s="1"/>
  <c r="BG57" i="2"/>
  <c r="P55" i="3" s="1"/>
  <c r="BF57" i="2"/>
  <c r="O55" i="3" s="1"/>
  <c r="BE57" i="2"/>
  <c r="N55" i="3" s="1"/>
  <c r="BD57" i="2"/>
  <c r="M55" i="3" s="1"/>
  <c r="BC57" i="2"/>
  <c r="L55" i="3" s="1"/>
  <c r="BB57" i="2"/>
  <c r="K55" i="3" s="1"/>
  <c r="BA57" i="2"/>
  <c r="J55" i="3" s="1"/>
  <c r="AZ57" i="2"/>
  <c r="I55" i="3" s="1"/>
  <c r="AY57" i="2"/>
  <c r="H55" i="3" s="1"/>
  <c r="AX57" i="2"/>
  <c r="G55" i="3" s="1"/>
  <c r="AW57" i="2"/>
  <c r="F55" i="3" s="1"/>
  <c r="AV57" i="2"/>
  <c r="E55" i="3" s="1"/>
  <c r="AU57" i="2"/>
  <c r="D55" i="3" s="1"/>
  <c r="AT57" i="2"/>
  <c r="C55" i="3" s="1"/>
  <c r="CD56" i="2"/>
  <c r="AM54" i="3" s="1"/>
  <c r="CC56" i="2"/>
  <c r="AL54" i="3" s="1"/>
  <c r="CB56" i="2"/>
  <c r="AK54" i="3" s="1"/>
  <c r="CA56" i="2"/>
  <c r="AJ54" i="3" s="1"/>
  <c r="BZ56" i="2"/>
  <c r="AI54" i="3" s="1"/>
  <c r="BY56" i="2"/>
  <c r="AH54" i="3" s="1"/>
  <c r="BX56" i="2"/>
  <c r="AG54" i="3" s="1"/>
  <c r="BW56" i="2"/>
  <c r="AF54" i="3" s="1"/>
  <c r="BV56" i="2"/>
  <c r="AE54" i="3" s="1"/>
  <c r="BU56" i="2"/>
  <c r="AD54" i="3" s="1"/>
  <c r="BT56" i="2"/>
  <c r="AC54" i="3" s="1"/>
  <c r="BS56" i="2"/>
  <c r="AB54" i="3" s="1"/>
  <c r="BR56" i="2"/>
  <c r="AA54" i="3" s="1"/>
  <c r="BQ56" i="2"/>
  <c r="Z54" i="3" s="1"/>
  <c r="BP56" i="2"/>
  <c r="Y54" i="3" s="1"/>
  <c r="BO56" i="2"/>
  <c r="X54" i="3" s="1"/>
  <c r="BN56" i="2"/>
  <c r="W54" i="3" s="1"/>
  <c r="BM56" i="2"/>
  <c r="V54" i="3" s="1"/>
  <c r="BL56" i="2"/>
  <c r="U54" i="3" s="1"/>
  <c r="BK56" i="2"/>
  <c r="T54" i="3" s="1"/>
  <c r="BJ56" i="2"/>
  <c r="S54" i="3" s="1"/>
  <c r="BI56" i="2"/>
  <c r="R54" i="3" s="1"/>
  <c r="BH56" i="2"/>
  <c r="Q54" i="3" s="1"/>
  <c r="BG56" i="2"/>
  <c r="P54" i="3" s="1"/>
  <c r="BF56" i="2"/>
  <c r="O54" i="3" s="1"/>
  <c r="BE56" i="2"/>
  <c r="N54" i="3" s="1"/>
  <c r="BD56" i="2"/>
  <c r="M54" i="3" s="1"/>
  <c r="BC56" i="2"/>
  <c r="L54" i="3" s="1"/>
  <c r="BB56" i="2"/>
  <c r="K54" i="3" s="1"/>
  <c r="BA56" i="2"/>
  <c r="J54" i="3" s="1"/>
  <c r="AZ56" i="2"/>
  <c r="I54" i="3" s="1"/>
  <c r="AY56" i="2"/>
  <c r="H54" i="3" s="1"/>
  <c r="AX56" i="2"/>
  <c r="G54" i="3" s="1"/>
  <c r="AW56" i="2"/>
  <c r="F54" i="3" s="1"/>
  <c r="AV56" i="2"/>
  <c r="E54" i="3" s="1"/>
  <c r="AU56" i="2"/>
  <c r="D54" i="3" s="1"/>
  <c r="AT56" i="2"/>
  <c r="C54" i="3" s="1"/>
  <c r="CD55" i="2"/>
  <c r="AM53" i="3" s="1"/>
  <c r="CC55" i="2"/>
  <c r="AL53" i="3" s="1"/>
  <c r="CB55" i="2"/>
  <c r="AK53" i="3" s="1"/>
  <c r="CA55" i="2"/>
  <c r="AJ53" i="3" s="1"/>
  <c r="BZ55" i="2"/>
  <c r="AI53" i="3" s="1"/>
  <c r="BY55" i="2"/>
  <c r="AH53" i="3" s="1"/>
  <c r="BX55" i="2"/>
  <c r="AG53" i="3" s="1"/>
  <c r="BW55" i="2"/>
  <c r="AF53" i="3" s="1"/>
  <c r="BV55" i="2"/>
  <c r="AE53" i="3" s="1"/>
  <c r="BU55" i="2"/>
  <c r="AD53" i="3" s="1"/>
  <c r="BT55" i="2"/>
  <c r="AC53" i="3" s="1"/>
  <c r="BS55" i="2"/>
  <c r="AB53" i="3" s="1"/>
  <c r="BR55" i="2"/>
  <c r="AA53" i="3" s="1"/>
  <c r="BQ55" i="2"/>
  <c r="Z53" i="3" s="1"/>
  <c r="BP55" i="2"/>
  <c r="Y53" i="3" s="1"/>
  <c r="BO55" i="2"/>
  <c r="X53" i="3" s="1"/>
  <c r="BN55" i="2"/>
  <c r="W53" i="3" s="1"/>
  <c r="BM55" i="2"/>
  <c r="V53" i="3" s="1"/>
  <c r="BL55" i="2"/>
  <c r="U53" i="3" s="1"/>
  <c r="BK55" i="2"/>
  <c r="T53" i="3" s="1"/>
  <c r="BJ55" i="2"/>
  <c r="S53" i="3" s="1"/>
  <c r="BI55" i="2"/>
  <c r="R53" i="3" s="1"/>
  <c r="BH55" i="2"/>
  <c r="Q53" i="3" s="1"/>
  <c r="BG55" i="2"/>
  <c r="P53" i="3" s="1"/>
  <c r="BF55" i="2"/>
  <c r="O53" i="3" s="1"/>
  <c r="BE55" i="2"/>
  <c r="N53" i="3" s="1"/>
  <c r="BD55" i="2"/>
  <c r="M53" i="3" s="1"/>
  <c r="BC55" i="2"/>
  <c r="L53" i="3" s="1"/>
  <c r="BB55" i="2"/>
  <c r="K53" i="3" s="1"/>
  <c r="BA55" i="2"/>
  <c r="J53" i="3" s="1"/>
  <c r="AZ55" i="2"/>
  <c r="I53" i="3" s="1"/>
  <c r="AY55" i="2"/>
  <c r="H53" i="3" s="1"/>
  <c r="AX55" i="2"/>
  <c r="G53" i="3" s="1"/>
  <c r="AW55" i="2"/>
  <c r="F53" i="3" s="1"/>
  <c r="AV55" i="2"/>
  <c r="E53" i="3" s="1"/>
  <c r="AU55" i="2"/>
  <c r="D53" i="3" s="1"/>
  <c r="AT55" i="2"/>
  <c r="C53" i="3" s="1"/>
  <c r="CD54" i="2"/>
  <c r="AM52" i="3" s="1"/>
  <c r="CC54" i="2"/>
  <c r="AL52" i="3" s="1"/>
  <c r="CB54" i="2"/>
  <c r="AK52" i="3" s="1"/>
  <c r="CA54" i="2"/>
  <c r="AJ52" i="3" s="1"/>
  <c r="BZ54" i="2"/>
  <c r="AI52" i="3" s="1"/>
  <c r="BY54" i="2"/>
  <c r="AH52" i="3" s="1"/>
  <c r="BX54" i="2"/>
  <c r="AG52" i="3" s="1"/>
  <c r="BW54" i="2"/>
  <c r="AF52" i="3" s="1"/>
  <c r="BV54" i="2"/>
  <c r="AE52" i="3" s="1"/>
  <c r="BU54" i="2"/>
  <c r="AD52" i="3" s="1"/>
  <c r="BT54" i="2"/>
  <c r="AC52" i="3" s="1"/>
  <c r="BS54" i="2"/>
  <c r="AB52" i="3" s="1"/>
  <c r="BR54" i="2"/>
  <c r="AA52" i="3" s="1"/>
  <c r="BQ54" i="2"/>
  <c r="Z52" i="3" s="1"/>
  <c r="BP54" i="2"/>
  <c r="Y52" i="3" s="1"/>
  <c r="BO54" i="2"/>
  <c r="X52" i="3" s="1"/>
  <c r="BN54" i="2"/>
  <c r="W52" i="3" s="1"/>
  <c r="BM54" i="2"/>
  <c r="V52" i="3" s="1"/>
  <c r="BL54" i="2"/>
  <c r="U52" i="3" s="1"/>
  <c r="BK54" i="2"/>
  <c r="T52" i="3" s="1"/>
  <c r="BJ54" i="2"/>
  <c r="S52" i="3" s="1"/>
  <c r="BI54" i="2"/>
  <c r="R52" i="3" s="1"/>
  <c r="BH54" i="2"/>
  <c r="Q52" i="3" s="1"/>
  <c r="BG54" i="2"/>
  <c r="P52" i="3" s="1"/>
  <c r="BF54" i="2"/>
  <c r="O52" i="3" s="1"/>
  <c r="BE54" i="2"/>
  <c r="N52" i="3" s="1"/>
  <c r="BD54" i="2"/>
  <c r="M52" i="3" s="1"/>
  <c r="BC54" i="2"/>
  <c r="L52" i="3" s="1"/>
  <c r="BB54" i="2"/>
  <c r="K52" i="3" s="1"/>
  <c r="BA54" i="2"/>
  <c r="J52" i="3" s="1"/>
  <c r="AZ54" i="2"/>
  <c r="I52" i="3" s="1"/>
  <c r="AY54" i="2"/>
  <c r="H52" i="3" s="1"/>
  <c r="AX54" i="2"/>
  <c r="G52" i="3" s="1"/>
  <c r="AW54" i="2"/>
  <c r="F52" i="3" s="1"/>
  <c r="AV54" i="2"/>
  <c r="E52" i="3" s="1"/>
  <c r="AU54" i="2"/>
  <c r="D52" i="3" s="1"/>
  <c r="AT54" i="2"/>
  <c r="C52" i="3" s="1"/>
  <c r="CD53" i="2"/>
  <c r="AM51" i="3" s="1"/>
  <c r="CC53" i="2"/>
  <c r="AL51" i="3" s="1"/>
  <c r="CB53" i="2"/>
  <c r="AK51" i="3" s="1"/>
  <c r="CA53" i="2"/>
  <c r="AJ51" i="3" s="1"/>
  <c r="BZ53" i="2"/>
  <c r="AI51" i="3" s="1"/>
  <c r="BY53" i="2"/>
  <c r="AH51" i="3" s="1"/>
  <c r="BX53" i="2"/>
  <c r="AG51" i="3" s="1"/>
  <c r="BW53" i="2"/>
  <c r="AF51" i="3" s="1"/>
  <c r="BV53" i="2"/>
  <c r="AE51" i="3" s="1"/>
  <c r="BU53" i="2"/>
  <c r="AD51" i="3" s="1"/>
  <c r="BT53" i="2"/>
  <c r="AC51" i="3" s="1"/>
  <c r="BS53" i="2"/>
  <c r="AB51" i="3" s="1"/>
  <c r="BR53" i="2"/>
  <c r="AA51" i="3" s="1"/>
  <c r="BQ53" i="2"/>
  <c r="Z51" i="3" s="1"/>
  <c r="BP53" i="2"/>
  <c r="Y51" i="3" s="1"/>
  <c r="BO53" i="2"/>
  <c r="X51" i="3" s="1"/>
  <c r="BN53" i="2"/>
  <c r="W51" i="3" s="1"/>
  <c r="BM53" i="2"/>
  <c r="V51" i="3" s="1"/>
  <c r="BL53" i="2"/>
  <c r="U51" i="3" s="1"/>
  <c r="BK53" i="2"/>
  <c r="T51" i="3" s="1"/>
  <c r="BJ53" i="2"/>
  <c r="S51" i="3" s="1"/>
  <c r="BI53" i="2"/>
  <c r="R51" i="3" s="1"/>
  <c r="BH53" i="2"/>
  <c r="Q51" i="3" s="1"/>
  <c r="BG53" i="2"/>
  <c r="P51" i="3" s="1"/>
  <c r="BF53" i="2"/>
  <c r="O51" i="3" s="1"/>
  <c r="BE53" i="2"/>
  <c r="N51" i="3" s="1"/>
  <c r="BD53" i="2"/>
  <c r="M51" i="3" s="1"/>
  <c r="BC53" i="2"/>
  <c r="L51" i="3" s="1"/>
  <c r="BB53" i="2"/>
  <c r="K51" i="3" s="1"/>
  <c r="BA53" i="2"/>
  <c r="J51" i="3" s="1"/>
  <c r="AZ53" i="2"/>
  <c r="I51" i="3" s="1"/>
  <c r="AY53" i="2"/>
  <c r="H51" i="3" s="1"/>
  <c r="AX53" i="2"/>
  <c r="G51" i="3" s="1"/>
  <c r="AW53" i="2"/>
  <c r="F51" i="3" s="1"/>
  <c r="AV53" i="2"/>
  <c r="E51" i="3" s="1"/>
  <c r="AU53" i="2"/>
  <c r="D51" i="3" s="1"/>
  <c r="AT53" i="2"/>
  <c r="C51" i="3" s="1"/>
  <c r="CD52" i="2"/>
  <c r="AM50" i="3" s="1"/>
  <c r="CC52" i="2"/>
  <c r="AL50" i="3" s="1"/>
  <c r="CB52" i="2"/>
  <c r="AK50" i="3" s="1"/>
  <c r="CA52" i="2"/>
  <c r="AJ50" i="3" s="1"/>
  <c r="BZ52" i="2"/>
  <c r="AI50" i="3" s="1"/>
  <c r="BY52" i="2"/>
  <c r="AH50" i="3" s="1"/>
  <c r="BX52" i="2"/>
  <c r="AG50" i="3" s="1"/>
  <c r="BW52" i="2"/>
  <c r="AF50" i="3" s="1"/>
  <c r="BV52" i="2"/>
  <c r="AE50" i="3" s="1"/>
  <c r="BU52" i="2"/>
  <c r="AD50" i="3" s="1"/>
  <c r="BT52" i="2"/>
  <c r="AC50" i="3" s="1"/>
  <c r="BS52" i="2"/>
  <c r="AB50" i="3" s="1"/>
  <c r="BR52" i="2"/>
  <c r="AA50" i="3" s="1"/>
  <c r="BQ52" i="2"/>
  <c r="Z50" i="3" s="1"/>
  <c r="BP52" i="2"/>
  <c r="Y50" i="3" s="1"/>
  <c r="BO52" i="2"/>
  <c r="X50" i="3" s="1"/>
  <c r="BN52" i="2"/>
  <c r="W50" i="3" s="1"/>
  <c r="BM52" i="2"/>
  <c r="V50" i="3" s="1"/>
  <c r="BL52" i="2"/>
  <c r="U50" i="3" s="1"/>
  <c r="BK52" i="2"/>
  <c r="T50" i="3" s="1"/>
  <c r="BJ52" i="2"/>
  <c r="S50" i="3" s="1"/>
  <c r="BI52" i="2"/>
  <c r="R50" i="3" s="1"/>
  <c r="BH52" i="2"/>
  <c r="Q50" i="3" s="1"/>
  <c r="BG52" i="2"/>
  <c r="P50" i="3" s="1"/>
  <c r="BF52" i="2"/>
  <c r="O50" i="3" s="1"/>
  <c r="BE52" i="2"/>
  <c r="N50" i="3" s="1"/>
  <c r="BD52" i="2"/>
  <c r="M50" i="3" s="1"/>
  <c r="BC52" i="2"/>
  <c r="L50" i="3" s="1"/>
  <c r="BB52" i="2"/>
  <c r="K50" i="3" s="1"/>
  <c r="BA52" i="2"/>
  <c r="J50" i="3" s="1"/>
  <c r="AZ52" i="2"/>
  <c r="I50" i="3" s="1"/>
  <c r="AY52" i="2"/>
  <c r="H50" i="3" s="1"/>
  <c r="AX52" i="2"/>
  <c r="G50" i="3" s="1"/>
  <c r="AW52" i="2"/>
  <c r="F50" i="3" s="1"/>
  <c r="AV52" i="2"/>
  <c r="E50" i="3" s="1"/>
  <c r="AU52" i="2"/>
  <c r="D50" i="3" s="1"/>
  <c r="AT52" i="2"/>
  <c r="C50" i="3" s="1"/>
  <c r="CD51" i="2"/>
  <c r="AM49" i="3" s="1"/>
  <c r="CC51" i="2"/>
  <c r="AL49" i="3" s="1"/>
  <c r="CB51" i="2"/>
  <c r="AK49" i="3" s="1"/>
  <c r="CA51" i="2"/>
  <c r="AJ49" i="3" s="1"/>
  <c r="BZ51" i="2"/>
  <c r="AI49" i="3" s="1"/>
  <c r="BY51" i="2"/>
  <c r="AH49" i="3" s="1"/>
  <c r="BX51" i="2"/>
  <c r="AG49" i="3" s="1"/>
  <c r="BW51" i="2"/>
  <c r="AF49" i="3" s="1"/>
  <c r="BV51" i="2"/>
  <c r="AE49" i="3" s="1"/>
  <c r="BU51" i="2"/>
  <c r="AD49" i="3" s="1"/>
  <c r="BT51" i="2"/>
  <c r="AC49" i="3" s="1"/>
  <c r="BS51" i="2"/>
  <c r="AB49" i="3" s="1"/>
  <c r="BR51" i="2"/>
  <c r="AA49" i="3" s="1"/>
  <c r="BQ51" i="2"/>
  <c r="Z49" i="3" s="1"/>
  <c r="BP51" i="2"/>
  <c r="Y49" i="3" s="1"/>
  <c r="BO51" i="2"/>
  <c r="X49" i="3" s="1"/>
  <c r="BN51" i="2"/>
  <c r="W49" i="3" s="1"/>
  <c r="BM51" i="2"/>
  <c r="V49" i="3" s="1"/>
  <c r="BL51" i="2"/>
  <c r="U49" i="3" s="1"/>
  <c r="BK51" i="2"/>
  <c r="T49" i="3" s="1"/>
  <c r="BJ51" i="2"/>
  <c r="S49" i="3" s="1"/>
  <c r="BI51" i="2"/>
  <c r="R49" i="3" s="1"/>
  <c r="BH51" i="2"/>
  <c r="Q49" i="3" s="1"/>
  <c r="BG51" i="2"/>
  <c r="P49" i="3" s="1"/>
  <c r="BF51" i="2"/>
  <c r="O49" i="3" s="1"/>
  <c r="BE51" i="2"/>
  <c r="N49" i="3" s="1"/>
  <c r="BD51" i="2"/>
  <c r="M49" i="3" s="1"/>
  <c r="BC51" i="2"/>
  <c r="L49" i="3" s="1"/>
  <c r="BB51" i="2"/>
  <c r="K49" i="3" s="1"/>
  <c r="BA51" i="2"/>
  <c r="J49" i="3" s="1"/>
  <c r="AZ51" i="2"/>
  <c r="I49" i="3" s="1"/>
  <c r="AY51" i="2"/>
  <c r="H49" i="3" s="1"/>
  <c r="AX51" i="2"/>
  <c r="G49" i="3" s="1"/>
  <c r="AW51" i="2"/>
  <c r="F49" i="3" s="1"/>
  <c r="AV51" i="2"/>
  <c r="E49" i="3" s="1"/>
  <c r="AU51" i="2"/>
  <c r="D49" i="3" s="1"/>
  <c r="AT51" i="2"/>
  <c r="C49" i="3" s="1"/>
  <c r="CD50" i="2"/>
  <c r="AM48" i="3" s="1"/>
  <c r="CC50" i="2"/>
  <c r="AL48" i="3" s="1"/>
  <c r="CB50" i="2"/>
  <c r="AK48" i="3" s="1"/>
  <c r="CA50" i="2"/>
  <c r="AJ48" i="3" s="1"/>
  <c r="BZ50" i="2"/>
  <c r="AI48" i="3" s="1"/>
  <c r="BY50" i="2"/>
  <c r="AH48" i="3" s="1"/>
  <c r="BX50" i="2"/>
  <c r="AG48" i="3" s="1"/>
  <c r="BW50" i="2"/>
  <c r="AF48" i="3" s="1"/>
  <c r="BV50" i="2"/>
  <c r="AE48" i="3" s="1"/>
  <c r="BU50" i="2"/>
  <c r="AD48" i="3" s="1"/>
  <c r="BT50" i="2"/>
  <c r="AC48" i="3" s="1"/>
  <c r="BS50" i="2"/>
  <c r="AB48" i="3" s="1"/>
  <c r="BR50" i="2"/>
  <c r="AA48" i="3" s="1"/>
  <c r="BQ50" i="2"/>
  <c r="Z48" i="3" s="1"/>
  <c r="BP50" i="2"/>
  <c r="Y48" i="3" s="1"/>
  <c r="BO50" i="2"/>
  <c r="X48" i="3" s="1"/>
  <c r="BN50" i="2"/>
  <c r="W48" i="3" s="1"/>
  <c r="BM50" i="2"/>
  <c r="V48" i="3" s="1"/>
  <c r="BL50" i="2"/>
  <c r="U48" i="3" s="1"/>
  <c r="BK50" i="2"/>
  <c r="T48" i="3" s="1"/>
  <c r="BJ50" i="2"/>
  <c r="S48" i="3" s="1"/>
  <c r="BI50" i="2"/>
  <c r="R48" i="3" s="1"/>
  <c r="BH50" i="2"/>
  <c r="Q48" i="3" s="1"/>
  <c r="BG50" i="2"/>
  <c r="P48" i="3" s="1"/>
  <c r="BF50" i="2"/>
  <c r="O48" i="3" s="1"/>
  <c r="BE50" i="2"/>
  <c r="N48" i="3" s="1"/>
  <c r="BD50" i="2"/>
  <c r="M48" i="3" s="1"/>
  <c r="BC50" i="2"/>
  <c r="L48" i="3" s="1"/>
  <c r="BB50" i="2"/>
  <c r="K48" i="3" s="1"/>
  <c r="BA50" i="2"/>
  <c r="J48" i="3" s="1"/>
  <c r="AZ50" i="2"/>
  <c r="I48" i="3" s="1"/>
  <c r="AY50" i="2"/>
  <c r="H48" i="3" s="1"/>
  <c r="AX50" i="2"/>
  <c r="G48" i="3" s="1"/>
  <c r="AW50" i="2"/>
  <c r="F48" i="3" s="1"/>
  <c r="AV50" i="2"/>
  <c r="E48" i="3" s="1"/>
  <c r="AU50" i="2"/>
  <c r="D48" i="3" s="1"/>
  <c r="AT50" i="2"/>
  <c r="C48" i="3" s="1"/>
  <c r="CD49" i="2"/>
  <c r="AM47" i="3" s="1"/>
  <c r="CC49" i="2"/>
  <c r="AL47" i="3" s="1"/>
  <c r="CB49" i="2"/>
  <c r="AK47" i="3" s="1"/>
  <c r="CA49" i="2"/>
  <c r="AJ47" i="3" s="1"/>
  <c r="BZ49" i="2"/>
  <c r="AI47" i="3" s="1"/>
  <c r="BY49" i="2"/>
  <c r="AH47" i="3" s="1"/>
  <c r="BX49" i="2"/>
  <c r="AG47" i="3" s="1"/>
  <c r="BW49" i="2"/>
  <c r="AF47" i="3" s="1"/>
  <c r="BV49" i="2"/>
  <c r="AE47" i="3" s="1"/>
  <c r="BU49" i="2"/>
  <c r="AD47" i="3" s="1"/>
  <c r="BT49" i="2"/>
  <c r="AC47" i="3" s="1"/>
  <c r="BS49" i="2"/>
  <c r="AB47" i="3" s="1"/>
  <c r="BR49" i="2"/>
  <c r="AA47" i="3" s="1"/>
  <c r="BQ49" i="2"/>
  <c r="Z47" i="3" s="1"/>
  <c r="BP49" i="2"/>
  <c r="Y47" i="3" s="1"/>
  <c r="BO49" i="2"/>
  <c r="X47" i="3" s="1"/>
  <c r="BN49" i="2"/>
  <c r="W47" i="3" s="1"/>
  <c r="BM49" i="2"/>
  <c r="V47" i="3" s="1"/>
  <c r="BL49" i="2"/>
  <c r="U47" i="3" s="1"/>
  <c r="BK49" i="2"/>
  <c r="T47" i="3" s="1"/>
  <c r="BJ49" i="2"/>
  <c r="S47" i="3" s="1"/>
  <c r="BI49" i="2"/>
  <c r="R47" i="3" s="1"/>
  <c r="BH49" i="2"/>
  <c r="Q47" i="3" s="1"/>
  <c r="BG49" i="2"/>
  <c r="P47" i="3" s="1"/>
  <c r="BF49" i="2"/>
  <c r="O47" i="3" s="1"/>
  <c r="BE49" i="2"/>
  <c r="N47" i="3" s="1"/>
  <c r="BD49" i="2"/>
  <c r="M47" i="3" s="1"/>
  <c r="BC49" i="2"/>
  <c r="L47" i="3" s="1"/>
  <c r="BB49" i="2"/>
  <c r="K47" i="3" s="1"/>
  <c r="BA49" i="2"/>
  <c r="J47" i="3" s="1"/>
  <c r="AZ49" i="2"/>
  <c r="I47" i="3" s="1"/>
  <c r="AY49" i="2"/>
  <c r="H47" i="3" s="1"/>
  <c r="AX49" i="2"/>
  <c r="G47" i="3" s="1"/>
  <c r="AW49" i="2"/>
  <c r="F47" i="3" s="1"/>
  <c r="AV49" i="2"/>
  <c r="E47" i="3" s="1"/>
  <c r="AU49" i="2"/>
  <c r="D47" i="3" s="1"/>
  <c r="AT49" i="2"/>
  <c r="C47" i="3" s="1"/>
  <c r="CD48" i="2"/>
  <c r="AM46" i="3" s="1"/>
  <c r="CC48" i="2"/>
  <c r="AL46" i="3" s="1"/>
  <c r="CB48" i="2"/>
  <c r="AK46" i="3" s="1"/>
  <c r="CA48" i="2"/>
  <c r="AJ46" i="3" s="1"/>
  <c r="BZ48" i="2"/>
  <c r="AI46" i="3" s="1"/>
  <c r="BY48" i="2"/>
  <c r="AH46" i="3" s="1"/>
  <c r="BX48" i="2"/>
  <c r="AG46" i="3" s="1"/>
  <c r="BW48" i="2"/>
  <c r="AF46" i="3" s="1"/>
  <c r="BV48" i="2"/>
  <c r="AE46" i="3" s="1"/>
  <c r="BU48" i="2"/>
  <c r="AD46" i="3" s="1"/>
  <c r="BT48" i="2"/>
  <c r="AC46" i="3" s="1"/>
  <c r="BS48" i="2"/>
  <c r="AB46" i="3" s="1"/>
  <c r="BR48" i="2"/>
  <c r="AA46" i="3" s="1"/>
  <c r="BQ48" i="2"/>
  <c r="Z46" i="3" s="1"/>
  <c r="BP48" i="2"/>
  <c r="Y46" i="3" s="1"/>
  <c r="BO48" i="2"/>
  <c r="X46" i="3" s="1"/>
  <c r="BN48" i="2"/>
  <c r="W46" i="3" s="1"/>
  <c r="BM48" i="2"/>
  <c r="V46" i="3" s="1"/>
  <c r="BL48" i="2"/>
  <c r="U46" i="3" s="1"/>
  <c r="BK48" i="2"/>
  <c r="T46" i="3" s="1"/>
  <c r="BJ48" i="2"/>
  <c r="S46" i="3" s="1"/>
  <c r="BI48" i="2"/>
  <c r="R46" i="3" s="1"/>
  <c r="BH48" i="2"/>
  <c r="Q46" i="3" s="1"/>
  <c r="BG48" i="2"/>
  <c r="P46" i="3" s="1"/>
  <c r="BF48" i="2"/>
  <c r="O46" i="3" s="1"/>
  <c r="BE48" i="2"/>
  <c r="N46" i="3" s="1"/>
  <c r="BD48" i="2"/>
  <c r="M46" i="3" s="1"/>
  <c r="BC48" i="2"/>
  <c r="L46" i="3" s="1"/>
  <c r="BB48" i="2"/>
  <c r="K46" i="3" s="1"/>
  <c r="BA48" i="2"/>
  <c r="J46" i="3" s="1"/>
  <c r="AZ48" i="2"/>
  <c r="I46" i="3" s="1"/>
  <c r="AY48" i="2"/>
  <c r="H46" i="3" s="1"/>
  <c r="AX48" i="2"/>
  <c r="G46" i="3" s="1"/>
  <c r="AW48" i="2"/>
  <c r="F46" i="3" s="1"/>
  <c r="AV48" i="2"/>
  <c r="E46" i="3" s="1"/>
  <c r="AU48" i="2"/>
  <c r="D46" i="3" s="1"/>
  <c r="AT48" i="2"/>
  <c r="C46" i="3" s="1"/>
  <c r="CD47" i="2"/>
  <c r="AM45" i="3" s="1"/>
  <c r="CC47" i="2"/>
  <c r="AL45" i="3" s="1"/>
  <c r="CB47" i="2"/>
  <c r="AK45" i="3" s="1"/>
  <c r="CA47" i="2"/>
  <c r="AJ45" i="3" s="1"/>
  <c r="BZ47" i="2"/>
  <c r="AI45" i="3" s="1"/>
  <c r="BY47" i="2"/>
  <c r="AH45" i="3" s="1"/>
  <c r="BX47" i="2"/>
  <c r="AG45" i="3" s="1"/>
  <c r="BW47" i="2"/>
  <c r="AF45" i="3" s="1"/>
  <c r="BV47" i="2"/>
  <c r="AE45" i="3" s="1"/>
  <c r="BU47" i="2"/>
  <c r="AD45" i="3" s="1"/>
  <c r="BT47" i="2"/>
  <c r="AC45" i="3" s="1"/>
  <c r="BS47" i="2"/>
  <c r="AB45" i="3" s="1"/>
  <c r="BR47" i="2"/>
  <c r="AA45" i="3" s="1"/>
  <c r="BQ47" i="2"/>
  <c r="Z45" i="3" s="1"/>
  <c r="BP47" i="2"/>
  <c r="Y45" i="3" s="1"/>
  <c r="BO47" i="2"/>
  <c r="X45" i="3" s="1"/>
  <c r="BN47" i="2"/>
  <c r="W45" i="3" s="1"/>
  <c r="BM47" i="2"/>
  <c r="V45" i="3" s="1"/>
  <c r="BL47" i="2"/>
  <c r="U45" i="3" s="1"/>
  <c r="BK47" i="2"/>
  <c r="T45" i="3" s="1"/>
  <c r="BJ47" i="2"/>
  <c r="S45" i="3" s="1"/>
  <c r="BI47" i="2"/>
  <c r="R45" i="3" s="1"/>
  <c r="BH47" i="2"/>
  <c r="Q45" i="3" s="1"/>
  <c r="BG47" i="2"/>
  <c r="P45" i="3" s="1"/>
  <c r="BF47" i="2"/>
  <c r="O45" i="3" s="1"/>
  <c r="BE47" i="2"/>
  <c r="N45" i="3" s="1"/>
  <c r="BD47" i="2"/>
  <c r="M45" i="3" s="1"/>
  <c r="BC47" i="2"/>
  <c r="L45" i="3" s="1"/>
  <c r="BB47" i="2"/>
  <c r="K45" i="3" s="1"/>
  <c r="BA47" i="2"/>
  <c r="J45" i="3" s="1"/>
  <c r="AZ47" i="2"/>
  <c r="I45" i="3" s="1"/>
  <c r="AY47" i="2"/>
  <c r="H45" i="3" s="1"/>
  <c r="AX47" i="2"/>
  <c r="G45" i="3" s="1"/>
  <c r="AW47" i="2"/>
  <c r="F45" i="3" s="1"/>
  <c r="AV47" i="2"/>
  <c r="E45" i="3" s="1"/>
  <c r="AU47" i="2"/>
  <c r="D45" i="3" s="1"/>
  <c r="AT47" i="2"/>
  <c r="C45" i="3" s="1"/>
  <c r="CD46" i="2"/>
  <c r="AM44" i="3" s="1"/>
  <c r="CC46" i="2"/>
  <c r="AL44" i="3" s="1"/>
  <c r="CB46" i="2"/>
  <c r="AK44" i="3" s="1"/>
  <c r="CA46" i="2"/>
  <c r="AJ44" i="3" s="1"/>
  <c r="BZ46" i="2"/>
  <c r="AI44" i="3" s="1"/>
  <c r="BY46" i="2"/>
  <c r="AH44" i="3" s="1"/>
  <c r="BX46" i="2"/>
  <c r="AG44" i="3" s="1"/>
  <c r="BW46" i="2"/>
  <c r="AF44" i="3" s="1"/>
  <c r="BV46" i="2"/>
  <c r="AE44" i="3" s="1"/>
  <c r="BU46" i="2"/>
  <c r="AD44" i="3" s="1"/>
  <c r="BT46" i="2"/>
  <c r="AC44" i="3" s="1"/>
  <c r="BS46" i="2"/>
  <c r="AB44" i="3" s="1"/>
  <c r="BR46" i="2"/>
  <c r="AA44" i="3" s="1"/>
  <c r="BQ46" i="2"/>
  <c r="Z44" i="3" s="1"/>
  <c r="BP46" i="2"/>
  <c r="Y44" i="3" s="1"/>
  <c r="BO46" i="2"/>
  <c r="X44" i="3" s="1"/>
  <c r="BN46" i="2"/>
  <c r="W44" i="3" s="1"/>
  <c r="BM46" i="2"/>
  <c r="V44" i="3" s="1"/>
  <c r="BL46" i="2"/>
  <c r="U44" i="3" s="1"/>
  <c r="BK46" i="2"/>
  <c r="T44" i="3" s="1"/>
  <c r="BJ46" i="2"/>
  <c r="S44" i="3" s="1"/>
  <c r="BI46" i="2"/>
  <c r="R44" i="3" s="1"/>
  <c r="BH46" i="2"/>
  <c r="Q44" i="3" s="1"/>
  <c r="BG46" i="2"/>
  <c r="P44" i="3" s="1"/>
  <c r="BF46" i="2"/>
  <c r="O44" i="3" s="1"/>
  <c r="BE46" i="2"/>
  <c r="N44" i="3" s="1"/>
  <c r="BD46" i="2"/>
  <c r="M44" i="3" s="1"/>
  <c r="BC46" i="2"/>
  <c r="L44" i="3" s="1"/>
  <c r="BB46" i="2"/>
  <c r="K44" i="3" s="1"/>
  <c r="BA46" i="2"/>
  <c r="J44" i="3" s="1"/>
  <c r="AZ46" i="2"/>
  <c r="I44" i="3" s="1"/>
  <c r="AY46" i="2"/>
  <c r="H44" i="3" s="1"/>
  <c r="AX46" i="2"/>
  <c r="G44" i="3" s="1"/>
  <c r="AW46" i="2"/>
  <c r="F44" i="3" s="1"/>
  <c r="AV46" i="2"/>
  <c r="E44" i="3" s="1"/>
  <c r="AU46" i="2"/>
  <c r="D44" i="3" s="1"/>
  <c r="AT46" i="2"/>
  <c r="C44" i="3" s="1"/>
  <c r="CD45" i="2"/>
  <c r="AM43" i="3" s="1"/>
  <c r="CC45" i="2"/>
  <c r="AL43" i="3" s="1"/>
  <c r="CB45" i="2"/>
  <c r="AK43" i="3" s="1"/>
  <c r="CA45" i="2"/>
  <c r="AJ43" i="3" s="1"/>
  <c r="BZ45" i="2"/>
  <c r="AI43" i="3" s="1"/>
  <c r="BY45" i="2"/>
  <c r="AH43" i="3" s="1"/>
  <c r="BX45" i="2"/>
  <c r="AG43" i="3" s="1"/>
  <c r="BW45" i="2"/>
  <c r="AF43" i="3" s="1"/>
  <c r="BV45" i="2"/>
  <c r="AE43" i="3" s="1"/>
  <c r="BU45" i="2"/>
  <c r="AD43" i="3" s="1"/>
  <c r="BT45" i="2"/>
  <c r="AC43" i="3" s="1"/>
  <c r="BS45" i="2"/>
  <c r="AB43" i="3" s="1"/>
  <c r="BR45" i="2"/>
  <c r="AA43" i="3" s="1"/>
  <c r="BQ45" i="2"/>
  <c r="Z43" i="3" s="1"/>
  <c r="BP45" i="2"/>
  <c r="Y43" i="3" s="1"/>
  <c r="BO45" i="2"/>
  <c r="X43" i="3" s="1"/>
  <c r="BN45" i="2"/>
  <c r="W43" i="3" s="1"/>
  <c r="BM45" i="2"/>
  <c r="V43" i="3" s="1"/>
  <c r="BL45" i="2"/>
  <c r="U43" i="3" s="1"/>
  <c r="BK45" i="2"/>
  <c r="T43" i="3" s="1"/>
  <c r="BJ45" i="2"/>
  <c r="S43" i="3" s="1"/>
  <c r="BI45" i="2"/>
  <c r="R43" i="3" s="1"/>
  <c r="BH45" i="2"/>
  <c r="Q43" i="3" s="1"/>
  <c r="BG45" i="2"/>
  <c r="P43" i="3" s="1"/>
  <c r="BF45" i="2"/>
  <c r="O43" i="3" s="1"/>
  <c r="BE45" i="2"/>
  <c r="N43" i="3" s="1"/>
  <c r="BD45" i="2"/>
  <c r="M43" i="3" s="1"/>
  <c r="BC45" i="2"/>
  <c r="L43" i="3" s="1"/>
  <c r="BB45" i="2"/>
  <c r="K43" i="3" s="1"/>
  <c r="BA45" i="2"/>
  <c r="J43" i="3" s="1"/>
  <c r="AZ45" i="2"/>
  <c r="I43" i="3" s="1"/>
  <c r="AY45" i="2"/>
  <c r="H43" i="3" s="1"/>
  <c r="AX45" i="2"/>
  <c r="G43" i="3" s="1"/>
  <c r="AW45" i="2"/>
  <c r="F43" i="3" s="1"/>
  <c r="AV45" i="2"/>
  <c r="E43" i="3" s="1"/>
  <c r="AU45" i="2"/>
  <c r="D43" i="3" s="1"/>
  <c r="AT45" i="2"/>
  <c r="C43" i="3" s="1"/>
  <c r="CD44" i="2"/>
  <c r="AM42" i="3" s="1"/>
  <c r="CC44" i="2"/>
  <c r="AL42" i="3" s="1"/>
  <c r="CB44" i="2"/>
  <c r="AK42" i="3" s="1"/>
  <c r="CA44" i="2"/>
  <c r="AJ42" i="3" s="1"/>
  <c r="BZ44" i="2"/>
  <c r="AI42" i="3" s="1"/>
  <c r="BY44" i="2"/>
  <c r="AH42" i="3" s="1"/>
  <c r="BX44" i="2"/>
  <c r="AG42" i="3" s="1"/>
  <c r="BW44" i="2"/>
  <c r="AF42" i="3" s="1"/>
  <c r="BV44" i="2"/>
  <c r="AE42" i="3" s="1"/>
  <c r="BU44" i="2"/>
  <c r="AD42" i="3" s="1"/>
  <c r="BT44" i="2"/>
  <c r="AC42" i="3" s="1"/>
  <c r="BS44" i="2"/>
  <c r="AB42" i="3" s="1"/>
  <c r="BR44" i="2"/>
  <c r="AA42" i="3" s="1"/>
  <c r="BQ44" i="2"/>
  <c r="Z42" i="3" s="1"/>
  <c r="BP44" i="2"/>
  <c r="Y42" i="3" s="1"/>
  <c r="BO44" i="2"/>
  <c r="X42" i="3" s="1"/>
  <c r="BN44" i="2"/>
  <c r="W42" i="3" s="1"/>
  <c r="BM44" i="2"/>
  <c r="V42" i="3" s="1"/>
  <c r="BL44" i="2"/>
  <c r="U42" i="3" s="1"/>
  <c r="BK44" i="2"/>
  <c r="T42" i="3" s="1"/>
  <c r="BJ44" i="2"/>
  <c r="S42" i="3" s="1"/>
  <c r="BI44" i="2"/>
  <c r="R42" i="3" s="1"/>
  <c r="BH44" i="2"/>
  <c r="Q42" i="3" s="1"/>
  <c r="BG44" i="2"/>
  <c r="P42" i="3" s="1"/>
  <c r="BF44" i="2"/>
  <c r="O42" i="3" s="1"/>
  <c r="BE44" i="2"/>
  <c r="N42" i="3" s="1"/>
  <c r="BD44" i="2"/>
  <c r="M42" i="3" s="1"/>
  <c r="BC44" i="2"/>
  <c r="L42" i="3" s="1"/>
  <c r="BB44" i="2"/>
  <c r="K42" i="3" s="1"/>
  <c r="BA44" i="2"/>
  <c r="J42" i="3" s="1"/>
  <c r="AZ44" i="2"/>
  <c r="I42" i="3" s="1"/>
  <c r="AY44" i="2"/>
  <c r="H42" i="3" s="1"/>
  <c r="AX44" i="2"/>
  <c r="G42" i="3" s="1"/>
  <c r="AW44" i="2"/>
  <c r="F42" i="3" s="1"/>
  <c r="AV44" i="2"/>
  <c r="E42" i="3" s="1"/>
  <c r="AU44" i="2"/>
  <c r="D42" i="3" s="1"/>
  <c r="AT44" i="2"/>
  <c r="C42" i="3" s="1"/>
  <c r="CD43" i="2"/>
  <c r="AM41" i="3" s="1"/>
  <c r="CC43" i="2"/>
  <c r="AL41" i="3" s="1"/>
  <c r="CB43" i="2"/>
  <c r="AK41" i="3" s="1"/>
  <c r="CA43" i="2"/>
  <c r="AJ41" i="3" s="1"/>
  <c r="BZ43" i="2"/>
  <c r="AI41" i="3" s="1"/>
  <c r="BY43" i="2"/>
  <c r="AH41" i="3" s="1"/>
  <c r="BX43" i="2"/>
  <c r="AG41" i="3" s="1"/>
  <c r="BW43" i="2"/>
  <c r="AF41" i="3" s="1"/>
  <c r="BV43" i="2"/>
  <c r="AE41" i="3" s="1"/>
  <c r="BU43" i="2"/>
  <c r="AD41" i="3" s="1"/>
  <c r="BT43" i="2"/>
  <c r="AC41" i="3" s="1"/>
  <c r="BS43" i="2"/>
  <c r="AB41" i="3" s="1"/>
  <c r="BR43" i="2"/>
  <c r="AA41" i="3" s="1"/>
  <c r="BQ43" i="2"/>
  <c r="Z41" i="3" s="1"/>
  <c r="BP43" i="2"/>
  <c r="Y41" i="3" s="1"/>
  <c r="BO43" i="2"/>
  <c r="X41" i="3" s="1"/>
  <c r="BN43" i="2"/>
  <c r="W41" i="3" s="1"/>
  <c r="BM43" i="2"/>
  <c r="V41" i="3" s="1"/>
  <c r="BL43" i="2"/>
  <c r="U41" i="3" s="1"/>
  <c r="BK43" i="2"/>
  <c r="T41" i="3" s="1"/>
  <c r="BJ43" i="2"/>
  <c r="S41" i="3" s="1"/>
  <c r="BI43" i="2"/>
  <c r="R41" i="3" s="1"/>
  <c r="BH43" i="2"/>
  <c r="Q41" i="3" s="1"/>
  <c r="BG43" i="2"/>
  <c r="P41" i="3" s="1"/>
  <c r="BF43" i="2"/>
  <c r="O41" i="3" s="1"/>
  <c r="BE43" i="2"/>
  <c r="N41" i="3" s="1"/>
  <c r="BD43" i="2"/>
  <c r="M41" i="3" s="1"/>
  <c r="BC43" i="2"/>
  <c r="L41" i="3" s="1"/>
  <c r="BB43" i="2"/>
  <c r="K41" i="3" s="1"/>
  <c r="BA43" i="2"/>
  <c r="J41" i="3" s="1"/>
  <c r="AZ43" i="2"/>
  <c r="I41" i="3" s="1"/>
  <c r="AY43" i="2"/>
  <c r="H41" i="3" s="1"/>
  <c r="AX43" i="2"/>
  <c r="G41" i="3" s="1"/>
  <c r="AW43" i="2"/>
  <c r="F41" i="3" s="1"/>
  <c r="AV43" i="2"/>
  <c r="E41" i="3" s="1"/>
  <c r="AU43" i="2"/>
  <c r="D41" i="3" s="1"/>
  <c r="AT43" i="2"/>
  <c r="C41" i="3" s="1"/>
  <c r="CD42" i="2"/>
  <c r="AM40" i="3" s="1"/>
  <c r="CC42" i="2"/>
  <c r="AL40" i="3" s="1"/>
  <c r="CB42" i="2"/>
  <c r="AK40" i="3" s="1"/>
  <c r="CA42" i="2"/>
  <c r="AJ40" i="3" s="1"/>
  <c r="BZ42" i="2"/>
  <c r="AI40" i="3" s="1"/>
  <c r="BY42" i="2"/>
  <c r="AH40" i="3" s="1"/>
  <c r="BX42" i="2"/>
  <c r="AG40" i="3" s="1"/>
  <c r="BW42" i="2"/>
  <c r="AF40" i="3" s="1"/>
  <c r="BV42" i="2"/>
  <c r="AE40" i="3" s="1"/>
  <c r="BU42" i="2"/>
  <c r="AD40" i="3" s="1"/>
  <c r="BT42" i="2"/>
  <c r="AC40" i="3" s="1"/>
  <c r="BS42" i="2"/>
  <c r="AB40" i="3" s="1"/>
  <c r="BR42" i="2"/>
  <c r="AA40" i="3" s="1"/>
  <c r="BQ42" i="2"/>
  <c r="Z40" i="3" s="1"/>
  <c r="BP42" i="2"/>
  <c r="Y40" i="3" s="1"/>
  <c r="BO42" i="2"/>
  <c r="X40" i="3" s="1"/>
  <c r="BN42" i="2"/>
  <c r="W40" i="3" s="1"/>
  <c r="BM42" i="2"/>
  <c r="V40" i="3" s="1"/>
  <c r="BL42" i="2"/>
  <c r="U40" i="3" s="1"/>
  <c r="BK42" i="2"/>
  <c r="T40" i="3" s="1"/>
  <c r="BJ42" i="2"/>
  <c r="S40" i="3" s="1"/>
  <c r="BI42" i="2"/>
  <c r="R40" i="3" s="1"/>
  <c r="BH42" i="2"/>
  <c r="Q40" i="3" s="1"/>
  <c r="BG42" i="2"/>
  <c r="P40" i="3" s="1"/>
  <c r="BF42" i="2"/>
  <c r="O40" i="3" s="1"/>
  <c r="BE42" i="2"/>
  <c r="N40" i="3" s="1"/>
  <c r="BD42" i="2"/>
  <c r="M40" i="3" s="1"/>
  <c r="BC42" i="2"/>
  <c r="L40" i="3" s="1"/>
  <c r="BB42" i="2"/>
  <c r="K40" i="3" s="1"/>
  <c r="BA42" i="2"/>
  <c r="J40" i="3" s="1"/>
  <c r="AZ42" i="2"/>
  <c r="I40" i="3" s="1"/>
  <c r="AY42" i="2"/>
  <c r="H40" i="3" s="1"/>
  <c r="AX42" i="2"/>
  <c r="G40" i="3" s="1"/>
  <c r="AW42" i="2"/>
  <c r="F40" i="3" s="1"/>
  <c r="AV42" i="2"/>
  <c r="E40" i="3" s="1"/>
  <c r="AU42" i="2"/>
  <c r="D40" i="3" s="1"/>
  <c r="AT42" i="2"/>
  <c r="C40" i="3" s="1"/>
  <c r="CD41" i="2"/>
  <c r="AM39" i="3" s="1"/>
  <c r="CC41" i="2"/>
  <c r="AL39" i="3" s="1"/>
  <c r="CB41" i="2"/>
  <c r="AK39" i="3" s="1"/>
  <c r="CA41" i="2"/>
  <c r="AJ39" i="3" s="1"/>
  <c r="BZ41" i="2"/>
  <c r="AI39" i="3" s="1"/>
  <c r="BY41" i="2"/>
  <c r="AH39" i="3" s="1"/>
  <c r="BX41" i="2"/>
  <c r="AG39" i="3" s="1"/>
  <c r="BW41" i="2"/>
  <c r="AF39" i="3" s="1"/>
  <c r="BV41" i="2"/>
  <c r="AE39" i="3" s="1"/>
  <c r="BU41" i="2"/>
  <c r="AD39" i="3" s="1"/>
  <c r="BT41" i="2"/>
  <c r="AC39" i="3" s="1"/>
  <c r="BS41" i="2"/>
  <c r="AB39" i="3" s="1"/>
  <c r="BR41" i="2"/>
  <c r="AA39" i="3" s="1"/>
  <c r="BQ41" i="2"/>
  <c r="Z39" i="3" s="1"/>
  <c r="BP41" i="2"/>
  <c r="Y39" i="3" s="1"/>
  <c r="BO41" i="2"/>
  <c r="X39" i="3" s="1"/>
  <c r="BN41" i="2"/>
  <c r="W39" i="3" s="1"/>
  <c r="BM41" i="2"/>
  <c r="V39" i="3" s="1"/>
  <c r="BL41" i="2"/>
  <c r="U39" i="3" s="1"/>
  <c r="BK41" i="2"/>
  <c r="T39" i="3" s="1"/>
  <c r="BJ41" i="2"/>
  <c r="S39" i="3" s="1"/>
  <c r="BI41" i="2"/>
  <c r="R39" i="3" s="1"/>
  <c r="BH41" i="2"/>
  <c r="Q39" i="3" s="1"/>
  <c r="BG41" i="2"/>
  <c r="P39" i="3" s="1"/>
  <c r="BF41" i="2"/>
  <c r="O39" i="3" s="1"/>
  <c r="BE41" i="2"/>
  <c r="N39" i="3" s="1"/>
  <c r="BD41" i="2"/>
  <c r="M39" i="3" s="1"/>
  <c r="BC41" i="2"/>
  <c r="L39" i="3" s="1"/>
  <c r="BB41" i="2"/>
  <c r="K39" i="3" s="1"/>
  <c r="BA41" i="2"/>
  <c r="J39" i="3" s="1"/>
  <c r="AZ41" i="2"/>
  <c r="I39" i="3" s="1"/>
  <c r="AY41" i="2"/>
  <c r="H39" i="3" s="1"/>
  <c r="AX41" i="2"/>
  <c r="G39" i="3" s="1"/>
  <c r="AW41" i="2"/>
  <c r="F39" i="3" s="1"/>
  <c r="AV41" i="2"/>
  <c r="E39" i="3" s="1"/>
  <c r="AU41" i="2"/>
  <c r="D39" i="3" s="1"/>
  <c r="AT41" i="2"/>
  <c r="C39" i="3" s="1"/>
  <c r="CD40" i="2"/>
  <c r="AM38" i="3" s="1"/>
  <c r="CC40" i="2"/>
  <c r="AL38" i="3" s="1"/>
  <c r="CB40" i="2"/>
  <c r="AK38" i="3" s="1"/>
  <c r="CA40" i="2"/>
  <c r="AJ38" i="3" s="1"/>
  <c r="BZ40" i="2"/>
  <c r="AI38" i="3" s="1"/>
  <c r="BY40" i="2"/>
  <c r="AH38" i="3" s="1"/>
  <c r="BX40" i="2"/>
  <c r="AG38" i="3" s="1"/>
  <c r="BW40" i="2"/>
  <c r="AF38" i="3" s="1"/>
  <c r="BV40" i="2"/>
  <c r="AE38" i="3" s="1"/>
  <c r="BU40" i="2"/>
  <c r="AD38" i="3" s="1"/>
  <c r="BT40" i="2"/>
  <c r="AC38" i="3" s="1"/>
  <c r="BS40" i="2"/>
  <c r="AB38" i="3" s="1"/>
  <c r="BR40" i="2"/>
  <c r="AA38" i="3" s="1"/>
  <c r="BQ40" i="2"/>
  <c r="Z38" i="3" s="1"/>
  <c r="BP40" i="2"/>
  <c r="Y38" i="3" s="1"/>
  <c r="BO40" i="2"/>
  <c r="X38" i="3" s="1"/>
  <c r="BN40" i="2"/>
  <c r="W38" i="3" s="1"/>
  <c r="BM40" i="2"/>
  <c r="V38" i="3" s="1"/>
  <c r="BL40" i="2"/>
  <c r="U38" i="3" s="1"/>
  <c r="BK40" i="2"/>
  <c r="T38" i="3" s="1"/>
  <c r="BJ40" i="2"/>
  <c r="S38" i="3" s="1"/>
  <c r="BI40" i="2"/>
  <c r="R38" i="3" s="1"/>
  <c r="BH40" i="2"/>
  <c r="Q38" i="3" s="1"/>
  <c r="BG40" i="2"/>
  <c r="P38" i="3" s="1"/>
  <c r="BF40" i="2"/>
  <c r="O38" i="3" s="1"/>
  <c r="BE40" i="2"/>
  <c r="N38" i="3" s="1"/>
  <c r="BD40" i="2"/>
  <c r="M38" i="3" s="1"/>
  <c r="BC40" i="2"/>
  <c r="L38" i="3" s="1"/>
  <c r="BB40" i="2"/>
  <c r="K38" i="3" s="1"/>
  <c r="BA40" i="2"/>
  <c r="J38" i="3" s="1"/>
  <c r="AZ40" i="2"/>
  <c r="I38" i="3" s="1"/>
  <c r="AY40" i="2"/>
  <c r="H38" i="3" s="1"/>
  <c r="AX40" i="2"/>
  <c r="G38" i="3" s="1"/>
  <c r="AW40" i="2"/>
  <c r="F38" i="3" s="1"/>
  <c r="AV40" i="2"/>
  <c r="E38" i="3" s="1"/>
  <c r="AU40" i="2"/>
  <c r="D38" i="3" s="1"/>
  <c r="AT40" i="2"/>
  <c r="C38" i="3" s="1"/>
  <c r="CD39" i="2"/>
  <c r="AM37" i="3" s="1"/>
  <c r="CC39" i="2"/>
  <c r="AL37" i="3" s="1"/>
  <c r="CB39" i="2"/>
  <c r="AK37" i="3" s="1"/>
  <c r="CA39" i="2"/>
  <c r="AJ37" i="3" s="1"/>
  <c r="BZ39" i="2"/>
  <c r="AI37" i="3" s="1"/>
  <c r="BY39" i="2"/>
  <c r="AH37" i="3" s="1"/>
  <c r="BX39" i="2"/>
  <c r="AG37" i="3" s="1"/>
  <c r="BW39" i="2"/>
  <c r="AF37" i="3" s="1"/>
  <c r="BV39" i="2"/>
  <c r="AE37" i="3" s="1"/>
  <c r="BU39" i="2"/>
  <c r="AD37" i="3" s="1"/>
  <c r="BT39" i="2"/>
  <c r="AC37" i="3" s="1"/>
  <c r="BS39" i="2"/>
  <c r="AB37" i="3" s="1"/>
  <c r="BR39" i="2"/>
  <c r="AA37" i="3" s="1"/>
  <c r="BQ39" i="2"/>
  <c r="Z37" i="3" s="1"/>
  <c r="BP39" i="2"/>
  <c r="Y37" i="3" s="1"/>
  <c r="BO39" i="2"/>
  <c r="X37" i="3" s="1"/>
  <c r="BN39" i="2"/>
  <c r="W37" i="3" s="1"/>
  <c r="BM39" i="2"/>
  <c r="V37" i="3" s="1"/>
  <c r="BL39" i="2"/>
  <c r="U37" i="3" s="1"/>
  <c r="BK39" i="2"/>
  <c r="T37" i="3" s="1"/>
  <c r="BJ39" i="2"/>
  <c r="S37" i="3" s="1"/>
  <c r="BI39" i="2"/>
  <c r="R37" i="3" s="1"/>
  <c r="BH39" i="2"/>
  <c r="Q37" i="3" s="1"/>
  <c r="BG39" i="2"/>
  <c r="P37" i="3" s="1"/>
  <c r="BF39" i="2"/>
  <c r="O37" i="3" s="1"/>
  <c r="BE39" i="2"/>
  <c r="N37" i="3" s="1"/>
  <c r="BD39" i="2"/>
  <c r="M37" i="3" s="1"/>
  <c r="BC39" i="2"/>
  <c r="L37" i="3" s="1"/>
  <c r="BB39" i="2"/>
  <c r="K37" i="3" s="1"/>
  <c r="BA39" i="2"/>
  <c r="J37" i="3" s="1"/>
  <c r="AZ39" i="2"/>
  <c r="I37" i="3" s="1"/>
  <c r="AY39" i="2"/>
  <c r="H37" i="3" s="1"/>
  <c r="AX39" i="2"/>
  <c r="G37" i="3" s="1"/>
  <c r="AW39" i="2"/>
  <c r="F37" i="3" s="1"/>
  <c r="AV39" i="2"/>
  <c r="E37" i="3" s="1"/>
  <c r="AU39" i="2"/>
  <c r="D37" i="3" s="1"/>
  <c r="AT39" i="2"/>
  <c r="C37" i="3" s="1"/>
  <c r="CD38" i="2"/>
  <c r="AM36" i="3" s="1"/>
  <c r="CC38" i="2"/>
  <c r="AL36" i="3" s="1"/>
  <c r="CB38" i="2"/>
  <c r="AK36" i="3" s="1"/>
  <c r="CA38" i="2"/>
  <c r="AJ36" i="3" s="1"/>
  <c r="BZ38" i="2"/>
  <c r="AI36" i="3" s="1"/>
  <c r="BY38" i="2"/>
  <c r="AH36" i="3" s="1"/>
  <c r="BX38" i="2"/>
  <c r="AG36" i="3" s="1"/>
  <c r="BW38" i="2"/>
  <c r="AF36" i="3" s="1"/>
  <c r="BV38" i="2"/>
  <c r="AE36" i="3" s="1"/>
  <c r="BU38" i="2"/>
  <c r="AD36" i="3" s="1"/>
  <c r="BT38" i="2"/>
  <c r="AC36" i="3" s="1"/>
  <c r="BS38" i="2"/>
  <c r="AB36" i="3" s="1"/>
  <c r="BR38" i="2"/>
  <c r="AA36" i="3" s="1"/>
  <c r="BQ38" i="2"/>
  <c r="Z36" i="3" s="1"/>
  <c r="BP38" i="2"/>
  <c r="Y36" i="3" s="1"/>
  <c r="BO38" i="2"/>
  <c r="X36" i="3" s="1"/>
  <c r="BN38" i="2"/>
  <c r="W36" i="3" s="1"/>
  <c r="BM38" i="2"/>
  <c r="V36" i="3" s="1"/>
  <c r="BL38" i="2"/>
  <c r="U36" i="3" s="1"/>
  <c r="BK38" i="2"/>
  <c r="T36" i="3" s="1"/>
  <c r="BJ38" i="2"/>
  <c r="S36" i="3" s="1"/>
  <c r="BI38" i="2"/>
  <c r="R36" i="3" s="1"/>
  <c r="BH38" i="2"/>
  <c r="Q36" i="3" s="1"/>
  <c r="BG38" i="2"/>
  <c r="P36" i="3" s="1"/>
  <c r="BF38" i="2"/>
  <c r="O36" i="3" s="1"/>
  <c r="BE38" i="2"/>
  <c r="N36" i="3" s="1"/>
  <c r="BD38" i="2"/>
  <c r="M36" i="3" s="1"/>
  <c r="BC38" i="2"/>
  <c r="L36" i="3" s="1"/>
  <c r="BB38" i="2"/>
  <c r="K36" i="3" s="1"/>
  <c r="BA38" i="2"/>
  <c r="J36" i="3" s="1"/>
  <c r="AZ38" i="2"/>
  <c r="I36" i="3" s="1"/>
  <c r="AY38" i="2"/>
  <c r="H36" i="3" s="1"/>
  <c r="AX38" i="2"/>
  <c r="G36" i="3" s="1"/>
  <c r="AW38" i="2"/>
  <c r="F36" i="3" s="1"/>
  <c r="AV38" i="2"/>
  <c r="E36" i="3" s="1"/>
  <c r="AU38" i="2"/>
  <c r="D36" i="3" s="1"/>
  <c r="AT38" i="2"/>
  <c r="C36" i="3" s="1"/>
  <c r="CD37" i="2"/>
  <c r="AM35" i="3" s="1"/>
  <c r="CC37" i="2"/>
  <c r="AL35" i="3" s="1"/>
  <c r="CB37" i="2"/>
  <c r="AK35" i="3" s="1"/>
  <c r="CA37" i="2"/>
  <c r="AJ35" i="3" s="1"/>
  <c r="BZ37" i="2"/>
  <c r="AI35" i="3" s="1"/>
  <c r="BY37" i="2"/>
  <c r="AH35" i="3" s="1"/>
  <c r="BX37" i="2"/>
  <c r="AG35" i="3" s="1"/>
  <c r="BW37" i="2"/>
  <c r="AF35" i="3" s="1"/>
  <c r="BV37" i="2"/>
  <c r="AE35" i="3" s="1"/>
  <c r="BU37" i="2"/>
  <c r="AD35" i="3" s="1"/>
  <c r="BT37" i="2"/>
  <c r="AC35" i="3" s="1"/>
  <c r="BS37" i="2"/>
  <c r="AB35" i="3" s="1"/>
  <c r="BR37" i="2"/>
  <c r="AA35" i="3" s="1"/>
  <c r="BQ37" i="2"/>
  <c r="Z35" i="3" s="1"/>
  <c r="BP37" i="2"/>
  <c r="Y35" i="3" s="1"/>
  <c r="BO37" i="2"/>
  <c r="X35" i="3" s="1"/>
  <c r="BN37" i="2"/>
  <c r="W35" i="3" s="1"/>
  <c r="BM37" i="2"/>
  <c r="V35" i="3" s="1"/>
  <c r="BL37" i="2"/>
  <c r="U35" i="3" s="1"/>
  <c r="BK37" i="2"/>
  <c r="T35" i="3" s="1"/>
  <c r="BJ37" i="2"/>
  <c r="S35" i="3" s="1"/>
  <c r="BI37" i="2"/>
  <c r="R35" i="3" s="1"/>
  <c r="BH37" i="2"/>
  <c r="Q35" i="3" s="1"/>
  <c r="BG37" i="2"/>
  <c r="P35" i="3" s="1"/>
  <c r="BF37" i="2"/>
  <c r="O35" i="3" s="1"/>
  <c r="BE37" i="2"/>
  <c r="N35" i="3" s="1"/>
  <c r="BD37" i="2"/>
  <c r="M35" i="3" s="1"/>
  <c r="BC37" i="2"/>
  <c r="L35" i="3" s="1"/>
  <c r="BB37" i="2"/>
  <c r="K35" i="3" s="1"/>
  <c r="BA37" i="2"/>
  <c r="J35" i="3" s="1"/>
  <c r="AZ37" i="2"/>
  <c r="I35" i="3" s="1"/>
  <c r="AY37" i="2"/>
  <c r="H35" i="3" s="1"/>
  <c r="AX37" i="2"/>
  <c r="G35" i="3" s="1"/>
  <c r="AW37" i="2"/>
  <c r="F35" i="3" s="1"/>
  <c r="AV37" i="2"/>
  <c r="E35" i="3" s="1"/>
  <c r="AU37" i="2"/>
  <c r="D35" i="3" s="1"/>
  <c r="AT37" i="2"/>
  <c r="C35" i="3" s="1"/>
  <c r="CD36" i="2"/>
  <c r="AM34" i="3" s="1"/>
  <c r="CC36" i="2"/>
  <c r="AL34" i="3" s="1"/>
  <c r="CB36" i="2"/>
  <c r="AK34" i="3" s="1"/>
  <c r="CA36" i="2"/>
  <c r="AJ34" i="3" s="1"/>
  <c r="BZ36" i="2"/>
  <c r="AI34" i="3" s="1"/>
  <c r="BY36" i="2"/>
  <c r="AH34" i="3" s="1"/>
  <c r="BX36" i="2"/>
  <c r="AG34" i="3" s="1"/>
  <c r="BW36" i="2"/>
  <c r="AF34" i="3" s="1"/>
  <c r="BV36" i="2"/>
  <c r="AE34" i="3" s="1"/>
  <c r="BU36" i="2"/>
  <c r="AD34" i="3" s="1"/>
  <c r="BT36" i="2"/>
  <c r="AC34" i="3" s="1"/>
  <c r="BS36" i="2"/>
  <c r="AB34" i="3" s="1"/>
  <c r="BR36" i="2"/>
  <c r="AA34" i="3" s="1"/>
  <c r="BQ36" i="2"/>
  <c r="Z34" i="3" s="1"/>
  <c r="BP36" i="2"/>
  <c r="Y34" i="3" s="1"/>
  <c r="BO36" i="2"/>
  <c r="X34" i="3" s="1"/>
  <c r="BN36" i="2"/>
  <c r="W34" i="3" s="1"/>
  <c r="BM36" i="2"/>
  <c r="V34" i="3" s="1"/>
  <c r="BL36" i="2"/>
  <c r="U34" i="3" s="1"/>
  <c r="BK36" i="2"/>
  <c r="T34" i="3" s="1"/>
  <c r="BJ36" i="2"/>
  <c r="S34" i="3" s="1"/>
  <c r="BI36" i="2"/>
  <c r="R34" i="3" s="1"/>
  <c r="BH36" i="2"/>
  <c r="Q34" i="3" s="1"/>
  <c r="BG36" i="2"/>
  <c r="P34" i="3" s="1"/>
  <c r="BF36" i="2"/>
  <c r="O34" i="3" s="1"/>
  <c r="BE36" i="2"/>
  <c r="N34" i="3" s="1"/>
  <c r="BD36" i="2"/>
  <c r="M34" i="3" s="1"/>
  <c r="BC36" i="2"/>
  <c r="L34" i="3" s="1"/>
  <c r="BB36" i="2"/>
  <c r="K34" i="3" s="1"/>
  <c r="BA36" i="2"/>
  <c r="J34" i="3" s="1"/>
  <c r="AZ36" i="2"/>
  <c r="I34" i="3" s="1"/>
  <c r="AY36" i="2"/>
  <c r="H34" i="3" s="1"/>
  <c r="AX36" i="2"/>
  <c r="G34" i="3" s="1"/>
  <c r="AW36" i="2"/>
  <c r="F34" i="3" s="1"/>
  <c r="AV36" i="2"/>
  <c r="E34" i="3" s="1"/>
  <c r="AU36" i="2"/>
  <c r="D34" i="3" s="1"/>
  <c r="AT36" i="2"/>
  <c r="C34" i="3" s="1"/>
  <c r="CD35" i="2"/>
  <c r="AM33" i="3" s="1"/>
  <c r="CC35" i="2"/>
  <c r="AL33" i="3" s="1"/>
  <c r="CB35" i="2"/>
  <c r="AK33" i="3" s="1"/>
  <c r="CA35" i="2"/>
  <c r="AJ33" i="3" s="1"/>
  <c r="BZ35" i="2"/>
  <c r="AI33" i="3" s="1"/>
  <c r="BY35" i="2"/>
  <c r="AH33" i="3" s="1"/>
  <c r="BX35" i="2"/>
  <c r="AG33" i="3" s="1"/>
  <c r="BW35" i="2"/>
  <c r="AF33" i="3" s="1"/>
  <c r="BV35" i="2"/>
  <c r="AE33" i="3" s="1"/>
  <c r="BU35" i="2"/>
  <c r="AD33" i="3" s="1"/>
  <c r="BT35" i="2"/>
  <c r="AC33" i="3" s="1"/>
  <c r="BS35" i="2"/>
  <c r="AB33" i="3" s="1"/>
  <c r="BR35" i="2"/>
  <c r="AA33" i="3" s="1"/>
  <c r="BQ35" i="2"/>
  <c r="Z33" i="3" s="1"/>
  <c r="BP35" i="2"/>
  <c r="Y33" i="3" s="1"/>
  <c r="BO35" i="2"/>
  <c r="X33" i="3" s="1"/>
  <c r="BN35" i="2"/>
  <c r="W33" i="3" s="1"/>
  <c r="BM35" i="2"/>
  <c r="V33" i="3" s="1"/>
  <c r="BL35" i="2"/>
  <c r="U33" i="3" s="1"/>
  <c r="BK35" i="2"/>
  <c r="T33" i="3" s="1"/>
  <c r="BJ35" i="2"/>
  <c r="S33" i="3" s="1"/>
  <c r="BI35" i="2"/>
  <c r="R33" i="3" s="1"/>
  <c r="BH35" i="2"/>
  <c r="Q33" i="3" s="1"/>
  <c r="BG35" i="2"/>
  <c r="P33" i="3" s="1"/>
  <c r="BF35" i="2"/>
  <c r="O33" i="3" s="1"/>
  <c r="BE35" i="2"/>
  <c r="N33" i="3" s="1"/>
  <c r="BD35" i="2"/>
  <c r="M33" i="3" s="1"/>
  <c r="BC35" i="2"/>
  <c r="L33" i="3" s="1"/>
  <c r="BB35" i="2"/>
  <c r="K33" i="3" s="1"/>
  <c r="BA35" i="2"/>
  <c r="J33" i="3" s="1"/>
  <c r="AZ35" i="2"/>
  <c r="I33" i="3" s="1"/>
  <c r="AY35" i="2"/>
  <c r="H33" i="3" s="1"/>
  <c r="AX35" i="2"/>
  <c r="G33" i="3" s="1"/>
  <c r="AW35" i="2"/>
  <c r="F33" i="3" s="1"/>
  <c r="AV35" i="2"/>
  <c r="E33" i="3" s="1"/>
  <c r="AU35" i="2"/>
  <c r="D33" i="3" s="1"/>
  <c r="AT35" i="2"/>
  <c r="C33" i="3" s="1"/>
  <c r="CD34" i="2"/>
  <c r="AM32" i="3" s="1"/>
  <c r="CC34" i="2"/>
  <c r="AL32" i="3" s="1"/>
  <c r="CB34" i="2"/>
  <c r="AK32" i="3" s="1"/>
  <c r="CA34" i="2"/>
  <c r="AJ32" i="3" s="1"/>
  <c r="BZ34" i="2"/>
  <c r="AI32" i="3" s="1"/>
  <c r="BY34" i="2"/>
  <c r="AH32" i="3" s="1"/>
  <c r="BX34" i="2"/>
  <c r="AG32" i="3" s="1"/>
  <c r="BW34" i="2"/>
  <c r="AF32" i="3" s="1"/>
  <c r="BV34" i="2"/>
  <c r="AE32" i="3" s="1"/>
  <c r="BU34" i="2"/>
  <c r="AD32" i="3" s="1"/>
  <c r="BT34" i="2"/>
  <c r="AC32" i="3" s="1"/>
  <c r="BS34" i="2"/>
  <c r="AB32" i="3" s="1"/>
  <c r="BR34" i="2"/>
  <c r="AA32" i="3" s="1"/>
  <c r="BQ34" i="2"/>
  <c r="Z32" i="3" s="1"/>
  <c r="BP34" i="2"/>
  <c r="Y32" i="3" s="1"/>
  <c r="BO34" i="2"/>
  <c r="X32" i="3" s="1"/>
  <c r="BN34" i="2"/>
  <c r="W32" i="3" s="1"/>
  <c r="BM34" i="2"/>
  <c r="V32" i="3" s="1"/>
  <c r="BL34" i="2"/>
  <c r="U32" i="3" s="1"/>
  <c r="BK34" i="2"/>
  <c r="T32" i="3" s="1"/>
  <c r="BJ34" i="2"/>
  <c r="S32" i="3" s="1"/>
  <c r="BI34" i="2"/>
  <c r="R32" i="3" s="1"/>
  <c r="BH34" i="2"/>
  <c r="Q32" i="3" s="1"/>
  <c r="BG34" i="2"/>
  <c r="P32" i="3" s="1"/>
  <c r="BF34" i="2"/>
  <c r="O32" i="3" s="1"/>
  <c r="BE34" i="2"/>
  <c r="N32" i="3" s="1"/>
  <c r="BD34" i="2"/>
  <c r="M32" i="3" s="1"/>
  <c r="BC34" i="2"/>
  <c r="L32" i="3" s="1"/>
  <c r="BB34" i="2"/>
  <c r="K32" i="3" s="1"/>
  <c r="BA34" i="2"/>
  <c r="J32" i="3" s="1"/>
  <c r="AZ34" i="2"/>
  <c r="I32" i="3" s="1"/>
  <c r="AY34" i="2"/>
  <c r="H32" i="3" s="1"/>
  <c r="AX34" i="2"/>
  <c r="G32" i="3" s="1"/>
  <c r="AW34" i="2"/>
  <c r="F32" i="3" s="1"/>
  <c r="AV34" i="2"/>
  <c r="E32" i="3" s="1"/>
  <c r="AU34" i="2"/>
  <c r="D32" i="3" s="1"/>
  <c r="AT34" i="2"/>
  <c r="C32" i="3" s="1"/>
  <c r="CD33" i="2"/>
  <c r="AM31" i="3" s="1"/>
  <c r="CC33" i="2"/>
  <c r="AL31" i="3" s="1"/>
  <c r="CB33" i="2"/>
  <c r="AK31" i="3" s="1"/>
  <c r="CA33" i="2"/>
  <c r="AJ31" i="3" s="1"/>
  <c r="BZ33" i="2"/>
  <c r="AI31" i="3" s="1"/>
  <c r="BY33" i="2"/>
  <c r="AH31" i="3" s="1"/>
  <c r="BX33" i="2"/>
  <c r="AG31" i="3" s="1"/>
  <c r="BW33" i="2"/>
  <c r="AF31" i="3" s="1"/>
  <c r="BV33" i="2"/>
  <c r="AE31" i="3" s="1"/>
  <c r="BU33" i="2"/>
  <c r="AD31" i="3" s="1"/>
  <c r="BT33" i="2"/>
  <c r="AC31" i="3" s="1"/>
  <c r="BS33" i="2"/>
  <c r="AB31" i="3" s="1"/>
  <c r="BR33" i="2"/>
  <c r="AA31" i="3" s="1"/>
  <c r="BQ33" i="2"/>
  <c r="Z31" i="3" s="1"/>
  <c r="BP33" i="2"/>
  <c r="Y31" i="3" s="1"/>
  <c r="BO33" i="2"/>
  <c r="X31" i="3" s="1"/>
  <c r="BN33" i="2"/>
  <c r="W31" i="3" s="1"/>
  <c r="BM33" i="2"/>
  <c r="V31" i="3" s="1"/>
  <c r="BL33" i="2"/>
  <c r="U31" i="3" s="1"/>
  <c r="BK33" i="2"/>
  <c r="T31" i="3" s="1"/>
  <c r="BJ33" i="2"/>
  <c r="S31" i="3" s="1"/>
  <c r="BI33" i="2"/>
  <c r="R31" i="3" s="1"/>
  <c r="BH33" i="2"/>
  <c r="Q31" i="3" s="1"/>
  <c r="BG33" i="2"/>
  <c r="P31" i="3" s="1"/>
  <c r="BF33" i="2"/>
  <c r="O31" i="3" s="1"/>
  <c r="BE33" i="2"/>
  <c r="N31" i="3" s="1"/>
  <c r="BD33" i="2"/>
  <c r="M31" i="3" s="1"/>
  <c r="BC33" i="2"/>
  <c r="L31" i="3" s="1"/>
  <c r="BB33" i="2"/>
  <c r="K31" i="3" s="1"/>
  <c r="BA33" i="2"/>
  <c r="J31" i="3" s="1"/>
  <c r="AZ33" i="2"/>
  <c r="I31" i="3" s="1"/>
  <c r="AY33" i="2"/>
  <c r="H31" i="3" s="1"/>
  <c r="AX33" i="2"/>
  <c r="G31" i="3" s="1"/>
  <c r="AW33" i="2"/>
  <c r="F31" i="3" s="1"/>
  <c r="AV33" i="2"/>
  <c r="E31" i="3" s="1"/>
  <c r="AU33" i="2"/>
  <c r="D31" i="3" s="1"/>
  <c r="AT33" i="2"/>
  <c r="C31" i="3" s="1"/>
  <c r="CD32" i="2"/>
  <c r="AM30" i="3" s="1"/>
  <c r="CC32" i="2"/>
  <c r="AL30" i="3" s="1"/>
  <c r="CB32" i="2"/>
  <c r="AK30" i="3" s="1"/>
  <c r="CA32" i="2"/>
  <c r="AJ30" i="3" s="1"/>
  <c r="BZ32" i="2"/>
  <c r="AI30" i="3" s="1"/>
  <c r="BY32" i="2"/>
  <c r="AH30" i="3" s="1"/>
  <c r="BX32" i="2"/>
  <c r="AG30" i="3" s="1"/>
  <c r="BW32" i="2"/>
  <c r="AF30" i="3" s="1"/>
  <c r="BV32" i="2"/>
  <c r="AE30" i="3" s="1"/>
  <c r="BU32" i="2"/>
  <c r="AD30" i="3" s="1"/>
  <c r="BT32" i="2"/>
  <c r="AC30" i="3" s="1"/>
  <c r="BS32" i="2"/>
  <c r="AB30" i="3" s="1"/>
  <c r="BR32" i="2"/>
  <c r="AA30" i="3" s="1"/>
  <c r="BQ32" i="2"/>
  <c r="Z30" i="3" s="1"/>
  <c r="BP32" i="2"/>
  <c r="Y30" i="3" s="1"/>
  <c r="BO32" i="2"/>
  <c r="X30" i="3" s="1"/>
  <c r="BN32" i="2"/>
  <c r="W30" i="3" s="1"/>
  <c r="BM32" i="2"/>
  <c r="V30" i="3" s="1"/>
  <c r="BL32" i="2"/>
  <c r="U30" i="3" s="1"/>
  <c r="BK32" i="2"/>
  <c r="T30" i="3" s="1"/>
  <c r="BJ32" i="2"/>
  <c r="S30" i="3" s="1"/>
  <c r="BI32" i="2"/>
  <c r="R30" i="3" s="1"/>
  <c r="BH32" i="2"/>
  <c r="Q30" i="3" s="1"/>
  <c r="BG32" i="2"/>
  <c r="P30" i="3" s="1"/>
  <c r="BF32" i="2"/>
  <c r="O30" i="3" s="1"/>
  <c r="BE32" i="2"/>
  <c r="N30" i="3" s="1"/>
  <c r="BD32" i="2"/>
  <c r="M30" i="3" s="1"/>
  <c r="BC32" i="2"/>
  <c r="L30" i="3" s="1"/>
  <c r="BB32" i="2"/>
  <c r="K30" i="3" s="1"/>
  <c r="BA32" i="2"/>
  <c r="J30" i="3" s="1"/>
  <c r="AZ32" i="2"/>
  <c r="I30" i="3" s="1"/>
  <c r="AY32" i="2"/>
  <c r="H30" i="3" s="1"/>
  <c r="AX32" i="2"/>
  <c r="G30" i="3" s="1"/>
  <c r="AW32" i="2"/>
  <c r="F30" i="3" s="1"/>
  <c r="AV32" i="2"/>
  <c r="E30" i="3" s="1"/>
  <c r="AU32" i="2"/>
  <c r="D30" i="3" s="1"/>
  <c r="AT32" i="2"/>
  <c r="C30" i="3" s="1"/>
  <c r="CD31" i="2"/>
  <c r="AM29" i="3" s="1"/>
  <c r="CC31" i="2"/>
  <c r="AL29" i="3" s="1"/>
  <c r="CB31" i="2"/>
  <c r="AK29" i="3" s="1"/>
  <c r="CA31" i="2"/>
  <c r="AJ29" i="3" s="1"/>
  <c r="BZ31" i="2"/>
  <c r="AI29" i="3" s="1"/>
  <c r="BY31" i="2"/>
  <c r="AH29" i="3" s="1"/>
  <c r="BX31" i="2"/>
  <c r="AG29" i="3" s="1"/>
  <c r="BW31" i="2"/>
  <c r="AF29" i="3" s="1"/>
  <c r="BV31" i="2"/>
  <c r="AE29" i="3" s="1"/>
  <c r="BU31" i="2"/>
  <c r="AD29" i="3" s="1"/>
  <c r="BT31" i="2"/>
  <c r="AC29" i="3" s="1"/>
  <c r="BS31" i="2"/>
  <c r="AB29" i="3" s="1"/>
  <c r="BR31" i="2"/>
  <c r="AA29" i="3" s="1"/>
  <c r="BQ31" i="2"/>
  <c r="Z29" i="3" s="1"/>
  <c r="BP31" i="2"/>
  <c r="Y29" i="3" s="1"/>
  <c r="BO31" i="2"/>
  <c r="X29" i="3" s="1"/>
  <c r="BN31" i="2"/>
  <c r="W29" i="3" s="1"/>
  <c r="BM31" i="2"/>
  <c r="V29" i="3" s="1"/>
  <c r="BL31" i="2"/>
  <c r="U29" i="3" s="1"/>
  <c r="BK31" i="2"/>
  <c r="T29" i="3" s="1"/>
  <c r="BJ31" i="2"/>
  <c r="S29" i="3" s="1"/>
  <c r="BI31" i="2"/>
  <c r="R29" i="3" s="1"/>
  <c r="BH31" i="2"/>
  <c r="Q29" i="3" s="1"/>
  <c r="BG31" i="2"/>
  <c r="P29" i="3" s="1"/>
  <c r="BF31" i="2"/>
  <c r="O29" i="3" s="1"/>
  <c r="BE31" i="2"/>
  <c r="N29" i="3" s="1"/>
  <c r="BD31" i="2"/>
  <c r="M29" i="3" s="1"/>
  <c r="BC31" i="2"/>
  <c r="L29" i="3" s="1"/>
  <c r="BB31" i="2"/>
  <c r="K29" i="3" s="1"/>
  <c r="BA31" i="2"/>
  <c r="J29" i="3" s="1"/>
  <c r="AZ31" i="2"/>
  <c r="I29" i="3" s="1"/>
  <c r="AY31" i="2"/>
  <c r="H29" i="3" s="1"/>
  <c r="AX31" i="2"/>
  <c r="G29" i="3" s="1"/>
  <c r="AW31" i="2"/>
  <c r="F29" i="3" s="1"/>
  <c r="AV31" i="2"/>
  <c r="E29" i="3" s="1"/>
  <c r="AU31" i="2"/>
  <c r="D29" i="3" s="1"/>
  <c r="AT31" i="2"/>
  <c r="C29" i="3" s="1"/>
  <c r="CD30" i="2"/>
  <c r="AM28" i="3" s="1"/>
  <c r="CC30" i="2"/>
  <c r="AL28" i="3" s="1"/>
  <c r="CB30" i="2"/>
  <c r="AK28" i="3" s="1"/>
  <c r="CA30" i="2"/>
  <c r="AJ28" i="3" s="1"/>
  <c r="BZ30" i="2"/>
  <c r="AI28" i="3" s="1"/>
  <c r="BY30" i="2"/>
  <c r="AH28" i="3" s="1"/>
  <c r="BX30" i="2"/>
  <c r="AG28" i="3" s="1"/>
  <c r="BW30" i="2"/>
  <c r="AF28" i="3" s="1"/>
  <c r="BV30" i="2"/>
  <c r="AE28" i="3" s="1"/>
  <c r="BU30" i="2"/>
  <c r="AD28" i="3" s="1"/>
  <c r="BT30" i="2"/>
  <c r="AC28" i="3" s="1"/>
  <c r="BS30" i="2"/>
  <c r="AB28" i="3" s="1"/>
  <c r="BR30" i="2"/>
  <c r="AA28" i="3" s="1"/>
  <c r="BQ30" i="2"/>
  <c r="Z28" i="3" s="1"/>
  <c r="BP30" i="2"/>
  <c r="Y28" i="3" s="1"/>
  <c r="BO30" i="2"/>
  <c r="X28" i="3" s="1"/>
  <c r="BN30" i="2"/>
  <c r="W28" i="3" s="1"/>
  <c r="BM30" i="2"/>
  <c r="V28" i="3" s="1"/>
  <c r="BL30" i="2"/>
  <c r="U28" i="3" s="1"/>
  <c r="BK30" i="2"/>
  <c r="T28" i="3" s="1"/>
  <c r="BJ30" i="2"/>
  <c r="S28" i="3" s="1"/>
  <c r="BI30" i="2"/>
  <c r="R28" i="3" s="1"/>
  <c r="BH30" i="2"/>
  <c r="Q28" i="3" s="1"/>
  <c r="BG30" i="2"/>
  <c r="P28" i="3" s="1"/>
  <c r="BF30" i="2"/>
  <c r="O28" i="3" s="1"/>
  <c r="BE30" i="2"/>
  <c r="N28" i="3" s="1"/>
  <c r="BD30" i="2"/>
  <c r="M28" i="3" s="1"/>
  <c r="BC30" i="2"/>
  <c r="L28" i="3" s="1"/>
  <c r="BB30" i="2"/>
  <c r="K28" i="3" s="1"/>
  <c r="BA30" i="2"/>
  <c r="J28" i="3" s="1"/>
  <c r="AZ30" i="2"/>
  <c r="I28" i="3" s="1"/>
  <c r="AY30" i="2"/>
  <c r="H28" i="3" s="1"/>
  <c r="AX30" i="2"/>
  <c r="G28" i="3" s="1"/>
  <c r="AW30" i="2"/>
  <c r="F28" i="3" s="1"/>
  <c r="AV30" i="2"/>
  <c r="E28" i="3" s="1"/>
  <c r="AU30" i="2"/>
  <c r="D28" i="3" s="1"/>
  <c r="AT30" i="2"/>
  <c r="C28" i="3" s="1"/>
  <c r="CD29" i="2"/>
  <c r="AM27" i="3" s="1"/>
  <c r="CC29" i="2"/>
  <c r="AL27" i="3" s="1"/>
  <c r="CB29" i="2"/>
  <c r="AK27" i="3" s="1"/>
  <c r="CA29" i="2"/>
  <c r="AJ27" i="3" s="1"/>
  <c r="BZ29" i="2"/>
  <c r="AI27" i="3" s="1"/>
  <c r="BY29" i="2"/>
  <c r="AH27" i="3" s="1"/>
  <c r="BX29" i="2"/>
  <c r="AG27" i="3" s="1"/>
  <c r="BW29" i="2"/>
  <c r="AF27" i="3" s="1"/>
  <c r="BV29" i="2"/>
  <c r="AE27" i="3" s="1"/>
  <c r="BU29" i="2"/>
  <c r="AD27" i="3" s="1"/>
  <c r="BT29" i="2"/>
  <c r="AC27" i="3" s="1"/>
  <c r="BS29" i="2"/>
  <c r="AB27" i="3" s="1"/>
  <c r="BR29" i="2"/>
  <c r="AA27" i="3" s="1"/>
  <c r="BQ29" i="2"/>
  <c r="Z27" i="3" s="1"/>
  <c r="BP29" i="2"/>
  <c r="Y27" i="3" s="1"/>
  <c r="BO29" i="2"/>
  <c r="X27" i="3" s="1"/>
  <c r="BN29" i="2"/>
  <c r="W27" i="3" s="1"/>
  <c r="BM29" i="2"/>
  <c r="V27" i="3" s="1"/>
  <c r="BL29" i="2"/>
  <c r="U27" i="3" s="1"/>
  <c r="BK29" i="2"/>
  <c r="T27" i="3" s="1"/>
  <c r="BJ29" i="2"/>
  <c r="S27" i="3" s="1"/>
  <c r="BI29" i="2"/>
  <c r="R27" i="3" s="1"/>
  <c r="BH29" i="2"/>
  <c r="Q27" i="3" s="1"/>
  <c r="BG29" i="2"/>
  <c r="P27" i="3" s="1"/>
  <c r="BF29" i="2"/>
  <c r="O27" i="3" s="1"/>
  <c r="BE29" i="2"/>
  <c r="N27" i="3" s="1"/>
  <c r="BD29" i="2"/>
  <c r="M27" i="3" s="1"/>
  <c r="BC29" i="2"/>
  <c r="L27" i="3" s="1"/>
  <c r="BB29" i="2"/>
  <c r="K27" i="3" s="1"/>
  <c r="BA29" i="2"/>
  <c r="J27" i="3" s="1"/>
  <c r="AZ29" i="2"/>
  <c r="I27" i="3" s="1"/>
  <c r="AY29" i="2"/>
  <c r="H27" i="3" s="1"/>
  <c r="AX29" i="2"/>
  <c r="G27" i="3" s="1"/>
  <c r="AW29" i="2"/>
  <c r="F27" i="3" s="1"/>
  <c r="AV29" i="2"/>
  <c r="E27" i="3" s="1"/>
  <c r="AU29" i="2"/>
  <c r="D27" i="3" s="1"/>
  <c r="AT29" i="2"/>
  <c r="C27" i="3" s="1"/>
  <c r="CD28" i="2"/>
  <c r="AM26" i="3" s="1"/>
  <c r="CC28" i="2"/>
  <c r="AL26" i="3" s="1"/>
  <c r="CB28" i="2"/>
  <c r="AK26" i="3" s="1"/>
  <c r="CA28" i="2"/>
  <c r="AJ26" i="3" s="1"/>
  <c r="BZ28" i="2"/>
  <c r="AI26" i="3" s="1"/>
  <c r="BY28" i="2"/>
  <c r="AH26" i="3" s="1"/>
  <c r="BX28" i="2"/>
  <c r="AG26" i="3" s="1"/>
  <c r="BW28" i="2"/>
  <c r="AF26" i="3" s="1"/>
  <c r="BV28" i="2"/>
  <c r="AE26" i="3" s="1"/>
  <c r="BU28" i="2"/>
  <c r="AD26" i="3" s="1"/>
  <c r="BT28" i="2"/>
  <c r="AC26" i="3" s="1"/>
  <c r="BS28" i="2"/>
  <c r="AB26" i="3" s="1"/>
  <c r="BR28" i="2"/>
  <c r="AA26" i="3" s="1"/>
  <c r="BQ28" i="2"/>
  <c r="Z26" i="3" s="1"/>
  <c r="BP28" i="2"/>
  <c r="Y26" i="3" s="1"/>
  <c r="BO28" i="2"/>
  <c r="X26" i="3" s="1"/>
  <c r="BN28" i="2"/>
  <c r="W26" i="3" s="1"/>
  <c r="BM28" i="2"/>
  <c r="V26" i="3" s="1"/>
  <c r="BL28" i="2"/>
  <c r="U26" i="3" s="1"/>
  <c r="BK28" i="2"/>
  <c r="T26" i="3" s="1"/>
  <c r="BJ28" i="2"/>
  <c r="S26" i="3" s="1"/>
  <c r="BI28" i="2"/>
  <c r="R26" i="3" s="1"/>
  <c r="BH28" i="2"/>
  <c r="Q26" i="3" s="1"/>
  <c r="BG28" i="2"/>
  <c r="P26" i="3" s="1"/>
  <c r="BF28" i="2"/>
  <c r="O26" i="3" s="1"/>
  <c r="BE28" i="2"/>
  <c r="N26" i="3" s="1"/>
  <c r="BD28" i="2"/>
  <c r="M26" i="3" s="1"/>
  <c r="BC28" i="2"/>
  <c r="L26" i="3" s="1"/>
  <c r="BB28" i="2"/>
  <c r="K26" i="3" s="1"/>
  <c r="BA28" i="2"/>
  <c r="J26" i="3" s="1"/>
  <c r="AZ28" i="2"/>
  <c r="I26" i="3" s="1"/>
  <c r="AY28" i="2"/>
  <c r="H26" i="3" s="1"/>
  <c r="AX28" i="2"/>
  <c r="G26" i="3" s="1"/>
  <c r="AW28" i="2"/>
  <c r="F26" i="3" s="1"/>
  <c r="AV28" i="2"/>
  <c r="E26" i="3" s="1"/>
  <c r="AU28" i="2"/>
  <c r="D26" i="3" s="1"/>
  <c r="AT28" i="2"/>
  <c r="C26" i="3" s="1"/>
  <c r="CD27" i="2"/>
  <c r="AM25" i="3" s="1"/>
  <c r="CC27" i="2"/>
  <c r="AL25" i="3" s="1"/>
  <c r="CB27" i="2"/>
  <c r="AK25" i="3" s="1"/>
  <c r="CA27" i="2"/>
  <c r="AJ25" i="3" s="1"/>
  <c r="BZ27" i="2"/>
  <c r="AI25" i="3" s="1"/>
  <c r="BY27" i="2"/>
  <c r="AH25" i="3" s="1"/>
  <c r="BX27" i="2"/>
  <c r="AG25" i="3" s="1"/>
  <c r="BW27" i="2"/>
  <c r="AF25" i="3" s="1"/>
  <c r="BV27" i="2"/>
  <c r="AE25" i="3" s="1"/>
  <c r="BU27" i="2"/>
  <c r="AD25" i="3" s="1"/>
  <c r="BT27" i="2"/>
  <c r="AC25" i="3" s="1"/>
  <c r="BS27" i="2"/>
  <c r="AB25" i="3" s="1"/>
  <c r="BR27" i="2"/>
  <c r="AA25" i="3" s="1"/>
  <c r="BQ27" i="2"/>
  <c r="Z25" i="3" s="1"/>
  <c r="BP27" i="2"/>
  <c r="Y25" i="3" s="1"/>
  <c r="BO27" i="2"/>
  <c r="X25" i="3" s="1"/>
  <c r="BN27" i="2"/>
  <c r="W25" i="3" s="1"/>
  <c r="BM27" i="2"/>
  <c r="V25" i="3" s="1"/>
  <c r="BL27" i="2"/>
  <c r="U25" i="3" s="1"/>
  <c r="BK27" i="2"/>
  <c r="T25" i="3" s="1"/>
  <c r="BJ27" i="2"/>
  <c r="S25" i="3" s="1"/>
  <c r="BI27" i="2"/>
  <c r="R25" i="3" s="1"/>
  <c r="BH27" i="2"/>
  <c r="Q25" i="3" s="1"/>
  <c r="BG27" i="2"/>
  <c r="P25" i="3" s="1"/>
  <c r="BF27" i="2"/>
  <c r="O25" i="3" s="1"/>
  <c r="BE27" i="2"/>
  <c r="N25" i="3" s="1"/>
  <c r="BD27" i="2"/>
  <c r="M25" i="3" s="1"/>
  <c r="BC27" i="2"/>
  <c r="L25" i="3" s="1"/>
  <c r="BB27" i="2"/>
  <c r="K25" i="3" s="1"/>
  <c r="BA27" i="2"/>
  <c r="J25" i="3" s="1"/>
  <c r="AZ27" i="2"/>
  <c r="I25" i="3" s="1"/>
  <c r="AY27" i="2"/>
  <c r="H25" i="3" s="1"/>
  <c r="AX27" i="2"/>
  <c r="G25" i="3" s="1"/>
  <c r="AW27" i="2"/>
  <c r="F25" i="3" s="1"/>
  <c r="AV27" i="2"/>
  <c r="E25" i="3" s="1"/>
  <c r="AU27" i="2"/>
  <c r="D25" i="3" s="1"/>
  <c r="AT27" i="2"/>
  <c r="C25" i="3" s="1"/>
  <c r="CD26" i="2"/>
  <c r="AM24" i="3" s="1"/>
  <c r="CC26" i="2"/>
  <c r="AL24" i="3" s="1"/>
  <c r="CB26" i="2"/>
  <c r="AK24" i="3" s="1"/>
  <c r="CA26" i="2"/>
  <c r="AJ24" i="3" s="1"/>
  <c r="BZ26" i="2"/>
  <c r="AI24" i="3" s="1"/>
  <c r="BY26" i="2"/>
  <c r="AH24" i="3" s="1"/>
  <c r="BX26" i="2"/>
  <c r="AG24" i="3" s="1"/>
  <c r="BW26" i="2"/>
  <c r="AF24" i="3" s="1"/>
  <c r="BV26" i="2"/>
  <c r="AE24" i="3" s="1"/>
  <c r="BU26" i="2"/>
  <c r="AD24" i="3" s="1"/>
  <c r="BT26" i="2"/>
  <c r="AC24" i="3" s="1"/>
  <c r="BS26" i="2"/>
  <c r="AB24" i="3" s="1"/>
  <c r="BR26" i="2"/>
  <c r="AA24" i="3" s="1"/>
  <c r="BQ26" i="2"/>
  <c r="Z24" i="3" s="1"/>
  <c r="BP26" i="2"/>
  <c r="Y24" i="3" s="1"/>
  <c r="BO26" i="2"/>
  <c r="X24" i="3" s="1"/>
  <c r="BN26" i="2"/>
  <c r="W24" i="3" s="1"/>
  <c r="BM26" i="2"/>
  <c r="V24" i="3" s="1"/>
  <c r="BL26" i="2"/>
  <c r="U24" i="3" s="1"/>
  <c r="BK26" i="2"/>
  <c r="T24" i="3" s="1"/>
  <c r="BJ26" i="2"/>
  <c r="S24" i="3" s="1"/>
  <c r="BI26" i="2"/>
  <c r="R24" i="3" s="1"/>
  <c r="BH26" i="2"/>
  <c r="Q24" i="3" s="1"/>
  <c r="BG26" i="2"/>
  <c r="P24" i="3" s="1"/>
  <c r="BF26" i="2"/>
  <c r="O24" i="3" s="1"/>
  <c r="BE26" i="2"/>
  <c r="N24" i="3" s="1"/>
  <c r="BD26" i="2"/>
  <c r="M24" i="3" s="1"/>
  <c r="BC26" i="2"/>
  <c r="L24" i="3" s="1"/>
  <c r="BB26" i="2"/>
  <c r="K24" i="3" s="1"/>
  <c r="BA26" i="2"/>
  <c r="J24" i="3" s="1"/>
  <c r="AZ26" i="2"/>
  <c r="I24" i="3" s="1"/>
  <c r="AY26" i="2"/>
  <c r="H24" i="3" s="1"/>
  <c r="AX26" i="2"/>
  <c r="G24" i="3" s="1"/>
  <c r="AW26" i="2"/>
  <c r="F24" i="3" s="1"/>
  <c r="AV26" i="2"/>
  <c r="E24" i="3" s="1"/>
  <c r="AU26" i="2"/>
  <c r="D24" i="3" s="1"/>
  <c r="AT26" i="2"/>
  <c r="C24" i="3" s="1"/>
  <c r="CD25" i="2"/>
  <c r="AM23" i="3" s="1"/>
  <c r="CC25" i="2"/>
  <c r="AL23" i="3" s="1"/>
  <c r="CB25" i="2"/>
  <c r="AK23" i="3" s="1"/>
  <c r="CA25" i="2"/>
  <c r="AJ23" i="3" s="1"/>
  <c r="BZ25" i="2"/>
  <c r="AI23" i="3" s="1"/>
  <c r="BY25" i="2"/>
  <c r="AH23" i="3" s="1"/>
  <c r="BX25" i="2"/>
  <c r="AG23" i="3" s="1"/>
  <c r="BW25" i="2"/>
  <c r="AF23" i="3" s="1"/>
  <c r="BV25" i="2"/>
  <c r="AE23" i="3" s="1"/>
  <c r="BU25" i="2"/>
  <c r="AD23" i="3" s="1"/>
  <c r="BT25" i="2"/>
  <c r="AC23" i="3" s="1"/>
  <c r="BS25" i="2"/>
  <c r="AB23" i="3" s="1"/>
  <c r="BR25" i="2"/>
  <c r="AA23" i="3" s="1"/>
  <c r="BQ25" i="2"/>
  <c r="Z23" i="3" s="1"/>
  <c r="BP25" i="2"/>
  <c r="Y23" i="3" s="1"/>
  <c r="BO25" i="2"/>
  <c r="X23" i="3" s="1"/>
  <c r="BN25" i="2"/>
  <c r="W23" i="3" s="1"/>
  <c r="BM25" i="2"/>
  <c r="V23" i="3" s="1"/>
  <c r="BL25" i="2"/>
  <c r="U23" i="3" s="1"/>
  <c r="BK25" i="2"/>
  <c r="T23" i="3" s="1"/>
  <c r="BJ25" i="2"/>
  <c r="S23" i="3" s="1"/>
  <c r="BI25" i="2"/>
  <c r="R23" i="3" s="1"/>
  <c r="BH25" i="2"/>
  <c r="Q23" i="3" s="1"/>
  <c r="BG25" i="2"/>
  <c r="P23" i="3" s="1"/>
  <c r="BF25" i="2"/>
  <c r="O23" i="3" s="1"/>
  <c r="BE25" i="2"/>
  <c r="N23" i="3" s="1"/>
  <c r="BD25" i="2"/>
  <c r="M23" i="3" s="1"/>
  <c r="BC25" i="2"/>
  <c r="L23" i="3" s="1"/>
  <c r="BB25" i="2"/>
  <c r="K23" i="3" s="1"/>
  <c r="BA25" i="2"/>
  <c r="J23" i="3" s="1"/>
  <c r="AZ25" i="2"/>
  <c r="I23" i="3" s="1"/>
  <c r="AY25" i="2"/>
  <c r="H23" i="3" s="1"/>
  <c r="AX25" i="2"/>
  <c r="G23" i="3" s="1"/>
  <c r="AW25" i="2"/>
  <c r="F23" i="3" s="1"/>
  <c r="AV25" i="2"/>
  <c r="E23" i="3" s="1"/>
  <c r="AU25" i="2"/>
  <c r="D23" i="3" s="1"/>
  <c r="AT25" i="2"/>
  <c r="C23" i="3" s="1"/>
  <c r="CD24" i="2"/>
  <c r="AM22" i="3" s="1"/>
  <c r="CC24" i="2"/>
  <c r="AL22" i="3" s="1"/>
  <c r="CB24" i="2"/>
  <c r="AK22" i="3" s="1"/>
  <c r="CA24" i="2"/>
  <c r="AJ22" i="3" s="1"/>
  <c r="BZ24" i="2"/>
  <c r="AI22" i="3" s="1"/>
  <c r="BY24" i="2"/>
  <c r="AH22" i="3" s="1"/>
  <c r="BX24" i="2"/>
  <c r="AG22" i="3" s="1"/>
  <c r="BW24" i="2"/>
  <c r="AF22" i="3" s="1"/>
  <c r="BV24" i="2"/>
  <c r="AE22" i="3" s="1"/>
  <c r="BU24" i="2"/>
  <c r="AD22" i="3" s="1"/>
  <c r="BT24" i="2"/>
  <c r="AC22" i="3" s="1"/>
  <c r="BS24" i="2"/>
  <c r="AB22" i="3" s="1"/>
  <c r="BR24" i="2"/>
  <c r="AA22" i="3" s="1"/>
  <c r="BQ24" i="2"/>
  <c r="Z22" i="3" s="1"/>
  <c r="BP24" i="2"/>
  <c r="Y22" i="3" s="1"/>
  <c r="BO24" i="2"/>
  <c r="X22" i="3" s="1"/>
  <c r="BN24" i="2"/>
  <c r="W22" i="3" s="1"/>
  <c r="BM24" i="2"/>
  <c r="V22" i="3" s="1"/>
  <c r="BL24" i="2"/>
  <c r="U22" i="3" s="1"/>
  <c r="BK24" i="2"/>
  <c r="T22" i="3" s="1"/>
  <c r="BJ24" i="2"/>
  <c r="S22" i="3" s="1"/>
  <c r="BI24" i="2"/>
  <c r="R22" i="3" s="1"/>
  <c r="BH24" i="2"/>
  <c r="Q22" i="3" s="1"/>
  <c r="BG24" i="2"/>
  <c r="P22" i="3" s="1"/>
  <c r="BF24" i="2"/>
  <c r="O22" i="3" s="1"/>
  <c r="BE24" i="2"/>
  <c r="N22" i="3" s="1"/>
  <c r="BD24" i="2"/>
  <c r="M22" i="3" s="1"/>
  <c r="BC24" i="2"/>
  <c r="L22" i="3" s="1"/>
  <c r="BB24" i="2"/>
  <c r="K22" i="3" s="1"/>
  <c r="BA24" i="2"/>
  <c r="J22" i="3" s="1"/>
  <c r="AZ24" i="2"/>
  <c r="I22" i="3" s="1"/>
  <c r="AY24" i="2"/>
  <c r="H22" i="3" s="1"/>
  <c r="AX24" i="2"/>
  <c r="G22" i="3" s="1"/>
  <c r="AW24" i="2"/>
  <c r="F22" i="3" s="1"/>
  <c r="AV24" i="2"/>
  <c r="E22" i="3" s="1"/>
  <c r="AU24" i="2"/>
  <c r="D22" i="3" s="1"/>
  <c r="AT24" i="2"/>
  <c r="C22" i="3" s="1"/>
  <c r="CD23" i="2"/>
  <c r="AM21" i="3" s="1"/>
  <c r="CC23" i="2"/>
  <c r="AL21" i="3" s="1"/>
  <c r="CB23" i="2"/>
  <c r="AK21" i="3" s="1"/>
  <c r="CA23" i="2"/>
  <c r="AJ21" i="3" s="1"/>
  <c r="BZ23" i="2"/>
  <c r="AI21" i="3" s="1"/>
  <c r="BY23" i="2"/>
  <c r="AH21" i="3" s="1"/>
  <c r="BX23" i="2"/>
  <c r="AG21" i="3" s="1"/>
  <c r="BW23" i="2"/>
  <c r="AF21" i="3" s="1"/>
  <c r="BV23" i="2"/>
  <c r="AE21" i="3" s="1"/>
  <c r="BU23" i="2"/>
  <c r="AD21" i="3" s="1"/>
  <c r="BT23" i="2"/>
  <c r="AC21" i="3" s="1"/>
  <c r="BS23" i="2"/>
  <c r="AB21" i="3" s="1"/>
  <c r="BR23" i="2"/>
  <c r="AA21" i="3" s="1"/>
  <c r="BQ23" i="2"/>
  <c r="Z21" i="3" s="1"/>
  <c r="BP23" i="2"/>
  <c r="Y21" i="3" s="1"/>
  <c r="BO23" i="2"/>
  <c r="X21" i="3" s="1"/>
  <c r="BN23" i="2"/>
  <c r="W21" i="3" s="1"/>
  <c r="BM23" i="2"/>
  <c r="V21" i="3" s="1"/>
  <c r="BL23" i="2"/>
  <c r="U21" i="3" s="1"/>
  <c r="BK23" i="2"/>
  <c r="T21" i="3" s="1"/>
  <c r="BJ23" i="2"/>
  <c r="S21" i="3" s="1"/>
  <c r="BI23" i="2"/>
  <c r="R21" i="3" s="1"/>
  <c r="BH23" i="2"/>
  <c r="Q21" i="3" s="1"/>
  <c r="BG23" i="2"/>
  <c r="P21" i="3" s="1"/>
  <c r="BF23" i="2"/>
  <c r="O21" i="3" s="1"/>
  <c r="BE23" i="2"/>
  <c r="N21" i="3" s="1"/>
  <c r="BD23" i="2"/>
  <c r="M21" i="3" s="1"/>
  <c r="BC23" i="2"/>
  <c r="L21" i="3" s="1"/>
  <c r="BB23" i="2"/>
  <c r="K21" i="3" s="1"/>
  <c r="BA23" i="2"/>
  <c r="J21" i="3" s="1"/>
  <c r="AZ23" i="2"/>
  <c r="I21" i="3" s="1"/>
  <c r="AY23" i="2"/>
  <c r="H21" i="3" s="1"/>
  <c r="AX23" i="2"/>
  <c r="G21" i="3" s="1"/>
  <c r="AW23" i="2"/>
  <c r="F21" i="3" s="1"/>
  <c r="AV23" i="2"/>
  <c r="E21" i="3" s="1"/>
  <c r="AU23" i="2"/>
  <c r="D21" i="3" s="1"/>
  <c r="AT23" i="2"/>
  <c r="C21" i="3" s="1"/>
  <c r="CD22" i="2"/>
  <c r="AM20" i="3" s="1"/>
  <c r="CC22" i="2"/>
  <c r="AL20" i="3" s="1"/>
  <c r="CB22" i="2"/>
  <c r="AK20" i="3" s="1"/>
  <c r="CA22" i="2"/>
  <c r="AJ20" i="3" s="1"/>
  <c r="BZ22" i="2"/>
  <c r="AI20" i="3" s="1"/>
  <c r="BY22" i="2"/>
  <c r="AH20" i="3" s="1"/>
  <c r="BX22" i="2"/>
  <c r="AG20" i="3" s="1"/>
  <c r="BW22" i="2"/>
  <c r="AF20" i="3" s="1"/>
  <c r="BV22" i="2"/>
  <c r="AE20" i="3" s="1"/>
  <c r="BU22" i="2"/>
  <c r="AD20" i="3" s="1"/>
  <c r="BT22" i="2"/>
  <c r="AC20" i="3" s="1"/>
  <c r="BS22" i="2"/>
  <c r="AB20" i="3" s="1"/>
  <c r="BR22" i="2"/>
  <c r="AA20" i="3" s="1"/>
  <c r="BQ22" i="2"/>
  <c r="Z20" i="3" s="1"/>
  <c r="BP22" i="2"/>
  <c r="Y20" i="3" s="1"/>
  <c r="BO22" i="2"/>
  <c r="X20" i="3" s="1"/>
  <c r="BN22" i="2"/>
  <c r="W20" i="3" s="1"/>
  <c r="BM22" i="2"/>
  <c r="V20" i="3" s="1"/>
  <c r="BL22" i="2"/>
  <c r="U20" i="3" s="1"/>
  <c r="BK22" i="2"/>
  <c r="T20" i="3" s="1"/>
  <c r="BJ22" i="2"/>
  <c r="S20" i="3" s="1"/>
  <c r="BI22" i="2"/>
  <c r="R20" i="3" s="1"/>
  <c r="BH22" i="2"/>
  <c r="Q20" i="3" s="1"/>
  <c r="BG22" i="2"/>
  <c r="P20" i="3" s="1"/>
  <c r="BF22" i="2"/>
  <c r="O20" i="3" s="1"/>
  <c r="BE22" i="2"/>
  <c r="N20" i="3" s="1"/>
  <c r="BD22" i="2"/>
  <c r="M20" i="3" s="1"/>
  <c r="BC22" i="2"/>
  <c r="L20" i="3" s="1"/>
  <c r="BB22" i="2"/>
  <c r="K20" i="3" s="1"/>
  <c r="BA22" i="2"/>
  <c r="J20" i="3" s="1"/>
  <c r="AZ22" i="2"/>
  <c r="I20" i="3" s="1"/>
  <c r="AY22" i="2"/>
  <c r="H20" i="3" s="1"/>
  <c r="AX22" i="2"/>
  <c r="G20" i="3" s="1"/>
  <c r="AW22" i="2"/>
  <c r="F20" i="3" s="1"/>
  <c r="AV22" i="2"/>
  <c r="E20" i="3" s="1"/>
  <c r="AU22" i="2"/>
  <c r="D20" i="3" s="1"/>
  <c r="AT22" i="2"/>
  <c r="C20" i="3" s="1"/>
  <c r="CD21" i="2"/>
  <c r="AM19" i="3" s="1"/>
  <c r="CC21" i="2"/>
  <c r="AL19" i="3" s="1"/>
  <c r="CB21" i="2"/>
  <c r="AK19" i="3" s="1"/>
  <c r="CA21" i="2"/>
  <c r="AJ19" i="3" s="1"/>
  <c r="BZ21" i="2"/>
  <c r="AI19" i="3" s="1"/>
  <c r="BY21" i="2"/>
  <c r="AH19" i="3" s="1"/>
  <c r="BX21" i="2"/>
  <c r="AG19" i="3" s="1"/>
  <c r="BW21" i="2"/>
  <c r="AF19" i="3" s="1"/>
  <c r="BV21" i="2"/>
  <c r="AE19" i="3" s="1"/>
  <c r="BU21" i="2"/>
  <c r="AD19" i="3" s="1"/>
  <c r="BT21" i="2"/>
  <c r="AC19" i="3" s="1"/>
  <c r="BS21" i="2"/>
  <c r="AB19" i="3" s="1"/>
  <c r="BR21" i="2"/>
  <c r="AA19" i="3" s="1"/>
  <c r="BQ21" i="2"/>
  <c r="Z19" i="3" s="1"/>
  <c r="BP21" i="2"/>
  <c r="Y19" i="3" s="1"/>
  <c r="BO21" i="2"/>
  <c r="X19" i="3" s="1"/>
  <c r="BN21" i="2"/>
  <c r="W19" i="3" s="1"/>
  <c r="BM21" i="2"/>
  <c r="V19" i="3" s="1"/>
  <c r="BL21" i="2"/>
  <c r="U19" i="3" s="1"/>
  <c r="BK21" i="2"/>
  <c r="T19" i="3" s="1"/>
  <c r="BJ21" i="2"/>
  <c r="S19" i="3" s="1"/>
  <c r="BI21" i="2"/>
  <c r="R19" i="3" s="1"/>
  <c r="BH21" i="2"/>
  <c r="Q19" i="3" s="1"/>
  <c r="BG21" i="2"/>
  <c r="P19" i="3" s="1"/>
  <c r="BF21" i="2"/>
  <c r="O19" i="3" s="1"/>
  <c r="BE21" i="2"/>
  <c r="N19" i="3" s="1"/>
  <c r="BD21" i="2"/>
  <c r="M19" i="3" s="1"/>
  <c r="BC21" i="2"/>
  <c r="L19" i="3" s="1"/>
  <c r="BB21" i="2"/>
  <c r="K19" i="3" s="1"/>
  <c r="BA21" i="2"/>
  <c r="J19" i="3" s="1"/>
  <c r="AZ21" i="2"/>
  <c r="I19" i="3" s="1"/>
  <c r="AY21" i="2"/>
  <c r="H19" i="3" s="1"/>
  <c r="AX21" i="2"/>
  <c r="G19" i="3" s="1"/>
  <c r="AW21" i="2"/>
  <c r="F19" i="3" s="1"/>
  <c r="AV21" i="2"/>
  <c r="E19" i="3" s="1"/>
  <c r="AU21" i="2"/>
  <c r="D19" i="3" s="1"/>
  <c r="AT21" i="2"/>
  <c r="C19" i="3" s="1"/>
  <c r="CD20" i="2"/>
  <c r="AM18" i="3" s="1"/>
  <c r="CC20" i="2"/>
  <c r="AL18" i="3" s="1"/>
  <c r="CB20" i="2"/>
  <c r="AK18" i="3" s="1"/>
  <c r="CA20" i="2"/>
  <c r="AJ18" i="3" s="1"/>
  <c r="BZ20" i="2"/>
  <c r="AI18" i="3" s="1"/>
  <c r="BY20" i="2"/>
  <c r="AH18" i="3" s="1"/>
  <c r="BX20" i="2"/>
  <c r="AG18" i="3" s="1"/>
  <c r="BW20" i="2"/>
  <c r="AF18" i="3" s="1"/>
  <c r="BV20" i="2"/>
  <c r="AE18" i="3" s="1"/>
  <c r="BU20" i="2"/>
  <c r="AD18" i="3" s="1"/>
  <c r="BT20" i="2"/>
  <c r="AC18" i="3" s="1"/>
  <c r="BS20" i="2"/>
  <c r="AB18" i="3" s="1"/>
  <c r="BR20" i="2"/>
  <c r="AA18" i="3" s="1"/>
  <c r="BQ20" i="2"/>
  <c r="Z18" i="3" s="1"/>
  <c r="BP20" i="2"/>
  <c r="Y18" i="3" s="1"/>
  <c r="BO20" i="2"/>
  <c r="X18" i="3" s="1"/>
  <c r="BN20" i="2"/>
  <c r="W18" i="3" s="1"/>
  <c r="BM20" i="2"/>
  <c r="V18" i="3" s="1"/>
  <c r="BL20" i="2"/>
  <c r="U18" i="3" s="1"/>
  <c r="BK20" i="2"/>
  <c r="T18" i="3" s="1"/>
  <c r="BJ20" i="2"/>
  <c r="S18" i="3" s="1"/>
  <c r="BI20" i="2"/>
  <c r="R18" i="3" s="1"/>
  <c r="BH20" i="2"/>
  <c r="Q18" i="3" s="1"/>
  <c r="BG20" i="2"/>
  <c r="P18" i="3" s="1"/>
  <c r="BF20" i="2"/>
  <c r="O18" i="3" s="1"/>
  <c r="BE20" i="2"/>
  <c r="N18" i="3" s="1"/>
  <c r="BD20" i="2"/>
  <c r="M18" i="3" s="1"/>
  <c r="BC20" i="2"/>
  <c r="L18" i="3" s="1"/>
  <c r="BB20" i="2"/>
  <c r="K18" i="3" s="1"/>
  <c r="BA20" i="2"/>
  <c r="J18" i="3" s="1"/>
  <c r="AZ20" i="2"/>
  <c r="I18" i="3" s="1"/>
  <c r="AY20" i="2"/>
  <c r="H18" i="3" s="1"/>
  <c r="AX20" i="2"/>
  <c r="G18" i="3" s="1"/>
  <c r="AW20" i="2"/>
  <c r="F18" i="3" s="1"/>
  <c r="AV20" i="2"/>
  <c r="E18" i="3" s="1"/>
  <c r="AU20" i="2"/>
  <c r="D18" i="3" s="1"/>
  <c r="AT20" i="2"/>
  <c r="C18" i="3" s="1"/>
  <c r="CD19" i="2"/>
  <c r="AM17" i="3" s="1"/>
  <c r="CC19" i="2"/>
  <c r="AL17" i="3" s="1"/>
  <c r="CB19" i="2"/>
  <c r="AK17" i="3" s="1"/>
  <c r="CA19" i="2"/>
  <c r="AJ17" i="3" s="1"/>
  <c r="BZ19" i="2"/>
  <c r="AI17" i="3" s="1"/>
  <c r="BY19" i="2"/>
  <c r="AH17" i="3" s="1"/>
  <c r="BX19" i="2"/>
  <c r="AG17" i="3" s="1"/>
  <c r="BW19" i="2"/>
  <c r="AF17" i="3" s="1"/>
  <c r="BV19" i="2"/>
  <c r="AE17" i="3" s="1"/>
  <c r="BU19" i="2"/>
  <c r="AD17" i="3" s="1"/>
  <c r="BT19" i="2"/>
  <c r="AC17" i="3" s="1"/>
  <c r="BS19" i="2"/>
  <c r="AB17" i="3" s="1"/>
  <c r="BR19" i="2"/>
  <c r="AA17" i="3" s="1"/>
  <c r="BQ19" i="2"/>
  <c r="Z17" i="3" s="1"/>
  <c r="BP19" i="2"/>
  <c r="Y17" i="3" s="1"/>
  <c r="BO19" i="2"/>
  <c r="X17" i="3" s="1"/>
  <c r="BN19" i="2"/>
  <c r="W17" i="3" s="1"/>
  <c r="BM19" i="2"/>
  <c r="V17" i="3" s="1"/>
  <c r="BL19" i="2"/>
  <c r="U17" i="3" s="1"/>
  <c r="BK19" i="2"/>
  <c r="T17" i="3" s="1"/>
  <c r="BJ19" i="2"/>
  <c r="S17" i="3" s="1"/>
  <c r="BI19" i="2"/>
  <c r="R17" i="3" s="1"/>
  <c r="BH19" i="2"/>
  <c r="Q17" i="3" s="1"/>
  <c r="BG19" i="2"/>
  <c r="P17" i="3" s="1"/>
  <c r="BF19" i="2"/>
  <c r="O17" i="3" s="1"/>
  <c r="BE19" i="2"/>
  <c r="N17" i="3" s="1"/>
  <c r="BD19" i="2"/>
  <c r="M17" i="3" s="1"/>
  <c r="BC19" i="2"/>
  <c r="L17" i="3" s="1"/>
  <c r="BB19" i="2"/>
  <c r="K17" i="3" s="1"/>
  <c r="BA19" i="2"/>
  <c r="J17" i="3" s="1"/>
  <c r="AZ19" i="2"/>
  <c r="I17" i="3" s="1"/>
  <c r="AY19" i="2"/>
  <c r="H17" i="3" s="1"/>
  <c r="AX19" i="2"/>
  <c r="G17" i="3" s="1"/>
  <c r="AW19" i="2"/>
  <c r="F17" i="3" s="1"/>
  <c r="AV19" i="2"/>
  <c r="E17" i="3" s="1"/>
  <c r="AU19" i="2"/>
  <c r="D17" i="3" s="1"/>
  <c r="AT19" i="2"/>
  <c r="C17" i="3" s="1"/>
  <c r="CD18" i="2"/>
  <c r="AM16" i="3" s="1"/>
  <c r="CC18" i="2"/>
  <c r="AL16" i="3" s="1"/>
  <c r="CB18" i="2"/>
  <c r="AK16" i="3" s="1"/>
  <c r="CA18" i="2"/>
  <c r="AJ16" i="3" s="1"/>
  <c r="BZ18" i="2"/>
  <c r="AI16" i="3" s="1"/>
  <c r="BY18" i="2"/>
  <c r="AH16" i="3" s="1"/>
  <c r="BX18" i="2"/>
  <c r="AG16" i="3" s="1"/>
  <c r="BW18" i="2"/>
  <c r="AF16" i="3" s="1"/>
  <c r="BV18" i="2"/>
  <c r="AE16" i="3" s="1"/>
  <c r="BU18" i="2"/>
  <c r="AD16" i="3" s="1"/>
  <c r="BT18" i="2"/>
  <c r="AC16" i="3" s="1"/>
  <c r="BS18" i="2"/>
  <c r="AB16" i="3" s="1"/>
  <c r="BR18" i="2"/>
  <c r="AA16" i="3" s="1"/>
  <c r="BQ18" i="2"/>
  <c r="Z16" i="3" s="1"/>
  <c r="BP18" i="2"/>
  <c r="Y16" i="3" s="1"/>
  <c r="BO18" i="2"/>
  <c r="X16" i="3" s="1"/>
  <c r="BN18" i="2"/>
  <c r="W16" i="3" s="1"/>
  <c r="BM18" i="2"/>
  <c r="V16" i="3" s="1"/>
  <c r="BL18" i="2"/>
  <c r="U16" i="3" s="1"/>
  <c r="BK18" i="2"/>
  <c r="T16" i="3" s="1"/>
  <c r="BJ18" i="2"/>
  <c r="S16" i="3" s="1"/>
  <c r="BI18" i="2"/>
  <c r="R16" i="3" s="1"/>
  <c r="BH18" i="2"/>
  <c r="Q16" i="3" s="1"/>
  <c r="BG18" i="2"/>
  <c r="P16" i="3" s="1"/>
  <c r="BF18" i="2"/>
  <c r="O16" i="3" s="1"/>
  <c r="BE18" i="2"/>
  <c r="N16" i="3" s="1"/>
  <c r="BD18" i="2"/>
  <c r="M16" i="3" s="1"/>
  <c r="BC18" i="2"/>
  <c r="L16" i="3" s="1"/>
  <c r="BB18" i="2"/>
  <c r="K16" i="3" s="1"/>
  <c r="BA18" i="2"/>
  <c r="J16" i="3" s="1"/>
  <c r="AZ18" i="2"/>
  <c r="I16" i="3" s="1"/>
  <c r="AY18" i="2"/>
  <c r="H16" i="3" s="1"/>
  <c r="AX18" i="2"/>
  <c r="G16" i="3" s="1"/>
  <c r="AW18" i="2"/>
  <c r="F16" i="3" s="1"/>
  <c r="AV18" i="2"/>
  <c r="E16" i="3" s="1"/>
  <c r="AU18" i="2"/>
  <c r="D16" i="3" s="1"/>
  <c r="AT18" i="2"/>
  <c r="C16" i="3" s="1"/>
  <c r="CD17" i="2"/>
  <c r="AM15" i="3" s="1"/>
  <c r="CC17" i="2"/>
  <c r="AL15" i="3" s="1"/>
  <c r="CB17" i="2"/>
  <c r="AK15" i="3" s="1"/>
  <c r="CA17" i="2"/>
  <c r="AJ15" i="3" s="1"/>
  <c r="BZ17" i="2"/>
  <c r="AI15" i="3" s="1"/>
  <c r="BY17" i="2"/>
  <c r="AH15" i="3" s="1"/>
  <c r="BX17" i="2"/>
  <c r="AG15" i="3" s="1"/>
  <c r="BW17" i="2"/>
  <c r="AF15" i="3" s="1"/>
  <c r="BV17" i="2"/>
  <c r="AE15" i="3" s="1"/>
  <c r="BU17" i="2"/>
  <c r="AD15" i="3" s="1"/>
  <c r="BT17" i="2"/>
  <c r="AC15" i="3" s="1"/>
  <c r="BS17" i="2"/>
  <c r="AB15" i="3" s="1"/>
  <c r="BR17" i="2"/>
  <c r="AA15" i="3" s="1"/>
  <c r="BQ17" i="2"/>
  <c r="Z15" i="3" s="1"/>
  <c r="BP17" i="2"/>
  <c r="Y15" i="3" s="1"/>
  <c r="BO17" i="2"/>
  <c r="X15" i="3" s="1"/>
  <c r="BN17" i="2"/>
  <c r="W15" i="3" s="1"/>
  <c r="BM17" i="2"/>
  <c r="V15" i="3" s="1"/>
  <c r="BL17" i="2"/>
  <c r="U15" i="3" s="1"/>
  <c r="BK17" i="2"/>
  <c r="T15" i="3" s="1"/>
  <c r="BJ17" i="2"/>
  <c r="S15" i="3" s="1"/>
  <c r="BI17" i="2"/>
  <c r="R15" i="3" s="1"/>
  <c r="BH17" i="2"/>
  <c r="Q15" i="3" s="1"/>
  <c r="BG17" i="2"/>
  <c r="P15" i="3" s="1"/>
  <c r="BF17" i="2"/>
  <c r="O15" i="3" s="1"/>
  <c r="BE17" i="2"/>
  <c r="N15" i="3" s="1"/>
  <c r="BD17" i="2"/>
  <c r="M15" i="3" s="1"/>
  <c r="BC17" i="2"/>
  <c r="L15" i="3" s="1"/>
  <c r="BB17" i="2"/>
  <c r="K15" i="3" s="1"/>
  <c r="BA17" i="2"/>
  <c r="J15" i="3" s="1"/>
  <c r="AZ17" i="2"/>
  <c r="I15" i="3" s="1"/>
  <c r="AY17" i="2"/>
  <c r="H15" i="3" s="1"/>
  <c r="AX17" i="2"/>
  <c r="G15" i="3" s="1"/>
  <c r="AW17" i="2"/>
  <c r="F15" i="3" s="1"/>
  <c r="AV17" i="2"/>
  <c r="E15" i="3" s="1"/>
  <c r="AU17" i="2"/>
  <c r="D15" i="3" s="1"/>
  <c r="AT17" i="2"/>
  <c r="C15" i="3" s="1"/>
  <c r="CD16" i="2"/>
  <c r="AM14" i="3" s="1"/>
  <c r="CC16" i="2"/>
  <c r="AL14" i="3" s="1"/>
  <c r="CB16" i="2"/>
  <c r="AK14" i="3" s="1"/>
  <c r="CA16" i="2"/>
  <c r="AJ14" i="3" s="1"/>
  <c r="BZ16" i="2"/>
  <c r="AI14" i="3" s="1"/>
  <c r="BY16" i="2"/>
  <c r="AH14" i="3" s="1"/>
  <c r="BX16" i="2"/>
  <c r="AG14" i="3" s="1"/>
  <c r="BW16" i="2"/>
  <c r="AF14" i="3" s="1"/>
  <c r="BV16" i="2"/>
  <c r="AE14" i="3" s="1"/>
  <c r="BU16" i="2"/>
  <c r="AD14" i="3" s="1"/>
  <c r="BT16" i="2"/>
  <c r="AC14" i="3" s="1"/>
  <c r="BS16" i="2"/>
  <c r="AB14" i="3" s="1"/>
  <c r="BR16" i="2"/>
  <c r="AA14" i="3" s="1"/>
  <c r="BQ16" i="2"/>
  <c r="Z14" i="3" s="1"/>
  <c r="BP16" i="2"/>
  <c r="Y14" i="3" s="1"/>
  <c r="BO16" i="2"/>
  <c r="X14" i="3" s="1"/>
  <c r="BN16" i="2"/>
  <c r="W14" i="3" s="1"/>
  <c r="BM16" i="2"/>
  <c r="V14" i="3" s="1"/>
  <c r="BL16" i="2"/>
  <c r="U14" i="3" s="1"/>
  <c r="BK16" i="2"/>
  <c r="T14" i="3" s="1"/>
  <c r="BJ16" i="2"/>
  <c r="S14" i="3" s="1"/>
  <c r="BI16" i="2"/>
  <c r="R14" i="3" s="1"/>
  <c r="BH16" i="2"/>
  <c r="Q14" i="3" s="1"/>
  <c r="BG16" i="2"/>
  <c r="P14" i="3" s="1"/>
  <c r="BF16" i="2"/>
  <c r="O14" i="3" s="1"/>
  <c r="BE16" i="2"/>
  <c r="N14" i="3" s="1"/>
  <c r="BD16" i="2"/>
  <c r="M14" i="3" s="1"/>
  <c r="BC16" i="2"/>
  <c r="L14" i="3" s="1"/>
  <c r="BB16" i="2"/>
  <c r="K14" i="3" s="1"/>
  <c r="BA16" i="2"/>
  <c r="J14" i="3" s="1"/>
  <c r="AZ16" i="2"/>
  <c r="I14" i="3" s="1"/>
  <c r="AY16" i="2"/>
  <c r="H14" i="3" s="1"/>
  <c r="AX16" i="2"/>
  <c r="G14" i="3" s="1"/>
  <c r="AW16" i="2"/>
  <c r="F14" i="3" s="1"/>
  <c r="AV16" i="2"/>
  <c r="E14" i="3" s="1"/>
  <c r="AU16" i="2"/>
  <c r="D14" i="3" s="1"/>
  <c r="AT16" i="2"/>
  <c r="C14" i="3" s="1"/>
  <c r="CD15" i="2"/>
  <c r="AM13" i="3" s="1"/>
  <c r="CC15" i="2"/>
  <c r="AL13" i="3" s="1"/>
  <c r="CB15" i="2"/>
  <c r="AK13" i="3" s="1"/>
  <c r="CA15" i="2"/>
  <c r="AJ13" i="3" s="1"/>
  <c r="BZ15" i="2"/>
  <c r="AI13" i="3" s="1"/>
  <c r="BY15" i="2"/>
  <c r="AH13" i="3" s="1"/>
  <c r="BX15" i="2"/>
  <c r="AG13" i="3" s="1"/>
  <c r="BW15" i="2"/>
  <c r="AF13" i="3" s="1"/>
  <c r="BV15" i="2"/>
  <c r="AE13" i="3" s="1"/>
  <c r="BU15" i="2"/>
  <c r="AD13" i="3" s="1"/>
  <c r="BT15" i="2"/>
  <c r="AC13" i="3" s="1"/>
  <c r="BS15" i="2"/>
  <c r="AB13" i="3" s="1"/>
  <c r="BR15" i="2"/>
  <c r="AA13" i="3" s="1"/>
  <c r="BQ15" i="2"/>
  <c r="Z13" i="3" s="1"/>
  <c r="BP15" i="2"/>
  <c r="Y13" i="3" s="1"/>
  <c r="BO15" i="2"/>
  <c r="X13" i="3" s="1"/>
  <c r="BN15" i="2"/>
  <c r="W13" i="3" s="1"/>
  <c r="BM15" i="2"/>
  <c r="V13" i="3" s="1"/>
  <c r="BL15" i="2"/>
  <c r="U13" i="3" s="1"/>
  <c r="BK15" i="2"/>
  <c r="T13" i="3" s="1"/>
  <c r="BJ15" i="2"/>
  <c r="S13" i="3" s="1"/>
  <c r="BI15" i="2"/>
  <c r="R13" i="3" s="1"/>
  <c r="BH15" i="2"/>
  <c r="Q13" i="3" s="1"/>
  <c r="BG15" i="2"/>
  <c r="P13" i="3" s="1"/>
  <c r="BF15" i="2"/>
  <c r="O13" i="3" s="1"/>
  <c r="BE15" i="2"/>
  <c r="N13" i="3" s="1"/>
  <c r="BD15" i="2"/>
  <c r="M13" i="3" s="1"/>
  <c r="BC15" i="2"/>
  <c r="L13" i="3" s="1"/>
  <c r="BB15" i="2"/>
  <c r="K13" i="3" s="1"/>
  <c r="BA15" i="2"/>
  <c r="J13" i="3" s="1"/>
  <c r="AZ15" i="2"/>
  <c r="I13" i="3" s="1"/>
  <c r="AY15" i="2"/>
  <c r="H13" i="3" s="1"/>
  <c r="AX15" i="2"/>
  <c r="G13" i="3" s="1"/>
  <c r="AW15" i="2"/>
  <c r="F13" i="3" s="1"/>
  <c r="AV15" i="2"/>
  <c r="E13" i="3" s="1"/>
  <c r="AU15" i="2"/>
  <c r="D13" i="3" s="1"/>
  <c r="AT15" i="2"/>
  <c r="C13" i="3" s="1"/>
  <c r="CD14" i="2"/>
  <c r="AM12" i="3" s="1"/>
  <c r="CC14" i="2"/>
  <c r="AL12" i="3" s="1"/>
  <c r="CB14" i="2"/>
  <c r="AK12" i="3" s="1"/>
  <c r="CA14" i="2"/>
  <c r="AJ12" i="3" s="1"/>
  <c r="BZ14" i="2"/>
  <c r="AI12" i="3" s="1"/>
  <c r="BY14" i="2"/>
  <c r="AH12" i="3" s="1"/>
  <c r="BX14" i="2"/>
  <c r="AG12" i="3" s="1"/>
  <c r="BW14" i="2"/>
  <c r="AF12" i="3" s="1"/>
  <c r="BV14" i="2"/>
  <c r="AE12" i="3" s="1"/>
  <c r="BU14" i="2"/>
  <c r="AD12" i="3" s="1"/>
  <c r="BT14" i="2"/>
  <c r="AC12" i="3" s="1"/>
  <c r="BS14" i="2"/>
  <c r="AB12" i="3" s="1"/>
  <c r="BR14" i="2"/>
  <c r="AA12" i="3" s="1"/>
  <c r="BQ14" i="2"/>
  <c r="Z12" i="3" s="1"/>
  <c r="BP14" i="2"/>
  <c r="Y12" i="3" s="1"/>
  <c r="BO14" i="2"/>
  <c r="X12" i="3" s="1"/>
  <c r="BN14" i="2"/>
  <c r="W12" i="3" s="1"/>
  <c r="BM14" i="2"/>
  <c r="V12" i="3" s="1"/>
  <c r="BL14" i="2"/>
  <c r="U12" i="3" s="1"/>
  <c r="BK14" i="2"/>
  <c r="T12" i="3" s="1"/>
  <c r="BJ14" i="2"/>
  <c r="S12" i="3" s="1"/>
  <c r="BI14" i="2"/>
  <c r="R12" i="3" s="1"/>
  <c r="BH14" i="2"/>
  <c r="Q12" i="3" s="1"/>
  <c r="BG14" i="2"/>
  <c r="P12" i="3" s="1"/>
  <c r="BF14" i="2"/>
  <c r="O12" i="3" s="1"/>
  <c r="BE14" i="2"/>
  <c r="N12" i="3" s="1"/>
  <c r="BD14" i="2"/>
  <c r="M12" i="3" s="1"/>
  <c r="BC14" i="2"/>
  <c r="L12" i="3" s="1"/>
  <c r="BB14" i="2"/>
  <c r="K12" i="3" s="1"/>
  <c r="BA14" i="2"/>
  <c r="J12" i="3" s="1"/>
  <c r="AZ14" i="2"/>
  <c r="I12" i="3" s="1"/>
  <c r="AY14" i="2"/>
  <c r="H12" i="3" s="1"/>
  <c r="AX14" i="2"/>
  <c r="G12" i="3" s="1"/>
  <c r="AW14" i="2"/>
  <c r="F12" i="3" s="1"/>
  <c r="AV14" i="2"/>
  <c r="E12" i="3" s="1"/>
  <c r="AU14" i="2"/>
  <c r="D12" i="3" s="1"/>
  <c r="AT14" i="2"/>
  <c r="C12" i="3" s="1"/>
  <c r="CD13" i="2"/>
  <c r="AM11" i="3" s="1"/>
  <c r="CC13" i="2"/>
  <c r="AL11" i="3" s="1"/>
  <c r="CB13" i="2"/>
  <c r="AK11" i="3" s="1"/>
  <c r="CA13" i="2"/>
  <c r="AJ11" i="3" s="1"/>
  <c r="BZ13" i="2"/>
  <c r="AI11" i="3" s="1"/>
  <c r="BY13" i="2"/>
  <c r="AH11" i="3" s="1"/>
  <c r="BX13" i="2"/>
  <c r="AG11" i="3" s="1"/>
  <c r="BW13" i="2"/>
  <c r="AF11" i="3" s="1"/>
  <c r="BV13" i="2"/>
  <c r="AE11" i="3" s="1"/>
  <c r="BU13" i="2"/>
  <c r="AD11" i="3" s="1"/>
  <c r="BT13" i="2"/>
  <c r="AC11" i="3" s="1"/>
  <c r="BS13" i="2"/>
  <c r="AB11" i="3" s="1"/>
  <c r="BR13" i="2"/>
  <c r="AA11" i="3" s="1"/>
  <c r="BQ13" i="2"/>
  <c r="Z11" i="3" s="1"/>
  <c r="BP13" i="2"/>
  <c r="Y11" i="3" s="1"/>
  <c r="BO13" i="2"/>
  <c r="X11" i="3" s="1"/>
  <c r="BN13" i="2"/>
  <c r="W11" i="3" s="1"/>
  <c r="BM13" i="2"/>
  <c r="V11" i="3" s="1"/>
  <c r="BL13" i="2"/>
  <c r="U11" i="3" s="1"/>
  <c r="BK13" i="2"/>
  <c r="T11" i="3" s="1"/>
  <c r="BJ13" i="2"/>
  <c r="S11" i="3" s="1"/>
  <c r="BI13" i="2"/>
  <c r="R11" i="3" s="1"/>
  <c r="BH13" i="2"/>
  <c r="Q11" i="3" s="1"/>
  <c r="BG13" i="2"/>
  <c r="P11" i="3" s="1"/>
  <c r="BF13" i="2"/>
  <c r="O11" i="3" s="1"/>
  <c r="BE13" i="2"/>
  <c r="N11" i="3" s="1"/>
  <c r="BD13" i="2"/>
  <c r="M11" i="3" s="1"/>
  <c r="BC13" i="2"/>
  <c r="L11" i="3" s="1"/>
  <c r="BB13" i="2"/>
  <c r="K11" i="3" s="1"/>
  <c r="BA13" i="2"/>
  <c r="J11" i="3" s="1"/>
  <c r="AZ13" i="2"/>
  <c r="I11" i="3" s="1"/>
  <c r="AY13" i="2"/>
  <c r="H11" i="3" s="1"/>
  <c r="AX13" i="2"/>
  <c r="G11" i="3" s="1"/>
  <c r="AW13" i="2"/>
  <c r="F11" i="3" s="1"/>
  <c r="AV13" i="2"/>
  <c r="E11" i="3" s="1"/>
  <c r="AU13" i="2"/>
  <c r="D11" i="3" s="1"/>
  <c r="AT13" i="2"/>
  <c r="C11" i="3" s="1"/>
  <c r="CD12" i="2"/>
  <c r="AM10" i="3" s="1"/>
  <c r="CC12" i="2"/>
  <c r="AL10" i="3" s="1"/>
  <c r="CB12" i="2"/>
  <c r="AK10" i="3" s="1"/>
  <c r="CA12" i="2"/>
  <c r="AJ10" i="3" s="1"/>
  <c r="BZ12" i="2"/>
  <c r="AI10" i="3" s="1"/>
  <c r="BY12" i="2"/>
  <c r="AH10" i="3" s="1"/>
  <c r="BX12" i="2"/>
  <c r="AG10" i="3" s="1"/>
  <c r="BW12" i="2"/>
  <c r="AF10" i="3" s="1"/>
  <c r="BV12" i="2"/>
  <c r="AE10" i="3" s="1"/>
  <c r="BU12" i="2"/>
  <c r="AD10" i="3" s="1"/>
  <c r="BT12" i="2"/>
  <c r="AC10" i="3" s="1"/>
  <c r="BS12" i="2"/>
  <c r="AB10" i="3" s="1"/>
  <c r="BR12" i="2"/>
  <c r="AA10" i="3" s="1"/>
  <c r="BQ12" i="2"/>
  <c r="Z10" i="3" s="1"/>
  <c r="BP12" i="2"/>
  <c r="Y10" i="3" s="1"/>
  <c r="BO12" i="2"/>
  <c r="X10" i="3" s="1"/>
  <c r="BN12" i="2"/>
  <c r="W10" i="3" s="1"/>
  <c r="BM12" i="2"/>
  <c r="V10" i="3" s="1"/>
  <c r="BL12" i="2"/>
  <c r="U10" i="3" s="1"/>
  <c r="BK12" i="2"/>
  <c r="T10" i="3" s="1"/>
  <c r="BJ12" i="2"/>
  <c r="S10" i="3" s="1"/>
  <c r="BI12" i="2"/>
  <c r="R10" i="3" s="1"/>
  <c r="BH12" i="2"/>
  <c r="Q10" i="3" s="1"/>
  <c r="BG12" i="2"/>
  <c r="P10" i="3" s="1"/>
  <c r="BF12" i="2"/>
  <c r="O10" i="3" s="1"/>
  <c r="BE12" i="2"/>
  <c r="N10" i="3" s="1"/>
  <c r="BD12" i="2"/>
  <c r="M10" i="3" s="1"/>
  <c r="BC12" i="2"/>
  <c r="L10" i="3" s="1"/>
  <c r="BB12" i="2"/>
  <c r="K10" i="3" s="1"/>
  <c r="BA12" i="2"/>
  <c r="J10" i="3" s="1"/>
  <c r="AZ12" i="2"/>
  <c r="I10" i="3" s="1"/>
  <c r="AY12" i="2"/>
  <c r="H10" i="3" s="1"/>
  <c r="AX12" i="2"/>
  <c r="G10" i="3" s="1"/>
  <c r="AW12" i="2"/>
  <c r="F10" i="3" s="1"/>
  <c r="AV12" i="2"/>
  <c r="E10" i="3" s="1"/>
  <c r="AU12" i="2"/>
  <c r="D10" i="3" s="1"/>
  <c r="AT12" i="2"/>
  <c r="C10" i="3" s="1"/>
  <c r="CD11" i="2"/>
  <c r="AM9" i="3" s="1"/>
  <c r="CC11" i="2"/>
  <c r="AL9" i="3" s="1"/>
  <c r="CB11" i="2"/>
  <c r="AK9" i="3" s="1"/>
  <c r="CA11" i="2"/>
  <c r="AJ9" i="3" s="1"/>
  <c r="BZ11" i="2"/>
  <c r="AI9" i="3" s="1"/>
  <c r="BY11" i="2"/>
  <c r="AH9" i="3" s="1"/>
  <c r="BX11" i="2"/>
  <c r="AG9" i="3" s="1"/>
  <c r="BW11" i="2"/>
  <c r="AF9" i="3" s="1"/>
  <c r="BV11" i="2"/>
  <c r="AE9" i="3" s="1"/>
  <c r="BU11" i="2"/>
  <c r="AD9" i="3" s="1"/>
  <c r="BT11" i="2"/>
  <c r="AC9" i="3" s="1"/>
  <c r="BS11" i="2"/>
  <c r="AB9" i="3" s="1"/>
  <c r="BR11" i="2"/>
  <c r="AA9" i="3" s="1"/>
  <c r="BQ11" i="2"/>
  <c r="Z9" i="3" s="1"/>
  <c r="BP11" i="2"/>
  <c r="Y9" i="3" s="1"/>
  <c r="BO11" i="2"/>
  <c r="X9" i="3" s="1"/>
  <c r="BN11" i="2"/>
  <c r="W9" i="3" s="1"/>
  <c r="BM11" i="2"/>
  <c r="V9" i="3" s="1"/>
  <c r="BL11" i="2"/>
  <c r="U9" i="3" s="1"/>
  <c r="BK11" i="2"/>
  <c r="T9" i="3" s="1"/>
  <c r="BJ11" i="2"/>
  <c r="S9" i="3" s="1"/>
  <c r="BI11" i="2"/>
  <c r="R9" i="3" s="1"/>
  <c r="BH11" i="2"/>
  <c r="Q9" i="3" s="1"/>
  <c r="BG11" i="2"/>
  <c r="P9" i="3" s="1"/>
  <c r="BF11" i="2"/>
  <c r="O9" i="3" s="1"/>
  <c r="BE11" i="2"/>
  <c r="N9" i="3" s="1"/>
  <c r="BD11" i="2"/>
  <c r="M9" i="3" s="1"/>
  <c r="BC11" i="2"/>
  <c r="L9" i="3" s="1"/>
  <c r="BB11" i="2"/>
  <c r="K9" i="3" s="1"/>
  <c r="BA11" i="2"/>
  <c r="J9" i="3" s="1"/>
  <c r="AZ11" i="2"/>
  <c r="I9" i="3" s="1"/>
  <c r="AY11" i="2"/>
  <c r="H9" i="3" s="1"/>
  <c r="AX11" i="2"/>
  <c r="G9" i="3" s="1"/>
  <c r="AW11" i="2"/>
  <c r="F9" i="3" s="1"/>
  <c r="AV11" i="2"/>
  <c r="E9" i="3" s="1"/>
  <c r="AU11" i="2"/>
  <c r="D9" i="3" s="1"/>
  <c r="AT11" i="2"/>
  <c r="C9" i="3" s="1"/>
  <c r="CD10" i="2"/>
  <c r="AM8" i="3" s="1"/>
  <c r="CC10" i="2"/>
  <c r="AL8" i="3" s="1"/>
  <c r="CB10" i="2"/>
  <c r="AK8" i="3" s="1"/>
  <c r="CA10" i="2"/>
  <c r="AJ8" i="3" s="1"/>
  <c r="BZ10" i="2"/>
  <c r="AI8" i="3" s="1"/>
  <c r="BY10" i="2"/>
  <c r="AH8" i="3" s="1"/>
  <c r="BX10" i="2"/>
  <c r="AG8" i="3" s="1"/>
  <c r="BW10" i="2"/>
  <c r="AF8" i="3" s="1"/>
  <c r="BV10" i="2"/>
  <c r="AE8" i="3" s="1"/>
  <c r="BU10" i="2"/>
  <c r="AD8" i="3" s="1"/>
  <c r="BT10" i="2"/>
  <c r="AC8" i="3" s="1"/>
  <c r="BS10" i="2"/>
  <c r="AB8" i="3" s="1"/>
  <c r="BR10" i="2"/>
  <c r="AA8" i="3" s="1"/>
  <c r="BQ10" i="2"/>
  <c r="Z8" i="3" s="1"/>
  <c r="BP10" i="2"/>
  <c r="Y8" i="3" s="1"/>
  <c r="BO10" i="2"/>
  <c r="X8" i="3" s="1"/>
  <c r="BN10" i="2"/>
  <c r="W8" i="3" s="1"/>
  <c r="BM10" i="2"/>
  <c r="V8" i="3" s="1"/>
  <c r="BL10" i="2"/>
  <c r="U8" i="3" s="1"/>
  <c r="BK10" i="2"/>
  <c r="T8" i="3" s="1"/>
  <c r="BJ10" i="2"/>
  <c r="S8" i="3" s="1"/>
  <c r="BI10" i="2"/>
  <c r="R8" i="3" s="1"/>
  <c r="BH10" i="2"/>
  <c r="Q8" i="3" s="1"/>
  <c r="BG10" i="2"/>
  <c r="P8" i="3" s="1"/>
  <c r="BF10" i="2"/>
  <c r="O8" i="3" s="1"/>
  <c r="BE10" i="2"/>
  <c r="N8" i="3" s="1"/>
  <c r="BD10" i="2"/>
  <c r="M8" i="3" s="1"/>
  <c r="BC10" i="2"/>
  <c r="L8" i="3" s="1"/>
  <c r="BB10" i="2"/>
  <c r="K8" i="3" s="1"/>
  <c r="BA10" i="2"/>
  <c r="J8" i="3" s="1"/>
  <c r="AZ10" i="2"/>
  <c r="I8" i="3" s="1"/>
  <c r="AY10" i="2"/>
  <c r="H8" i="3" s="1"/>
  <c r="AX10" i="2"/>
  <c r="G8" i="3" s="1"/>
  <c r="AW10" i="2"/>
  <c r="F8" i="3" s="1"/>
  <c r="AV10" i="2"/>
  <c r="E8" i="3" s="1"/>
  <c r="AU10" i="2"/>
  <c r="D8" i="3" s="1"/>
  <c r="AT10" i="2"/>
  <c r="C8" i="3" s="1"/>
  <c r="CD9" i="2"/>
  <c r="AM7" i="3" s="1"/>
  <c r="CC9" i="2"/>
  <c r="AL7" i="3" s="1"/>
  <c r="CB9" i="2"/>
  <c r="AK7" i="3" s="1"/>
  <c r="CA9" i="2"/>
  <c r="AJ7" i="3" s="1"/>
  <c r="BZ9" i="2"/>
  <c r="AI7" i="3" s="1"/>
  <c r="BY9" i="2"/>
  <c r="AH7" i="3" s="1"/>
  <c r="BX9" i="2"/>
  <c r="AG7" i="3" s="1"/>
  <c r="BW9" i="2"/>
  <c r="AF7" i="3" s="1"/>
  <c r="BV9" i="2"/>
  <c r="AE7" i="3" s="1"/>
  <c r="BU9" i="2"/>
  <c r="AD7" i="3" s="1"/>
  <c r="BT9" i="2"/>
  <c r="AC7" i="3" s="1"/>
  <c r="BS9" i="2"/>
  <c r="AB7" i="3" s="1"/>
  <c r="BR9" i="2"/>
  <c r="AA7" i="3" s="1"/>
  <c r="BQ9" i="2"/>
  <c r="Z7" i="3" s="1"/>
  <c r="BP9" i="2"/>
  <c r="Y7" i="3" s="1"/>
  <c r="BO9" i="2"/>
  <c r="X7" i="3" s="1"/>
  <c r="BN9" i="2"/>
  <c r="W7" i="3" s="1"/>
  <c r="BM9" i="2"/>
  <c r="V7" i="3" s="1"/>
  <c r="BL9" i="2"/>
  <c r="U7" i="3" s="1"/>
  <c r="BK9" i="2"/>
  <c r="T7" i="3" s="1"/>
  <c r="BJ9" i="2"/>
  <c r="S7" i="3" s="1"/>
  <c r="BI9" i="2"/>
  <c r="R7" i="3" s="1"/>
  <c r="BH9" i="2"/>
  <c r="Q7" i="3" s="1"/>
  <c r="BG9" i="2"/>
  <c r="P7" i="3" s="1"/>
  <c r="BF9" i="2"/>
  <c r="O7" i="3" s="1"/>
  <c r="BE9" i="2"/>
  <c r="N7" i="3" s="1"/>
  <c r="BD9" i="2"/>
  <c r="M7" i="3" s="1"/>
  <c r="BC9" i="2"/>
  <c r="L7" i="3" s="1"/>
  <c r="BB9" i="2"/>
  <c r="K7" i="3" s="1"/>
  <c r="BA9" i="2"/>
  <c r="J7" i="3" s="1"/>
  <c r="AZ9" i="2"/>
  <c r="I7" i="3" s="1"/>
  <c r="AY9" i="2"/>
  <c r="H7" i="3" s="1"/>
  <c r="AX9" i="2"/>
  <c r="G7" i="3" s="1"/>
  <c r="AW9" i="2"/>
  <c r="F7" i="3" s="1"/>
  <c r="AV9" i="2"/>
  <c r="E7" i="3" s="1"/>
  <c r="AU9" i="2"/>
  <c r="D7" i="3" s="1"/>
  <c r="AT9" i="2"/>
  <c r="C7" i="3" s="1"/>
  <c r="CD8" i="2"/>
  <c r="AM6" i="3" s="1"/>
  <c r="CC8" i="2"/>
  <c r="AL6" i="3" s="1"/>
  <c r="CB8" i="2"/>
  <c r="AK6" i="3" s="1"/>
  <c r="CA8" i="2"/>
  <c r="AJ6" i="3" s="1"/>
  <c r="BZ8" i="2"/>
  <c r="AI6" i="3" s="1"/>
  <c r="BY8" i="2"/>
  <c r="AH6" i="3" s="1"/>
  <c r="BX8" i="2"/>
  <c r="AG6" i="3" s="1"/>
  <c r="BW8" i="2"/>
  <c r="AF6" i="3" s="1"/>
  <c r="BV8" i="2"/>
  <c r="AE6" i="3" s="1"/>
  <c r="BU8" i="2"/>
  <c r="AD6" i="3" s="1"/>
  <c r="BT8" i="2"/>
  <c r="AC6" i="3" s="1"/>
  <c r="BS8" i="2"/>
  <c r="AB6" i="3" s="1"/>
  <c r="BR8" i="2"/>
  <c r="AA6" i="3" s="1"/>
  <c r="BQ8" i="2"/>
  <c r="Z6" i="3" s="1"/>
  <c r="BP8" i="2"/>
  <c r="Y6" i="3" s="1"/>
  <c r="BO8" i="2"/>
  <c r="X6" i="3" s="1"/>
  <c r="BN8" i="2"/>
  <c r="W6" i="3" s="1"/>
  <c r="BM8" i="2"/>
  <c r="V6" i="3" s="1"/>
  <c r="BL8" i="2"/>
  <c r="U6" i="3" s="1"/>
  <c r="BK8" i="2"/>
  <c r="T6" i="3" s="1"/>
  <c r="BJ8" i="2"/>
  <c r="S6" i="3" s="1"/>
  <c r="BI8" i="2"/>
  <c r="R6" i="3" s="1"/>
  <c r="BH8" i="2"/>
  <c r="Q6" i="3" s="1"/>
  <c r="BG8" i="2"/>
  <c r="P6" i="3" s="1"/>
  <c r="BF8" i="2"/>
  <c r="O6" i="3" s="1"/>
  <c r="BE8" i="2"/>
  <c r="N6" i="3" s="1"/>
  <c r="BD8" i="2"/>
  <c r="M6" i="3" s="1"/>
  <c r="BC8" i="2"/>
  <c r="L6" i="3" s="1"/>
  <c r="BB8" i="2"/>
  <c r="K6" i="3" s="1"/>
  <c r="BA8" i="2"/>
  <c r="J6" i="3" s="1"/>
  <c r="AZ8" i="2"/>
  <c r="I6" i="3" s="1"/>
  <c r="AY8" i="2"/>
  <c r="H6" i="3" s="1"/>
  <c r="AX8" i="2"/>
  <c r="G6" i="3" s="1"/>
  <c r="AW8" i="2"/>
  <c r="F6" i="3" s="1"/>
  <c r="AV8" i="2"/>
  <c r="E6" i="3" s="1"/>
  <c r="AU8" i="2"/>
  <c r="D6" i="3" s="1"/>
  <c r="AT8" i="2"/>
  <c r="C6" i="3" s="1"/>
  <c r="CD7" i="2"/>
  <c r="AM5" i="3" s="1"/>
  <c r="CC7" i="2"/>
  <c r="AL5" i="3" s="1"/>
  <c r="CB7" i="2"/>
  <c r="AK5" i="3" s="1"/>
  <c r="CA7" i="2"/>
  <c r="AJ5" i="3" s="1"/>
  <c r="BZ7" i="2"/>
  <c r="AI5" i="3" s="1"/>
  <c r="BY7" i="2"/>
  <c r="AH5" i="3" s="1"/>
  <c r="BX7" i="2"/>
  <c r="AG5" i="3" s="1"/>
  <c r="BW7" i="2"/>
  <c r="AF5" i="3" s="1"/>
  <c r="BV7" i="2"/>
  <c r="AE5" i="3" s="1"/>
  <c r="BU7" i="2"/>
  <c r="AD5" i="3" s="1"/>
  <c r="BT7" i="2"/>
  <c r="AC5" i="3" s="1"/>
  <c r="BS7" i="2"/>
  <c r="AB5" i="3" s="1"/>
  <c r="BR7" i="2"/>
  <c r="AA5" i="3" s="1"/>
  <c r="BQ7" i="2"/>
  <c r="Z5" i="3" s="1"/>
  <c r="BP7" i="2"/>
  <c r="Y5" i="3" s="1"/>
  <c r="BO7" i="2"/>
  <c r="X5" i="3" s="1"/>
  <c r="BN7" i="2"/>
  <c r="W5" i="3" s="1"/>
  <c r="BM7" i="2"/>
  <c r="V5" i="3" s="1"/>
  <c r="BL7" i="2"/>
  <c r="U5" i="3" s="1"/>
  <c r="BK7" i="2"/>
  <c r="T5" i="3" s="1"/>
  <c r="BJ7" i="2"/>
  <c r="S5" i="3" s="1"/>
  <c r="BI7" i="2"/>
  <c r="R5" i="3" s="1"/>
  <c r="BH7" i="2"/>
  <c r="Q5" i="3" s="1"/>
  <c r="BG7" i="2"/>
  <c r="P5" i="3" s="1"/>
  <c r="BF7" i="2"/>
  <c r="O5" i="3" s="1"/>
  <c r="BE7" i="2"/>
  <c r="N5" i="3" s="1"/>
  <c r="BD7" i="2"/>
  <c r="M5" i="3" s="1"/>
  <c r="BC7" i="2"/>
  <c r="L5" i="3" s="1"/>
  <c r="BB7" i="2"/>
  <c r="K5" i="3" s="1"/>
  <c r="BA7" i="2"/>
  <c r="J5" i="3" s="1"/>
  <c r="AZ7" i="2"/>
  <c r="I5" i="3" s="1"/>
  <c r="AY7" i="2"/>
  <c r="H5" i="3" s="1"/>
  <c r="AX7" i="2"/>
  <c r="G5" i="3" s="1"/>
  <c r="AW7" i="2"/>
  <c r="F5" i="3" s="1"/>
  <c r="AV7" i="2"/>
  <c r="E5" i="3" s="1"/>
  <c r="AU7" i="2"/>
  <c r="D5" i="3" s="1"/>
  <c r="AT7" i="2"/>
  <c r="C5" i="3" s="1"/>
  <c r="CD6" i="2"/>
  <c r="AM4" i="3" s="1"/>
  <c r="CC6" i="2"/>
  <c r="AL4" i="3" s="1"/>
  <c r="CB6" i="2"/>
  <c r="AK4" i="3" s="1"/>
  <c r="CA6" i="2"/>
  <c r="AJ4" i="3" s="1"/>
  <c r="BZ6" i="2"/>
  <c r="AI4" i="3" s="1"/>
  <c r="BY6" i="2"/>
  <c r="AH4" i="3" s="1"/>
  <c r="BX6" i="2"/>
  <c r="AG4" i="3" s="1"/>
  <c r="BW6" i="2"/>
  <c r="AF4" i="3" s="1"/>
  <c r="BV6" i="2"/>
  <c r="AE4" i="3" s="1"/>
  <c r="BU6" i="2"/>
  <c r="AD4" i="3" s="1"/>
  <c r="BT6" i="2"/>
  <c r="AC4" i="3" s="1"/>
  <c r="BS6" i="2"/>
  <c r="AB4" i="3" s="1"/>
  <c r="BR6" i="2"/>
  <c r="AA4" i="3" s="1"/>
  <c r="BQ6" i="2"/>
  <c r="Z4" i="3" s="1"/>
  <c r="BP6" i="2"/>
  <c r="Y4" i="3" s="1"/>
  <c r="BO6" i="2"/>
  <c r="X4" i="3" s="1"/>
  <c r="BN6" i="2"/>
  <c r="W4" i="3" s="1"/>
  <c r="BM6" i="2"/>
  <c r="V4" i="3" s="1"/>
  <c r="BL6" i="2"/>
  <c r="U4" i="3" s="1"/>
  <c r="BK6" i="2"/>
  <c r="T4" i="3" s="1"/>
  <c r="BJ6" i="2"/>
  <c r="S4" i="3" s="1"/>
  <c r="BI6" i="2"/>
  <c r="R4" i="3" s="1"/>
  <c r="BH6" i="2"/>
  <c r="Q4" i="3" s="1"/>
  <c r="BG6" i="2"/>
  <c r="P4" i="3" s="1"/>
  <c r="BF6" i="2"/>
  <c r="O4" i="3" s="1"/>
  <c r="BE6" i="2"/>
  <c r="N4" i="3" s="1"/>
  <c r="BD6" i="2"/>
  <c r="M4" i="3" s="1"/>
  <c r="BC6" i="2"/>
  <c r="L4" i="3" s="1"/>
  <c r="BB6" i="2"/>
  <c r="K4" i="3" s="1"/>
  <c r="BA6" i="2"/>
  <c r="J4" i="3" s="1"/>
  <c r="AZ6" i="2"/>
  <c r="I4" i="3" s="1"/>
  <c r="AY6" i="2"/>
  <c r="H4" i="3" s="1"/>
  <c r="AX6" i="2"/>
  <c r="G4" i="3" s="1"/>
  <c r="AW6" i="2"/>
  <c r="F4" i="3" s="1"/>
  <c r="AV6" i="2"/>
  <c r="E4" i="3" s="1"/>
  <c r="AU6" i="2"/>
  <c r="D4" i="3" s="1"/>
  <c r="AT6" i="2"/>
  <c r="C4" i="3" s="1"/>
  <c r="CD5" i="2"/>
  <c r="AM3" i="3" s="1"/>
  <c r="CC5" i="2"/>
  <c r="AL3" i="3" s="1"/>
  <c r="CB5" i="2"/>
  <c r="AK3" i="3" s="1"/>
  <c r="CA5" i="2"/>
  <c r="AJ3" i="3" s="1"/>
  <c r="BZ5" i="2"/>
  <c r="AI3" i="3" s="1"/>
  <c r="BY5" i="2"/>
  <c r="AH3" i="3" s="1"/>
  <c r="BX5" i="2"/>
  <c r="AG3" i="3" s="1"/>
  <c r="BW5" i="2"/>
  <c r="AF3" i="3" s="1"/>
  <c r="BV5" i="2"/>
  <c r="AE3" i="3" s="1"/>
  <c r="BU5" i="2"/>
  <c r="AD3" i="3" s="1"/>
  <c r="BT5" i="2"/>
  <c r="AC3" i="3" s="1"/>
  <c r="BS5" i="2"/>
  <c r="AB3" i="3" s="1"/>
  <c r="BR5" i="2"/>
  <c r="AA3" i="3" s="1"/>
  <c r="BQ5" i="2"/>
  <c r="Z3" i="3" s="1"/>
  <c r="BP5" i="2"/>
  <c r="Y3" i="3" s="1"/>
  <c r="BO5" i="2"/>
  <c r="X3" i="3" s="1"/>
  <c r="BN5" i="2"/>
  <c r="W3" i="3" s="1"/>
  <c r="BM5" i="2"/>
  <c r="V3" i="3" s="1"/>
  <c r="BL5" i="2"/>
  <c r="U3" i="3" s="1"/>
  <c r="BK5" i="2"/>
  <c r="T3" i="3" s="1"/>
  <c r="BJ5" i="2"/>
  <c r="S3" i="3" s="1"/>
  <c r="BI5" i="2"/>
  <c r="R3" i="3" s="1"/>
  <c r="BH5" i="2"/>
  <c r="Q3" i="3" s="1"/>
  <c r="BG5" i="2"/>
  <c r="P3" i="3" s="1"/>
  <c r="BF5" i="2"/>
  <c r="O3" i="3" s="1"/>
  <c r="BE5" i="2"/>
  <c r="N3" i="3" s="1"/>
  <c r="BD5" i="2"/>
  <c r="M3" i="3" s="1"/>
  <c r="BC5" i="2"/>
  <c r="L3" i="3" s="1"/>
  <c r="BB5" i="2"/>
  <c r="K3" i="3" s="1"/>
  <c r="BA5" i="2"/>
  <c r="J3" i="3" s="1"/>
  <c r="AZ5" i="2"/>
  <c r="I3" i="3" s="1"/>
  <c r="AY5" i="2"/>
  <c r="H3" i="3" s="1"/>
  <c r="AX5" i="2"/>
  <c r="G3" i="3" s="1"/>
  <c r="AW5" i="2"/>
  <c r="F3" i="3" s="1"/>
  <c r="AV5" i="2"/>
  <c r="E3" i="3" s="1"/>
  <c r="AU5" i="2"/>
  <c r="D3" i="3" s="1"/>
  <c r="AT5" i="2"/>
  <c r="C3" i="3" s="1"/>
  <c r="CD4" i="2"/>
  <c r="AM2" i="3" s="1"/>
  <c r="CC4" i="2"/>
  <c r="AL2" i="3" s="1"/>
  <c r="CB4" i="2"/>
  <c r="AK2" i="3" s="1"/>
  <c r="CA4" i="2"/>
  <c r="AJ2" i="3" s="1"/>
  <c r="BZ4" i="2"/>
  <c r="AI2" i="3" s="1"/>
  <c r="BY4" i="2"/>
  <c r="AH2" i="3" s="1"/>
  <c r="BX4" i="2"/>
  <c r="AG2" i="3" s="1"/>
  <c r="BW4" i="2"/>
  <c r="AF2" i="3" s="1"/>
  <c r="BV4" i="2"/>
  <c r="AE2" i="3" s="1"/>
  <c r="BU4" i="2"/>
  <c r="AD2" i="3" s="1"/>
  <c r="BT4" i="2"/>
  <c r="AC2" i="3" s="1"/>
  <c r="BS4" i="2"/>
  <c r="AB2" i="3" s="1"/>
  <c r="BR4" i="2"/>
  <c r="AA2" i="3" s="1"/>
  <c r="BQ4" i="2"/>
  <c r="Z2" i="3" s="1"/>
  <c r="BP4" i="2"/>
  <c r="Y2" i="3" s="1"/>
  <c r="BO4" i="2"/>
  <c r="X2" i="3" s="1"/>
  <c r="BN4" i="2"/>
  <c r="W2" i="3" s="1"/>
  <c r="BM4" i="2"/>
  <c r="V2" i="3" s="1"/>
  <c r="BL4" i="2"/>
  <c r="U2" i="3" s="1"/>
  <c r="BK4" i="2"/>
  <c r="T2" i="3" s="1"/>
  <c r="BJ4" i="2"/>
  <c r="S2" i="3" s="1"/>
  <c r="BI4" i="2"/>
  <c r="R2" i="3" s="1"/>
  <c r="BH4" i="2"/>
  <c r="Q2" i="3" s="1"/>
  <c r="BG4" i="2"/>
  <c r="P2" i="3" s="1"/>
  <c r="BF4" i="2"/>
  <c r="O2" i="3" s="1"/>
  <c r="BE4" i="2"/>
  <c r="N2" i="3" s="1"/>
  <c r="BD4" i="2"/>
  <c r="M2" i="3" s="1"/>
  <c r="BC4" i="2"/>
  <c r="L2" i="3" s="1"/>
  <c r="BB4" i="2"/>
  <c r="K2" i="3" s="1"/>
  <c r="BA4" i="2"/>
  <c r="J2" i="3" s="1"/>
  <c r="AZ4" i="2"/>
  <c r="I2" i="3" s="1"/>
  <c r="AY4" i="2"/>
  <c r="H2" i="3" s="1"/>
  <c r="AX4" i="2"/>
  <c r="G2" i="3" s="1"/>
  <c r="AW4" i="2"/>
  <c r="F2" i="3" s="1"/>
  <c r="AV4" i="2"/>
  <c r="E2" i="3" s="1"/>
  <c r="AU4" i="2"/>
  <c r="D2" i="3" s="1"/>
  <c r="AT4" i="2"/>
  <c r="C2" i="3" s="1"/>
  <c r="CD3" i="2"/>
  <c r="AM1" i="3" s="1"/>
  <c r="AL1" i="4" s="1"/>
  <c r="CC3" i="2"/>
  <c r="AL1" i="3" s="1"/>
  <c r="AK1" i="4" s="1"/>
  <c r="CB3" i="2"/>
  <c r="AK1" i="3" s="1"/>
  <c r="AJ1" i="4" s="1"/>
  <c r="CA3" i="2"/>
  <c r="AJ1" i="3" s="1"/>
  <c r="AI1" i="4" s="1"/>
  <c r="BZ3" i="2"/>
  <c r="AI1" i="3" s="1"/>
  <c r="AH1" i="4" s="1"/>
  <c r="BY3" i="2"/>
  <c r="AH1" i="3" s="1"/>
  <c r="AG1" i="4" s="1"/>
  <c r="BX3" i="2"/>
  <c r="AG1" i="3" s="1"/>
  <c r="AF1" i="4" s="1"/>
  <c r="BW3" i="2"/>
  <c r="AF1" i="3" s="1"/>
  <c r="AE1" i="4" s="1"/>
  <c r="BV3" i="2"/>
  <c r="AE1" i="3" s="1"/>
  <c r="AD1" i="4" s="1"/>
  <c r="BU3" i="2"/>
  <c r="AD1" i="3" s="1"/>
  <c r="AC1" i="4" s="1"/>
  <c r="BT3" i="2"/>
  <c r="AC1" i="3" s="1"/>
  <c r="AB1" i="4" s="1"/>
  <c r="BS3" i="2"/>
  <c r="AB1" i="3" s="1"/>
  <c r="AA1" i="4" s="1"/>
  <c r="BR3" i="2"/>
  <c r="AA1" i="3" s="1"/>
  <c r="Z1" i="4" s="1"/>
  <c r="BQ3" i="2"/>
  <c r="Z1" i="3" s="1"/>
  <c r="Y1" i="4" s="1"/>
  <c r="BP3" i="2"/>
  <c r="Y1" i="3" s="1"/>
  <c r="X1" i="4" s="1"/>
  <c r="BO3" i="2"/>
  <c r="X1" i="3" s="1"/>
  <c r="W1" i="4" s="1"/>
  <c r="BN3" i="2"/>
  <c r="W1" i="3" s="1"/>
  <c r="V1" i="4" s="1"/>
  <c r="BM3" i="2"/>
  <c r="V1" i="3" s="1"/>
  <c r="U1" i="4" s="1"/>
  <c r="BL3" i="2"/>
  <c r="U1" i="3" s="1"/>
  <c r="T1" i="4" s="1"/>
  <c r="BK3" i="2"/>
  <c r="T1" i="3" s="1"/>
  <c r="S1" i="4" s="1"/>
  <c r="BJ3" i="2"/>
  <c r="S1" i="3" s="1"/>
  <c r="R1" i="4" s="1"/>
  <c r="BI3" i="2"/>
  <c r="R1" i="3" s="1"/>
  <c r="Q1" i="4" s="1"/>
  <c r="BH3" i="2"/>
  <c r="Q1" i="3" s="1"/>
  <c r="P1" i="4" s="1"/>
  <c r="BG3" i="2"/>
  <c r="P1" i="3" s="1"/>
  <c r="O1" i="4" s="1"/>
  <c r="BF3" i="2"/>
  <c r="O1" i="3" s="1"/>
  <c r="N1" i="4" s="1"/>
  <c r="BE3" i="2"/>
  <c r="N1" i="3" s="1"/>
  <c r="M1" i="4" s="1"/>
  <c r="BD3" i="2"/>
  <c r="M1" i="3" s="1"/>
  <c r="L1" i="4" s="1"/>
  <c r="BC3" i="2"/>
  <c r="L1" i="3" s="1"/>
  <c r="K1" i="4" s="1"/>
  <c r="BB3" i="2"/>
  <c r="K1" i="3" s="1"/>
  <c r="J1" i="4" s="1"/>
  <c r="BA3" i="2"/>
  <c r="J1" i="3" s="1"/>
  <c r="I1" i="4" s="1"/>
  <c r="AZ3" i="2"/>
  <c r="I1" i="3" s="1"/>
  <c r="H1" i="4" s="1"/>
  <c r="AY3" i="2"/>
  <c r="H1" i="3" s="1"/>
  <c r="G1" i="4" s="1"/>
  <c r="AX3" i="2"/>
  <c r="G1" i="3" s="1"/>
  <c r="F1" i="4" s="1"/>
  <c r="AW3" i="2"/>
  <c r="F1" i="3" s="1"/>
  <c r="E1" i="4" s="1"/>
  <c r="AV3" i="2"/>
  <c r="E1" i="3" s="1"/>
  <c r="D1" i="4" s="1"/>
  <c r="AU3" i="2"/>
  <c r="D1" i="3" s="1"/>
  <c r="C1" i="4" s="1"/>
  <c r="AT3" i="2"/>
  <c r="C1" i="3" s="1"/>
  <c r="B1" i="4" s="1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AI6" i="1"/>
  <c r="G35" i="5" s="1"/>
  <c r="AH6" i="1"/>
  <c r="G34" i="5" s="1"/>
  <c r="AG6" i="1"/>
  <c r="G33" i="5" s="1"/>
  <c r="AF6" i="1"/>
  <c r="G32" i="5" s="1"/>
  <c r="AE6" i="1"/>
  <c r="G31" i="5" s="1"/>
  <c r="AD6" i="1"/>
  <c r="G30" i="5" s="1"/>
  <c r="AC6" i="1"/>
  <c r="G29" i="5" s="1"/>
  <c r="Z6" i="1"/>
  <c r="G26" i="5" s="1"/>
  <c r="Y6" i="1"/>
  <c r="G25" i="5" s="1"/>
  <c r="X6" i="1"/>
  <c r="G24" i="5" s="1"/>
  <c r="W6" i="1"/>
  <c r="G23" i="5" s="1"/>
  <c r="V6" i="1"/>
  <c r="G22" i="5" s="1"/>
  <c r="U6" i="1"/>
  <c r="G21" i="5" s="1"/>
  <c r="T6" i="1"/>
  <c r="G20" i="5" s="1"/>
  <c r="S6" i="1"/>
  <c r="G19" i="5" s="1"/>
  <c r="Q6" i="1"/>
  <c r="G17" i="5" s="1"/>
  <c r="N6" i="1"/>
  <c r="G14" i="5" s="1"/>
  <c r="M6" i="1"/>
  <c r="G13" i="5" s="1"/>
  <c r="I6" i="1"/>
  <c r="G9" i="5" s="1"/>
  <c r="H6" i="1"/>
  <c r="G8" i="5" s="1"/>
  <c r="G6" i="1"/>
  <c r="G7" i="5" s="1"/>
  <c r="F6" i="1"/>
  <c r="G6" i="5" s="1"/>
  <c r="E6" i="1"/>
  <c r="G5" i="5" s="1"/>
  <c r="D6" i="1"/>
  <c r="G4" i="5" s="1"/>
  <c r="C6" i="1"/>
  <c r="G3" i="5" s="1"/>
  <c r="AM5" i="1"/>
  <c r="AM6" i="1" s="1"/>
  <c r="AL5" i="1"/>
  <c r="AL6" i="1" s="1"/>
  <c r="AK5" i="1"/>
  <c r="AK6" i="1" s="1"/>
  <c r="G37" i="5" s="1"/>
  <c r="AJ5" i="1"/>
  <c r="AJ6" i="1" s="1"/>
  <c r="AG5" i="1"/>
  <c r="AB5" i="1"/>
  <c r="AB6" i="1" s="1"/>
  <c r="AA5" i="1"/>
  <c r="AA6" i="1" s="1"/>
  <c r="G27" i="5" s="1"/>
  <c r="U5" i="1"/>
  <c r="R5" i="1"/>
  <c r="R6" i="1" s="1"/>
  <c r="P5" i="1"/>
  <c r="P6" i="1" s="1"/>
  <c r="O5" i="1"/>
  <c r="O6" i="1" s="1"/>
  <c r="G15" i="5" s="1"/>
  <c r="L5" i="1"/>
  <c r="L6" i="1" s="1"/>
  <c r="K5" i="1"/>
  <c r="K6" i="1" s="1"/>
  <c r="J5" i="1"/>
  <c r="CD62" i="2" l="1"/>
  <c r="AM60" i="3" s="1"/>
  <c r="F35" i="7"/>
  <c r="F8" i="7"/>
  <c r="F33" i="7"/>
  <c r="F29" i="7"/>
  <c r="F32" i="7"/>
  <c r="F26" i="7"/>
  <c r="F28" i="7"/>
  <c r="F14" i="7"/>
  <c r="F34" i="7"/>
  <c r="F36" i="7"/>
  <c r="F22" i="7"/>
  <c r="F9" i="7"/>
  <c r="F11" i="7"/>
  <c r="F5" i="7"/>
  <c r="F30" i="7"/>
  <c r="F4" i="7"/>
  <c r="F17" i="7"/>
  <c r="F19" i="7"/>
  <c r="F13" i="7"/>
  <c r="F38" i="7"/>
  <c r="F39" i="7"/>
  <c r="F25" i="7"/>
  <c r="F27" i="7"/>
  <c r="F21" i="7"/>
  <c r="F7" i="7"/>
  <c r="F15" i="7"/>
  <c r="F16" i="7"/>
  <c r="F10" i="7"/>
  <c r="F12" i="7"/>
  <c r="F37" i="7"/>
  <c r="F23" i="7"/>
  <c r="F24" i="7"/>
  <c r="F18" i="7"/>
  <c r="F20" i="7"/>
  <c r="F6" i="7"/>
  <c r="F31" i="7"/>
  <c r="G36" i="5"/>
  <c r="G16" i="5"/>
  <c r="G38" i="5"/>
  <c r="G39" i="5"/>
  <c r="G18" i="5"/>
  <c r="A2" i="4" a="1"/>
  <c r="G28" i="5"/>
  <c r="G11" i="5"/>
  <c r="G12" i="5"/>
  <c r="J6" i="1"/>
  <c r="N7" i="1"/>
  <c r="F14" i="5" s="1"/>
  <c r="AN6" i="1"/>
  <c r="R7" i="1" s="1"/>
  <c r="F18" i="5" s="1"/>
  <c r="Z7" i="1"/>
  <c r="F26" i="5" s="1"/>
  <c r="AK7" i="1"/>
  <c r="F37" i="5" s="1"/>
  <c r="M7" i="1" l="1"/>
  <c r="F13" i="5" s="1"/>
  <c r="Q7" i="1"/>
  <c r="F17" i="5" s="1"/>
  <c r="AH7" i="1"/>
  <c r="F34" i="5" s="1"/>
  <c r="V7" i="1"/>
  <c r="F22" i="5" s="1"/>
  <c r="L7" i="1"/>
  <c r="F12" i="5" s="1"/>
  <c r="AC7" i="1"/>
  <c r="F29" i="5" s="1"/>
  <c r="K7" i="1"/>
  <c r="F11" i="5" s="1"/>
  <c r="G40" i="7"/>
  <c r="AG7" i="1"/>
  <c r="F33" i="5" s="1"/>
  <c r="I7" i="1"/>
  <c r="F9" i="5" s="1"/>
  <c r="U7" i="1"/>
  <c r="F21" i="5" s="1"/>
  <c r="Y7" i="1"/>
  <c r="F25" i="5" s="1"/>
  <c r="AD7" i="1"/>
  <c r="F30" i="5" s="1"/>
  <c r="E7" i="1"/>
  <c r="F5" i="5" s="1"/>
  <c r="AB7" i="1"/>
  <c r="F28" i="5" s="1"/>
  <c r="A32" i="4"/>
  <c r="A24" i="4"/>
  <c r="A16" i="4"/>
  <c r="A8" i="4"/>
  <c r="A31" i="4"/>
  <c r="A23" i="4"/>
  <c r="A15" i="4"/>
  <c r="A7" i="4"/>
  <c r="A33" i="4"/>
  <c r="A21" i="4"/>
  <c r="A11" i="4"/>
  <c r="A30" i="4"/>
  <c r="A20" i="4"/>
  <c r="A10" i="4"/>
  <c r="A29" i="4"/>
  <c r="A19" i="4"/>
  <c r="A9" i="4"/>
  <c r="A38" i="4"/>
  <c r="A28" i="4"/>
  <c r="A18" i="4"/>
  <c r="A6" i="4"/>
  <c r="A37" i="4"/>
  <c r="A27" i="4"/>
  <c r="A17" i="4"/>
  <c r="A5" i="4"/>
  <c r="A36" i="4"/>
  <c r="A26" i="4"/>
  <c r="A14" i="4"/>
  <c r="A4" i="4"/>
  <c r="A35" i="4"/>
  <c r="A25" i="4"/>
  <c r="A13" i="4"/>
  <c r="A3" i="4"/>
  <c r="A34" i="4"/>
  <c r="A22" i="4"/>
  <c r="A12" i="4"/>
  <c r="A2" i="4"/>
  <c r="AA7" i="1"/>
  <c r="F27" i="5" s="1"/>
  <c r="C7" i="1"/>
  <c r="AF7" i="1"/>
  <c r="F32" i="5" s="1"/>
  <c r="X7" i="1"/>
  <c r="F24" i="5" s="1"/>
  <c r="O7" i="1"/>
  <c r="F15" i="5" s="1"/>
  <c r="H7" i="1"/>
  <c r="F8" i="5" s="1"/>
  <c r="W7" i="1"/>
  <c r="F23" i="5" s="1"/>
  <c r="AE7" i="1"/>
  <c r="F31" i="5" s="1"/>
  <c r="G7" i="1"/>
  <c r="F7" i="5" s="1"/>
  <c r="T7" i="1"/>
  <c r="F20" i="5" s="1"/>
  <c r="D7" i="1"/>
  <c r="F4" i="5" s="1"/>
  <c r="AI7" i="1"/>
  <c r="F35" i="5" s="1"/>
  <c r="S7" i="1"/>
  <c r="F19" i="5" s="1"/>
  <c r="F7" i="1"/>
  <c r="F6" i="5" s="1"/>
  <c r="G10" i="5"/>
  <c r="J7" i="1"/>
  <c r="F10" i="5" s="1"/>
  <c r="AL7" i="1"/>
  <c r="F38" i="5" s="1"/>
  <c r="AM7" i="1"/>
  <c r="F39" i="5" s="1"/>
  <c r="P7" i="1"/>
  <c r="F16" i="5" s="1"/>
  <c r="AJ7" i="1"/>
  <c r="F36" i="5" s="1"/>
  <c r="B3" i="5" l="1" a="1"/>
  <c r="F3" i="5"/>
  <c r="AN7" i="1"/>
  <c r="B36" i="5" l="1"/>
  <c r="B28" i="5"/>
  <c r="B20" i="5"/>
  <c r="B12" i="5"/>
  <c r="B4" i="5"/>
  <c r="B33" i="5"/>
  <c r="B24" i="5"/>
  <c r="B15" i="5"/>
  <c r="B6" i="5"/>
  <c r="B39" i="5"/>
  <c r="B30" i="5"/>
  <c r="B21" i="5"/>
  <c r="B11" i="5"/>
  <c r="B38" i="5"/>
  <c r="B26" i="5"/>
  <c r="B14" i="5"/>
  <c r="B35" i="5"/>
  <c r="B22" i="5"/>
  <c r="B8" i="5"/>
  <c r="B25" i="5"/>
  <c r="B9" i="5"/>
  <c r="B34" i="5"/>
  <c r="B17" i="5"/>
  <c r="B29" i="5"/>
  <c r="B10" i="5"/>
  <c r="B23" i="5"/>
  <c r="B5" i="5"/>
  <c r="B19" i="5"/>
  <c r="B3" i="5"/>
  <c r="B37" i="5"/>
  <c r="B18" i="5"/>
  <c r="B27" i="5"/>
  <c r="B16" i="5"/>
  <c r="B7" i="5"/>
  <c r="B32" i="5"/>
  <c r="B31" i="5"/>
  <c r="B13" i="5"/>
  <c r="K2" i="5" l="1" a="1"/>
  <c r="AQ2" i="5" l="1"/>
  <c r="AI2" i="5"/>
  <c r="AA2" i="5"/>
  <c r="S2" i="5"/>
  <c r="K2" i="5"/>
  <c r="AN2" i="5"/>
  <c r="AF2" i="5"/>
  <c r="X2" i="5"/>
  <c r="P2" i="5"/>
  <c r="AU2" i="5"/>
  <c r="AK2" i="5"/>
  <c r="Z2" i="5"/>
  <c r="O2" i="5"/>
  <c r="AO2" i="5"/>
  <c r="AC2" i="5"/>
  <c r="Q2" i="5"/>
  <c r="AM2" i="5"/>
  <c r="Y2" i="5"/>
  <c r="L2" i="5"/>
  <c r="AS2" i="5"/>
  <c r="AD2" i="5"/>
  <c r="M2" i="5"/>
  <c r="AL2" i="5"/>
  <c r="V2" i="5"/>
  <c r="AH2" i="5"/>
  <c r="T2" i="5"/>
  <c r="AG2" i="5"/>
  <c r="R2" i="5"/>
  <c r="AT2" i="5"/>
  <c r="AE2" i="5"/>
  <c r="N2" i="5"/>
  <c r="W2" i="5"/>
  <c r="U2" i="5"/>
  <c r="AR2" i="5"/>
  <c r="AP2" i="5"/>
  <c r="AJ2" i="5"/>
  <c r="AB2" i="5"/>
  <c r="X24" i="4"/>
  <c r="AA3" i="4"/>
  <c r="AE3" i="4"/>
  <c r="V37" i="4"/>
  <c r="X22" i="4"/>
  <c r="AC16" i="4"/>
  <c r="AH6" i="4"/>
  <c r="AL8" i="4"/>
  <c r="AI5" i="4"/>
  <c r="AA5" i="4"/>
  <c r="B5" i="4"/>
  <c r="F23" i="4"/>
  <c r="Z11" i="4"/>
  <c r="AL21" i="4"/>
  <c r="AE20" i="4"/>
  <c r="AA29" i="4"/>
  <c r="AJ23" i="4"/>
  <c r="I2" i="4"/>
  <c r="AL11" i="4"/>
  <c r="AG12" i="4"/>
  <c r="Z18" i="4"/>
  <c r="X23" i="4"/>
  <c r="E28" i="4"/>
  <c r="AI25" i="4"/>
  <c r="J27" i="4"/>
  <c r="AI27" i="4"/>
  <c r="R37" i="4"/>
  <c r="AD36" i="4"/>
  <c r="AB17" i="4"/>
  <c r="D7" i="4"/>
  <c r="F33" i="4"/>
  <c r="G19" i="4"/>
  <c r="D19" i="4"/>
  <c r="X19" i="4"/>
  <c r="AI24" i="4"/>
  <c r="Q14" i="4"/>
  <c r="R8" i="4"/>
  <c r="L6" i="4"/>
  <c r="S13" i="4"/>
  <c r="AF7" i="4"/>
  <c r="Y25" i="4"/>
  <c r="AJ25" i="4"/>
  <c r="AL5" i="4"/>
  <c r="N10" i="4"/>
  <c r="Y35" i="4"/>
  <c r="W8" i="4"/>
  <c r="W15" i="4"/>
  <c r="AK20" i="4"/>
  <c r="V31" i="4"/>
  <c r="AA12" i="4"/>
  <c r="J2" i="4"/>
  <c r="M33" i="4"/>
  <c r="C19" i="4"/>
  <c r="N17" i="4"/>
  <c r="X26" i="4"/>
  <c r="K9" i="4"/>
  <c r="AF9" i="4"/>
  <c r="AK9" i="4"/>
  <c r="L3" i="4"/>
  <c r="Y28" i="4"/>
  <c r="W3" i="4"/>
  <c r="AL10" i="4"/>
  <c r="M30" i="4"/>
  <c r="H27" i="4"/>
  <c r="AI29" i="4"/>
  <c r="Y29" i="4"/>
  <c r="L27" i="4"/>
  <c r="O32" i="4"/>
  <c r="X29" i="4"/>
  <c r="AD7" i="4"/>
  <c r="W38" i="4"/>
  <c r="R15" i="4"/>
  <c r="C15" i="4"/>
  <c r="N35" i="4"/>
  <c r="U4" i="4"/>
  <c r="O29" i="4"/>
  <c r="Q4" i="4"/>
  <c r="R22" i="4"/>
  <c r="F24" i="4"/>
  <c r="H18" i="4"/>
  <c r="AJ30" i="4"/>
  <c r="U30" i="4"/>
  <c r="C3" i="4"/>
  <c r="Q2" i="4"/>
  <c r="C31" i="4"/>
  <c r="V13" i="4"/>
  <c r="D15" i="4"/>
  <c r="AC8" i="4"/>
  <c r="G8" i="4"/>
  <c r="AG27" i="4"/>
  <c r="Q9" i="4"/>
  <c r="Z4" i="4"/>
  <c r="AK34" i="4"/>
  <c r="T17" i="4"/>
  <c r="N37" i="4"/>
  <c r="D33" i="4"/>
  <c r="S33" i="4"/>
  <c r="C33" i="4"/>
  <c r="V2" i="4"/>
  <c r="AL38" i="4"/>
  <c r="G5" i="4"/>
  <c r="U12" i="4"/>
  <c r="AL16" i="4"/>
  <c r="L34" i="4"/>
  <c r="H34" i="4"/>
  <c r="I3" i="4"/>
  <c r="F4" i="4"/>
  <c r="S18" i="4"/>
  <c r="W28" i="4"/>
  <c r="AI31" i="4"/>
  <c r="Y15" i="4"/>
  <c r="AE29" i="4"/>
  <c r="AJ13" i="4"/>
  <c r="N12" i="4"/>
  <c r="J34" i="4"/>
  <c r="E20" i="4"/>
  <c r="G20" i="4"/>
  <c r="H38" i="4"/>
  <c r="D28" i="4"/>
  <c r="AG22" i="4"/>
  <c r="P11" i="4"/>
  <c r="AJ34" i="4"/>
  <c r="AA27" i="4"/>
  <c r="Z29" i="4"/>
  <c r="R29" i="4"/>
  <c r="AK25" i="4"/>
  <c r="Y30" i="4"/>
  <c r="J33" i="4"/>
  <c r="R33" i="4"/>
  <c r="L32" i="4"/>
  <c r="M7" i="4"/>
  <c r="P26" i="4"/>
  <c r="F5" i="4"/>
  <c r="N33" i="4"/>
  <c r="AD6" i="4"/>
  <c r="M13" i="4"/>
  <c r="AI13" i="4"/>
  <c r="K17" i="4"/>
  <c r="M27" i="4"/>
  <c r="B28" i="4"/>
  <c r="E33" i="4"/>
  <c r="G13" i="4"/>
  <c r="R30" i="4"/>
  <c r="X38" i="4"/>
  <c r="T38" i="4"/>
  <c r="U21" i="4"/>
  <c r="X8" i="4"/>
  <c r="T24" i="4"/>
  <c r="L4" i="4"/>
  <c r="K20" i="4"/>
  <c r="G2" i="4"/>
  <c r="W21" i="4"/>
  <c r="G21" i="4"/>
  <c r="W24" i="4"/>
  <c r="B22" i="4"/>
  <c r="B6" i="4"/>
  <c r="T2" i="4"/>
  <c r="X7" i="4"/>
  <c r="I35" i="4"/>
  <c r="Y38" i="4"/>
  <c r="AJ38" i="4"/>
  <c r="F38" i="4"/>
  <c r="T34" i="4"/>
  <c r="T13" i="4"/>
  <c r="C27" i="4"/>
  <c r="Z19" i="4"/>
  <c r="V4" i="4"/>
  <c r="AH21" i="4"/>
  <c r="AF24" i="4"/>
  <c r="AA24" i="4"/>
  <c r="V38" i="4"/>
  <c r="AK19" i="4"/>
  <c r="J31" i="4"/>
  <c r="Y27" i="4"/>
  <c r="AB20" i="4"/>
  <c r="M37" i="4"/>
  <c r="S37" i="4"/>
  <c r="U37" i="4"/>
  <c r="O22" i="4"/>
  <c r="Y4" i="4"/>
  <c r="AH30" i="4"/>
  <c r="S28" i="4"/>
  <c r="AJ9" i="4"/>
  <c r="X4" i="4"/>
  <c r="AF6" i="4"/>
  <c r="AF34" i="4"/>
  <c r="V22" i="4"/>
  <c r="B8" i="4"/>
  <c r="Y22" i="4"/>
  <c r="J16" i="4"/>
  <c r="W5" i="4"/>
  <c r="K23" i="4"/>
  <c r="M31" i="4"/>
  <c r="AL32" i="4"/>
  <c r="AG24" i="4"/>
  <c r="C5" i="4"/>
  <c r="AJ32" i="4"/>
  <c r="P9" i="4"/>
  <c r="G27" i="4"/>
  <c r="G22" i="4"/>
  <c r="AK22" i="4"/>
  <c r="Z17" i="4"/>
  <c r="Q5" i="4"/>
  <c r="I32" i="4"/>
  <c r="AE19" i="4"/>
  <c r="U32" i="4"/>
  <c r="AI11" i="4"/>
  <c r="E26" i="4"/>
  <c r="Z22" i="4"/>
  <c r="H16" i="4"/>
  <c r="V35" i="4"/>
  <c r="O31" i="4"/>
  <c r="AE18" i="4"/>
  <c r="AI23" i="4"/>
  <c r="AB26" i="4"/>
  <c r="U26" i="4"/>
  <c r="K26" i="4"/>
  <c r="V36" i="4"/>
  <c r="M10" i="4"/>
  <c r="L18" i="4"/>
  <c r="I8" i="4"/>
  <c r="K4" i="4"/>
  <c r="Y19" i="4"/>
  <c r="AL19" i="4"/>
  <c r="K19" i="4"/>
  <c r="F15" i="4"/>
  <c r="O16" i="4"/>
  <c r="V32" i="4"/>
  <c r="D17" i="4"/>
  <c r="AA21" i="4"/>
  <c r="D6" i="4"/>
  <c r="AH31" i="4"/>
  <c r="M12" i="4"/>
  <c r="M35" i="4"/>
  <c r="AE13" i="4"/>
  <c r="F32" i="4"/>
  <c r="AH25" i="4"/>
  <c r="AC15" i="4"/>
  <c r="S30" i="4"/>
  <c r="T32" i="4"/>
  <c r="AJ22" i="4"/>
  <c r="P32" i="4"/>
  <c r="M5" i="4"/>
  <c r="AC5" i="4"/>
  <c r="AJ5" i="4"/>
  <c r="Q8" i="4"/>
  <c r="AL9" i="4"/>
  <c r="AE12" i="4"/>
  <c r="V30" i="4"/>
  <c r="R24" i="4"/>
  <c r="Y21" i="4"/>
  <c r="H21" i="4"/>
  <c r="Q21" i="4"/>
  <c r="AL15" i="4"/>
  <c r="AE11" i="4"/>
  <c r="Q11" i="4"/>
  <c r="AK37" i="4"/>
  <c r="P37" i="4"/>
  <c r="W16" i="4"/>
  <c r="AH34" i="4"/>
  <c r="P23" i="4"/>
  <c r="AA16" i="4"/>
  <c r="AD27" i="4"/>
  <c r="I29" i="4"/>
  <c r="I14" i="4"/>
  <c r="AJ26" i="4"/>
  <c r="T4" i="4"/>
  <c r="AJ31" i="4"/>
  <c r="K36" i="4"/>
  <c r="M16" i="4"/>
  <c r="AL35" i="4"/>
  <c r="C22" i="4"/>
  <c r="AG2" i="4"/>
  <c r="U8" i="4"/>
  <c r="C10" i="4"/>
  <c r="V28" i="4"/>
  <c r="Y20" i="4"/>
  <c r="AI22" i="4"/>
  <c r="Y26" i="4"/>
  <c r="Z7" i="4"/>
  <c r="T19" i="4"/>
  <c r="AF17" i="4"/>
  <c r="AE24" i="4"/>
  <c r="F12" i="4"/>
  <c r="AL20" i="4"/>
  <c r="AK10" i="4"/>
  <c r="AH7" i="4"/>
  <c r="S11" i="4"/>
  <c r="AH37" i="4"/>
  <c r="T20" i="4"/>
  <c r="R27" i="4"/>
  <c r="S34" i="4"/>
  <c r="H6" i="4"/>
  <c r="AL22" i="4"/>
  <c r="G12" i="4"/>
  <c r="AJ19" i="4"/>
  <c r="AK21" i="4"/>
  <c r="AB14" i="4"/>
  <c r="F18" i="4"/>
  <c r="S25" i="4"/>
  <c r="Q3" i="4"/>
  <c r="I36" i="4"/>
  <c r="AF38" i="4"/>
  <c r="R14" i="4"/>
  <c r="AG23" i="4"/>
  <c r="AJ17" i="4"/>
  <c r="AH32" i="4"/>
  <c r="Q33" i="4"/>
  <c r="I30" i="4"/>
  <c r="AJ12" i="4"/>
  <c r="T9" i="4"/>
  <c r="Z25" i="4"/>
  <c r="G37" i="4"/>
  <c r="J17" i="4"/>
  <c r="AC14" i="4"/>
  <c r="E5" i="4"/>
  <c r="U9" i="4"/>
  <c r="X18" i="4"/>
  <c r="C29" i="4"/>
  <c r="X21" i="4"/>
  <c r="AB25" i="4"/>
  <c r="AH23" i="4"/>
  <c r="AI16" i="4"/>
  <c r="Q6" i="4"/>
  <c r="AL33" i="4"/>
  <c r="AI18" i="4"/>
  <c r="AE23" i="4"/>
  <c r="Z10" i="4"/>
  <c r="C32" i="4"/>
  <c r="AL36" i="4"/>
  <c r="AC18" i="4"/>
  <c r="W7" i="4"/>
  <c r="T36" i="4"/>
  <c r="O37" i="4"/>
  <c r="AH5" i="4"/>
  <c r="U6" i="4"/>
  <c r="W26" i="4"/>
  <c r="AA33" i="4"/>
  <c r="AB34" i="4"/>
  <c r="AI34" i="4"/>
  <c r="P2" i="4"/>
  <c r="AC17" i="4"/>
  <c r="B15" i="4"/>
  <c r="S10" i="4"/>
  <c r="X25" i="4"/>
  <c r="D34" i="4"/>
  <c r="M34" i="4"/>
  <c r="AK36" i="4"/>
  <c r="AK16" i="4"/>
  <c r="AF33" i="4"/>
  <c r="AJ33" i="4"/>
  <c r="U13" i="4"/>
  <c r="I23" i="4"/>
  <c r="M17" i="4"/>
  <c r="I20" i="4"/>
  <c r="Q28" i="4"/>
  <c r="AF37" i="4"/>
  <c r="X37" i="4"/>
  <c r="AD15" i="4"/>
  <c r="C2" i="4"/>
  <c r="C18" i="4"/>
  <c r="F7" i="4"/>
  <c r="AB27" i="4"/>
  <c r="H7" i="4"/>
  <c r="G28" i="4"/>
  <c r="AB11" i="4"/>
  <c r="O11" i="4"/>
  <c r="R19" i="4"/>
  <c r="B13" i="4"/>
  <c r="N27" i="4"/>
  <c r="P15" i="4"/>
  <c r="M6" i="4"/>
  <c r="V20" i="4"/>
  <c r="W20" i="4"/>
  <c r="AB29" i="4"/>
  <c r="AB38" i="4"/>
  <c r="P24" i="4"/>
  <c r="C8" i="4"/>
  <c r="O27" i="4"/>
  <c r="AF12" i="4"/>
  <c r="R36" i="4"/>
  <c r="K15" i="4"/>
  <c r="G35" i="4"/>
  <c r="AI26" i="4"/>
  <c r="D18" i="4"/>
  <c r="AE37" i="4"/>
  <c r="AF10" i="4"/>
  <c r="R11" i="4"/>
  <c r="AK6" i="4"/>
  <c r="AJ3" i="4"/>
  <c r="S5" i="4"/>
  <c r="C26" i="4"/>
  <c r="AE35" i="4"/>
  <c r="AD32" i="4"/>
  <c r="X13" i="4"/>
  <c r="U3" i="4"/>
  <c r="T18" i="4"/>
  <c r="AB16" i="4"/>
  <c r="AL12" i="4"/>
  <c r="T10" i="4"/>
  <c r="N23" i="4"/>
  <c r="N36" i="4"/>
  <c r="J18" i="4"/>
  <c r="AL23" i="4"/>
  <c r="C38" i="4"/>
  <c r="M15" i="4"/>
  <c r="D38" i="4"/>
  <c r="C30" i="4"/>
  <c r="AK3" i="4"/>
  <c r="J15" i="4"/>
  <c r="Z32" i="4"/>
  <c r="M18" i="4"/>
  <c r="P22" i="4"/>
  <c r="W12" i="4"/>
  <c r="E35" i="4"/>
  <c r="D9" i="4"/>
  <c r="AJ37" i="4"/>
  <c r="AA30" i="4"/>
  <c r="K10" i="4"/>
  <c r="J32" i="4"/>
  <c r="I4" i="4"/>
  <c r="AC24" i="4"/>
  <c r="AD38" i="4"/>
  <c r="H14" i="4"/>
  <c r="X15" i="4"/>
  <c r="R5" i="4"/>
  <c r="U24" i="4"/>
  <c r="Q30" i="4"/>
  <c r="V10" i="4"/>
  <c r="U2" i="4"/>
  <c r="AG10" i="4"/>
  <c r="R17" i="4"/>
  <c r="I9" i="4"/>
  <c r="H26" i="4"/>
  <c r="J13" i="4"/>
  <c r="E17" i="4"/>
  <c r="AC2" i="4"/>
  <c r="AG4" i="4"/>
  <c r="AH27" i="4"/>
  <c r="Q32" i="4"/>
  <c r="AC9" i="4"/>
  <c r="AI19" i="4"/>
  <c r="O26" i="4"/>
  <c r="AC26" i="4"/>
  <c r="AA15" i="4"/>
  <c r="E29" i="4"/>
  <c r="O12" i="4"/>
  <c r="X16" i="4"/>
  <c r="Y23" i="4"/>
  <c r="AG15" i="4"/>
  <c r="I13" i="4"/>
  <c r="AG28" i="4"/>
  <c r="H9" i="4"/>
  <c r="AL4" i="4"/>
  <c r="N9" i="4"/>
  <c r="D32" i="4"/>
  <c r="L38" i="4"/>
  <c r="P18" i="4"/>
  <c r="AK24" i="4"/>
  <c r="K38" i="4"/>
  <c r="O9" i="4"/>
  <c r="AI2" i="4"/>
  <c r="AD10" i="4"/>
  <c r="AI30" i="4"/>
  <c r="X10" i="4"/>
  <c r="AA10" i="4"/>
  <c r="AI10" i="4"/>
  <c r="AE5" i="4"/>
  <c r="H11" i="4"/>
  <c r="AC28" i="4"/>
  <c r="T3" i="4"/>
  <c r="I26" i="4"/>
  <c r="N29" i="4"/>
  <c r="H15" i="4"/>
  <c r="S15" i="4"/>
  <c r="AE8" i="4"/>
  <c r="E37" i="4"/>
  <c r="J4" i="4"/>
  <c r="U31" i="4"/>
  <c r="L16" i="4"/>
  <c r="AF32" i="4"/>
  <c r="V26" i="4"/>
  <c r="E12" i="4"/>
  <c r="L36" i="4"/>
  <c r="T12" i="4"/>
  <c r="U34" i="4"/>
  <c r="I11" i="4"/>
  <c r="G33" i="4"/>
  <c r="G10" i="4"/>
  <c r="Y32" i="4"/>
  <c r="AB12" i="4"/>
  <c r="M36" i="4"/>
  <c r="U38" i="4"/>
  <c r="D5" i="4"/>
  <c r="AG20" i="4"/>
  <c r="J28" i="4"/>
  <c r="AD16" i="4"/>
  <c r="AF14" i="4"/>
  <c r="B25" i="4"/>
  <c r="AL25" i="4"/>
  <c r="F25" i="4"/>
  <c r="Q7" i="4"/>
  <c r="Z38" i="4"/>
  <c r="X32" i="4"/>
  <c r="O30" i="4"/>
  <c r="N34" i="4"/>
  <c r="O21" i="4"/>
  <c r="AK38" i="4"/>
  <c r="M11" i="4"/>
  <c r="O15" i="4"/>
  <c r="AE34" i="4"/>
  <c r="Z37" i="4"/>
  <c r="E27" i="4"/>
  <c r="AF4" i="4"/>
  <c r="AA31" i="4"/>
  <c r="AL29" i="4"/>
  <c r="AJ35" i="4"/>
  <c r="AD31" i="4"/>
  <c r="U10" i="4"/>
  <c r="AD18" i="4"/>
  <c r="R28" i="4"/>
  <c r="D27" i="4"/>
  <c r="O24" i="4"/>
  <c r="I12" i="4"/>
  <c r="T7" i="4"/>
  <c r="AK8" i="4"/>
  <c r="AK27" i="4"/>
  <c r="M22" i="4"/>
  <c r="J12" i="4"/>
  <c r="R31" i="4"/>
  <c r="U18" i="4"/>
  <c r="AI8" i="4"/>
  <c r="AH38" i="4"/>
  <c r="L5" i="4"/>
  <c r="AA32" i="4"/>
  <c r="K7" i="4"/>
  <c r="AD22" i="4"/>
  <c r="AD37" i="4"/>
  <c r="K13" i="4"/>
  <c r="AD19" i="4"/>
  <c r="Z26" i="4"/>
  <c r="AF18" i="4"/>
  <c r="M38" i="4"/>
  <c r="B14" i="4"/>
  <c r="G7" i="4"/>
  <c r="O13" i="4"/>
  <c r="C21" i="4"/>
  <c r="V18" i="4"/>
  <c r="J37" i="4"/>
  <c r="AG8" i="4"/>
  <c r="AB28" i="4"/>
  <c r="J22" i="4"/>
  <c r="O35" i="4"/>
  <c r="AI28" i="4"/>
  <c r="AD11" i="4"/>
  <c r="R16" i="4"/>
  <c r="AJ10" i="4"/>
  <c r="P13" i="4"/>
  <c r="P20" i="4"/>
  <c r="AB31" i="4"/>
  <c r="J5" i="4"/>
  <c r="Z34" i="4"/>
  <c r="Q25" i="4"/>
  <c r="T30" i="4"/>
  <c r="L37" i="4"/>
  <c r="AC13" i="4"/>
  <c r="P12" i="4"/>
  <c r="N8" i="4"/>
  <c r="S38" i="4"/>
  <c r="AI9" i="4"/>
  <c r="V7" i="4"/>
  <c r="V19" i="4"/>
  <c r="AJ28" i="4"/>
  <c r="D11" i="4"/>
  <c r="U7" i="4"/>
  <c r="O34" i="4"/>
  <c r="Y7" i="4"/>
  <c r="B3" i="4"/>
  <c r="AB9" i="4"/>
  <c r="Y13" i="4"/>
  <c r="AH13" i="4"/>
  <c r="AL28" i="4"/>
  <c r="AH8" i="4"/>
  <c r="F3" i="4"/>
  <c r="F6" i="4"/>
  <c r="P3" i="4"/>
  <c r="AD12" i="4"/>
  <c r="AE28" i="4"/>
  <c r="P10" i="4"/>
  <c r="G30" i="4"/>
  <c r="E25" i="4"/>
  <c r="AE33" i="4"/>
  <c r="W11" i="4"/>
  <c r="AH19" i="4"/>
  <c r="AA25" i="4"/>
  <c r="H23" i="4"/>
  <c r="E18" i="4"/>
  <c r="AJ36" i="4"/>
  <c r="AL26" i="4"/>
  <c r="G23" i="4"/>
  <c r="G3" i="4"/>
  <c r="AD2" i="4"/>
  <c r="O19" i="4"/>
  <c r="K8" i="4"/>
  <c r="AB19" i="4"/>
  <c r="V25" i="4"/>
  <c r="Q22" i="4"/>
  <c r="U22" i="4"/>
  <c r="S31" i="4"/>
  <c r="S20" i="4"/>
  <c r="D23" i="4"/>
  <c r="Y33" i="4"/>
  <c r="L12" i="4"/>
  <c r="I38" i="4"/>
  <c r="AC11" i="4"/>
  <c r="O2" i="4"/>
  <c r="AK17" i="4"/>
  <c r="B10" i="4"/>
  <c r="AI21" i="4"/>
  <c r="X14" i="4"/>
  <c r="AD8" i="4"/>
  <c r="AL31" i="4"/>
  <c r="I5" i="4"/>
  <c r="E3" i="4"/>
  <c r="F31" i="4"/>
  <c r="J8" i="4"/>
  <c r="AF28" i="4"/>
  <c r="C14" i="4"/>
  <c r="Z16" i="4"/>
  <c r="D16" i="4"/>
  <c r="D31" i="4"/>
  <c r="AC12" i="4"/>
  <c r="L22" i="4"/>
  <c r="G25" i="4"/>
  <c r="N5" i="4"/>
  <c r="V6" i="4"/>
  <c r="AC6" i="4"/>
  <c r="AA26" i="4"/>
  <c r="P19" i="4"/>
  <c r="B20" i="4"/>
  <c r="B23" i="4"/>
  <c r="N31" i="4"/>
  <c r="AG38" i="4"/>
  <c r="AH29" i="4"/>
  <c r="AH33" i="4"/>
  <c r="P27" i="4"/>
  <c r="O18" i="4"/>
  <c r="AC37" i="4"/>
  <c r="O20" i="4"/>
  <c r="P33" i="4"/>
  <c r="B27" i="4"/>
  <c r="L21" i="4"/>
  <c r="T23" i="4"/>
  <c r="AL37" i="4"/>
  <c r="AG21" i="4"/>
  <c r="AF2" i="4"/>
  <c r="H31" i="4"/>
  <c r="M8" i="4"/>
  <c r="U19" i="4"/>
  <c r="W19" i="4"/>
  <c r="F34" i="4"/>
  <c r="L24" i="4"/>
  <c r="C23" i="4"/>
  <c r="Q12" i="4"/>
  <c r="U16" i="4"/>
  <c r="AA17" i="4"/>
  <c r="AL7" i="4"/>
  <c r="H29" i="4"/>
  <c r="E32" i="4"/>
  <c r="J14" i="4"/>
  <c r="T35" i="4"/>
  <c r="AF23" i="4"/>
  <c r="O10" i="4"/>
  <c r="C7" i="4"/>
  <c r="S14" i="4"/>
  <c r="AL2" i="4"/>
  <c r="AH15" i="4"/>
  <c r="AL3" i="4"/>
  <c r="K22" i="4"/>
  <c r="E9" i="4"/>
  <c r="L11" i="4"/>
  <c r="AA11" i="4"/>
  <c r="AF16" i="4"/>
  <c r="I15" i="4"/>
  <c r="AH14" i="4"/>
  <c r="AK29" i="4"/>
  <c r="AG6" i="4"/>
  <c r="Q29" i="4"/>
  <c r="S6" i="4"/>
  <c r="AB2" i="4"/>
  <c r="AJ18" i="4"/>
  <c r="C20" i="4"/>
  <c r="AF31" i="4"/>
  <c r="L20" i="4"/>
  <c r="AG36" i="4"/>
  <c r="S27" i="4"/>
  <c r="F29" i="4"/>
  <c r="AC23" i="4"/>
  <c r="AK5" i="4"/>
  <c r="M4" i="4"/>
  <c r="AB36" i="4"/>
  <c r="O8" i="4"/>
  <c r="W31" i="4"/>
  <c r="M29" i="4"/>
  <c r="P25" i="4"/>
  <c r="W17" i="4"/>
  <c r="Q26" i="4"/>
  <c r="M23" i="4"/>
  <c r="D2" i="4"/>
  <c r="D13" i="4"/>
  <c r="J3" i="4"/>
  <c r="AH2" i="4"/>
  <c r="AG13" i="4"/>
  <c r="AI15" i="4"/>
  <c r="E7" i="4"/>
  <c r="O3" i="4"/>
  <c r="G36" i="4"/>
  <c r="F11" i="4"/>
  <c r="I10" i="4"/>
  <c r="AK31" i="4"/>
  <c r="S7" i="4"/>
  <c r="Z35" i="4"/>
  <c r="X35" i="4"/>
  <c r="G6" i="4"/>
  <c r="C31" i="5"/>
  <c r="D5" i="5"/>
  <c r="D27" i="5"/>
  <c r="D30" i="5"/>
  <c r="D9" i="5"/>
  <c r="D7" i="5"/>
  <c r="D8" i="5"/>
  <c r="C7" i="5"/>
  <c r="D12" i="5"/>
  <c r="D14" i="5"/>
  <c r="C16" i="5"/>
  <c r="D13" i="5"/>
  <c r="C19" i="5"/>
  <c r="D17" i="5"/>
  <c r="D26" i="5"/>
  <c r="D21" i="5"/>
  <c r="D35" i="5"/>
  <c r="C26" i="5"/>
  <c r="C8" i="5"/>
  <c r="H8" i="4"/>
  <c r="B33" i="4"/>
  <c r="R6" i="4"/>
  <c r="Q13" i="4"/>
  <c r="AH36" i="4"/>
  <c r="P38" i="4"/>
  <c r="Y24" i="4"/>
  <c r="AD29" i="4"/>
  <c r="N20" i="4"/>
  <c r="M3" i="4"/>
  <c r="AE36" i="4"/>
  <c r="AC32" i="4"/>
  <c r="K35" i="4"/>
  <c r="G9" i="4"/>
  <c r="AA2" i="4"/>
  <c r="S4" i="4"/>
  <c r="M24" i="4"/>
  <c r="R9" i="4"/>
  <c r="B26" i="4"/>
  <c r="B17" i="4"/>
  <c r="Q35" i="4"/>
  <c r="T31" i="4"/>
  <c r="F37" i="4"/>
  <c r="B16" i="4"/>
  <c r="D3" i="4"/>
  <c r="U11" i="4"/>
  <c r="F13" i="4"/>
  <c r="AI32" i="4"/>
  <c r="G16" i="4"/>
  <c r="F2" i="4"/>
  <c r="AF36" i="4"/>
  <c r="AB4" i="4"/>
  <c r="U15" i="4"/>
  <c r="AH28" i="4"/>
  <c r="AF15" i="4"/>
  <c r="N21" i="4"/>
  <c r="X12" i="4"/>
  <c r="J36" i="4"/>
  <c r="Y8" i="4"/>
  <c r="AH9" i="4"/>
  <c r="B24" i="4"/>
  <c r="B21" i="4"/>
  <c r="Z5" i="4"/>
  <c r="O5" i="4"/>
  <c r="L2" i="4"/>
  <c r="F26" i="4"/>
  <c r="AG26" i="4"/>
  <c r="K27" i="4"/>
  <c r="I22" i="4"/>
  <c r="K32" i="4"/>
  <c r="Y2" i="4"/>
  <c r="Q20" i="4"/>
  <c r="T5" i="4"/>
  <c r="AB10" i="4"/>
  <c r="W23" i="4"/>
  <c r="L28" i="4"/>
  <c r="AH20" i="4"/>
  <c r="F27" i="4"/>
  <c r="O36" i="4"/>
  <c r="L7" i="4"/>
  <c r="AD13" i="4"/>
  <c r="AL34" i="4"/>
  <c r="N4" i="4"/>
  <c r="AJ11" i="4"/>
  <c r="Q36" i="4"/>
  <c r="L13" i="4"/>
  <c r="U17" i="4"/>
  <c r="L8" i="4"/>
  <c r="D35" i="4"/>
  <c r="F17" i="4"/>
  <c r="L33" i="4"/>
  <c r="AG30" i="4"/>
  <c r="E2" i="4"/>
  <c r="U5" i="4"/>
  <c r="AJ15" i="4"/>
  <c r="S17" i="4"/>
  <c r="AK32" i="4"/>
  <c r="S9" i="4"/>
  <c r="AD17" i="4"/>
  <c r="AI17" i="4"/>
  <c r="AA7" i="4"/>
  <c r="AC20" i="4"/>
  <c r="Z12" i="4"/>
  <c r="L15" i="4"/>
  <c r="B30" i="4"/>
  <c r="E13" i="4"/>
  <c r="AK15" i="4"/>
  <c r="N26" i="4"/>
  <c r="E36" i="4"/>
  <c r="AC34" i="4"/>
  <c r="I24" i="4"/>
  <c r="P6" i="4"/>
  <c r="X11" i="4"/>
  <c r="AI7" i="4"/>
  <c r="U35" i="4"/>
  <c r="AF3" i="4"/>
  <c r="X28" i="4"/>
  <c r="N11" i="4"/>
  <c r="I37" i="4"/>
  <c r="H17" i="4"/>
  <c r="AH18" i="4"/>
  <c r="AC7" i="4"/>
  <c r="AF22" i="4"/>
  <c r="V24" i="4"/>
  <c r="AE38" i="4"/>
  <c r="C4" i="4"/>
  <c r="E15" i="4"/>
  <c r="AB21" i="4"/>
  <c r="K30" i="4"/>
  <c r="E16" i="4"/>
  <c r="AC21" i="4"/>
  <c r="Q37" i="4"/>
  <c r="S35" i="4"/>
  <c r="AJ7" i="4"/>
  <c r="AA13" i="4"/>
  <c r="T22" i="4"/>
  <c r="S19" i="4"/>
  <c r="J35" i="4"/>
  <c r="C35" i="4"/>
  <c r="N22" i="4"/>
  <c r="J38" i="4"/>
  <c r="I17" i="4"/>
  <c r="U14" i="4"/>
  <c r="AG25" i="4"/>
  <c r="S23" i="4"/>
  <c r="B12" i="4"/>
  <c r="U23" i="4"/>
  <c r="L29" i="4"/>
  <c r="D4" i="4"/>
  <c r="J21" i="4"/>
  <c r="AK14" i="4"/>
  <c r="AK11" i="4"/>
  <c r="AE7" i="4"/>
  <c r="F36" i="4"/>
  <c r="W35" i="4"/>
  <c r="AE15" i="4"/>
  <c r="N2" i="4"/>
  <c r="AK35" i="4"/>
  <c r="K28" i="4"/>
  <c r="AC4" i="4"/>
  <c r="K16" i="4"/>
  <c r="AC38" i="4"/>
  <c r="G34" i="4"/>
  <c r="X31" i="4"/>
  <c r="F22" i="4"/>
  <c r="X30" i="4"/>
  <c r="AH22" i="4"/>
  <c r="AD28" i="4"/>
  <c r="AE26" i="4"/>
  <c r="AK13" i="4"/>
  <c r="AB8" i="4"/>
  <c r="M21" i="4"/>
  <c r="O17" i="4"/>
  <c r="AG32" i="4"/>
  <c r="AI38" i="4"/>
  <c r="AI6" i="4"/>
  <c r="R25" i="4"/>
  <c r="AC30" i="4"/>
  <c r="AG17" i="4"/>
  <c r="V9" i="4"/>
  <c r="Y36" i="4"/>
  <c r="K33" i="4"/>
  <c r="S8" i="4"/>
  <c r="AI12" i="4"/>
  <c r="AI20" i="4"/>
  <c r="T14" i="4"/>
  <c r="H24" i="4"/>
  <c r="E6" i="4"/>
  <c r="F35" i="4"/>
  <c r="L14" i="4"/>
  <c r="Y6" i="4"/>
  <c r="AL24" i="4"/>
  <c r="B9" i="4"/>
  <c r="T21" i="4"/>
  <c r="D25" i="4"/>
  <c r="W14" i="4"/>
  <c r="R2" i="4"/>
  <c r="U25" i="4"/>
  <c r="J10" i="4"/>
  <c r="H12" i="4"/>
  <c r="W32" i="4"/>
  <c r="AB13" i="4"/>
  <c r="AE9" i="4"/>
  <c r="AB35" i="4"/>
  <c r="E23" i="4"/>
  <c r="X27" i="4"/>
  <c r="N14" i="4"/>
  <c r="AB33" i="4"/>
  <c r="C11" i="4"/>
  <c r="AJ29" i="4"/>
  <c r="AI36" i="4"/>
  <c r="AH12" i="4"/>
  <c r="H4" i="4"/>
  <c r="T15" i="4"/>
  <c r="N38" i="4"/>
  <c r="T8" i="4"/>
  <c r="S32" i="4"/>
  <c r="AF13" i="4"/>
  <c r="N32" i="4"/>
  <c r="Y37" i="4"/>
  <c r="AD3" i="4"/>
  <c r="C37" i="4"/>
  <c r="T33" i="4"/>
  <c r="AL14" i="4"/>
  <c r="Z30" i="4"/>
  <c r="AH24" i="4"/>
  <c r="G32" i="4"/>
  <c r="U29" i="4"/>
  <c r="AG7" i="4"/>
  <c r="K3" i="4"/>
  <c r="AD30" i="4"/>
  <c r="S12" i="4"/>
  <c r="AC27" i="4"/>
  <c r="AH11" i="4"/>
  <c r="U36" i="4"/>
  <c r="H32" i="4"/>
  <c r="R35" i="4"/>
  <c r="S16" i="4"/>
  <c r="J29" i="4"/>
  <c r="C6" i="4"/>
  <c r="G4" i="4"/>
  <c r="AG33" i="4"/>
  <c r="AF8" i="4"/>
  <c r="AF27" i="4"/>
  <c r="F14" i="4"/>
  <c r="AG11" i="4"/>
  <c r="Z20" i="4"/>
  <c r="M26" i="4"/>
  <c r="Z15" i="4"/>
  <c r="C16" i="4"/>
  <c r="D12" i="4"/>
  <c r="H19" i="4"/>
  <c r="J23" i="4"/>
  <c r="E21" i="4"/>
  <c r="B29" i="4"/>
  <c r="D38" i="5"/>
  <c r="C27" i="5"/>
  <c r="C17" i="5"/>
  <c r="D6" i="5"/>
  <c r="D11" i="5"/>
  <c r="C6" i="5"/>
  <c r="C38" i="5"/>
  <c r="C24" i="5"/>
  <c r="D15" i="5"/>
  <c r="D39" i="5"/>
  <c r="C18" i="5"/>
  <c r="D36" i="5"/>
  <c r="D18" i="5"/>
  <c r="D16" i="5"/>
  <c r="D22" i="5"/>
  <c r="D3" i="5"/>
  <c r="C39" i="5"/>
  <c r="C4" i="5"/>
  <c r="C28" i="4"/>
  <c r="AB24" i="4"/>
  <c r="AA23" i="4"/>
  <c r="AK12" i="4"/>
  <c r="F8" i="4"/>
  <c r="Z9" i="4"/>
  <c r="P5" i="4"/>
  <c r="L25" i="4"/>
  <c r="I31" i="4"/>
  <c r="Y14" i="4"/>
  <c r="F9" i="4"/>
  <c r="W4" i="4"/>
  <c r="AH4" i="4"/>
  <c r="AF30" i="4"/>
  <c r="AA28" i="4"/>
  <c r="Z23" i="4"/>
  <c r="C25" i="4"/>
  <c r="AA20" i="4"/>
  <c r="AA14" i="4"/>
  <c r="AK23" i="4"/>
  <c r="M28" i="4"/>
  <c r="H37" i="4"/>
  <c r="V14" i="4"/>
  <c r="AA19" i="4"/>
  <c r="T29" i="4"/>
  <c r="Q24" i="4"/>
  <c r="AD34" i="4"/>
  <c r="S22" i="4"/>
  <c r="Z24" i="4"/>
  <c r="L35" i="4"/>
  <c r="Y16" i="4"/>
  <c r="I33" i="4"/>
  <c r="T37" i="4"/>
  <c r="D8" i="4"/>
  <c r="V33" i="4"/>
  <c r="AA18" i="4"/>
  <c r="AG31" i="4"/>
  <c r="B18" i="4"/>
  <c r="J20" i="4"/>
  <c r="K18" i="4"/>
  <c r="G18" i="4"/>
  <c r="E19" i="4"/>
  <c r="F30" i="4"/>
  <c r="N24" i="4"/>
  <c r="Q16" i="4"/>
  <c r="R7" i="4"/>
  <c r="N16" i="4"/>
  <c r="B19" i="4"/>
  <c r="S3" i="4"/>
  <c r="E11" i="4"/>
  <c r="H22" i="4"/>
  <c r="AF20" i="4"/>
  <c r="C9" i="4"/>
  <c r="AJ14" i="4"/>
  <c r="T6" i="4"/>
  <c r="P8" i="4"/>
  <c r="AB7" i="4"/>
  <c r="Q34" i="4"/>
  <c r="C12" i="4"/>
  <c r="AH26" i="4"/>
  <c r="Z2" i="4"/>
  <c r="R34" i="4"/>
  <c r="C34" i="4"/>
  <c r="D20" i="4"/>
  <c r="AK33" i="4"/>
  <c r="AE4" i="4"/>
  <c r="K2" i="4"/>
  <c r="P36" i="4"/>
  <c r="K6" i="4"/>
  <c r="L31" i="4"/>
  <c r="Q10" i="4"/>
  <c r="I27" i="4"/>
  <c r="F16" i="4"/>
  <c r="W33" i="4"/>
  <c r="AD33" i="4"/>
  <c r="AK4" i="4"/>
  <c r="S26" i="4"/>
  <c r="AD23" i="4"/>
  <c r="W25" i="4"/>
  <c r="Q17" i="4"/>
  <c r="O38" i="4"/>
  <c r="AF19" i="4"/>
  <c r="AL6" i="4"/>
  <c r="C17" i="4"/>
  <c r="AI35" i="4"/>
  <c r="L23" i="4"/>
  <c r="R26" i="4"/>
  <c r="AD20" i="4"/>
  <c r="V3" i="4"/>
  <c r="J7" i="4"/>
  <c r="Q19" i="4"/>
  <c r="E31" i="4"/>
  <c r="Y34" i="4"/>
  <c r="Z36" i="4"/>
  <c r="F19" i="4"/>
  <c r="D10" i="4"/>
  <c r="AJ21" i="4"/>
  <c r="AC25" i="4"/>
  <c r="K12" i="4"/>
  <c r="M19" i="4"/>
  <c r="E8" i="4"/>
  <c r="AE2" i="4"/>
  <c r="AA38" i="4"/>
  <c r="AC29" i="4"/>
  <c r="AE17" i="4"/>
  <c r="Q23" i="4"/>
  <c r="Z14" i="4"/>
  <c r="J30" i="4"/>
  <c r="L17" i="4"/>
  <c r="AK2" i="4"/>
  <c r="AC31" i="4"/>
  <c r="AA35" i="4"/>
  <c r="AG34" i="4"/>
  <c r="W18" i="4"/>
  <c r="AD24" i="4"/>
  <c r="D26" i="4"/>
  <c r="AE27" i="4"/>
  <c r="W10" i="4"/>
  <c r="AD35" i="4"/>
  <c r="AG9" i="4"/>
  <c r="AL18" i="4"/>
  <c r="C33" i="5"/>
  <c r="D37" i="5"/>
  <c r="C15" i="5"/>
  <c r="C23" i="5"/>
  <c r="C36" i="5"/>
  <c r="D31" i="5"/>
  <c r="D32" i="5"/>
  <c r="D19" i="5"/>
  <c r="C30" i="5"/>
  <c r="C36" i="4"/>
  <c r="B32" i="4"/>
  <c r="G15" i="4"/>
  <c r="T25" i="4"/>
  <c r="AD21" i="4"/>
  <c r="H10" i="4"/>
  <c r="AC10" i="4"/>
  <c r="V12" i="4"/>
  <c r="AK18" i="4"/>
  <c r="AD4" i="4"/>
  <c r="AJ27" i="4"/>
  <c r="X17" i="4"/>
  <c r="H20" i="4"/>
  <c r="AE31" i="4"/>
  <c r="K31" i="4"/>
  <c r="W34" i="4"/>
  <c r="H28" i="4"/>
  <c r="T26" i="4"/>
  <c r="L26" i="4"/>
  <c r="D14" i="4"/>
  <c r="H36" i="4"/>
  <c r="AA36" i="4"/>
  <c r="Q27" i="4"/>
  <c r="P30" i="4"/>
  <c r="AE6" i="4"/>
  <c r="B2" i="4"/>
  <c r="B38" i="4"/>
  <c r="AE14" i="4"/>
  <c r="K34" i="4"/>
  <c r="Q15" i="4"/>
  <c r="AG18" i="4"/>
  <c r="H3" i="4"/>
  <c r="AA22" i="4"/>
  <c r="S24" i="4"/>
  <c r="N7" i="4"/>
  <c r="J25" i="4"/>
  <c r="O23" i="4"/>
  <c r="R38" i="4"/>
  <c r="E38" i="4"/>
  <c r="F21" i="4"/>
  <c r="V11" i="4"/>
  <c r="X20" i="4"/>
  <c r="W13" i="4"/>
  <c r="Y31" i="4"/>
  <c r="Y17" i="4"/>
  <c r="R32" i="4"/>
  <c r="G11" i="4"/>
  <c r="J11" i="4"/>
  <c r="B36" i="4"/>
  <c r="AG19" i="4"/>
  <c r="B11" i="4"/>
  <c r="T16" i="4"/>
  <c r="AH3" i="4"/>
  <c r="AG3" i="4"/>
  <c r="N13" i="4"/>
  <c r="AC22" i="4"/>
  <c r="AA34" i="4"/>
  <c r="Q31" i="4"/>
  <c r="Z21" i="4"/>
  <c r="X34" i="4"/>
  <c r="Z3" i="4"/>
  <c r="Z27" i="4"/>
  <c r="F28" i="4"/>
  <c r="H25" i="4"/>
  <c r="AB22" i="4"/>
  <c r="R20" i="4"/>
  <c r="AI14" i="4"/>
  <c r="P17" i="4"/>
  <c r="P34" i="4"/>
  <c r="H2" i="4"/>
  <c r="I7" i="4"/>
  <c r="B31" i="4"/>
  <c r="N3" i="4"/>
  <c r="L30" i="4"/>
  <c r="D30" i="4"/>
  <c r="K14" i="4"/>
  <c r="Z8" i="4"/>
  <c r="AF29" i="4"/>
  <c r="G26" i="4"/>
  <c r="Z33" i="4"/>
  <c r="D36" i="4"/>
  <c r="N19" i="4"/>
  <c r="AH17" i="4"/>
  <c r="AH16" i="4"/>
  <c r="H13" i="4"/>
  <c r="I6" i="4"/>
  <c r="AI4" i="4"/>
  <c r="V21" i="4"/>
  <c r="W30" i="4"/>
  <c r="J26" i="4"/>
  <c r="AD25" i="4"/>
  <c r="AH35" i="4"/>
  <c r="N18" i="4"/>
  <c r="AC35" i="4"/>
  <c r="AB6" i="4"/>
  <c r="Q38" i="4"/>
  <c r="AE22" i="4"/>
  <c r="AD5" i="4"/>
  <c r="R10" i="4"/>
  <c r="Y3" i="4"/>
  <c r="AF26" i="4"/>
  <c r="I16" i="4"/>
  <c r="B4" i="4"/>
  <c r="M2" i="4"/>
  <c r="N28" i="4"/>
  <c r="H35" i="4"/>
  <c r="L19" i="4"/>
  <c r="G14" i="4"/>
  <c r="AF11" i="4"/>
  <c r="AE30" i="4"/>
  <c r="G17" i="4"/>
  <c r="X9" i="4"/>
  <c r="AF5" i="4"/>
  <c r="P28" i="4"/>
  <c r="R23" i="4"/>
  <c r="AC36" i="4"/>
  <c r="W36" i="4"/>
  <c r="D22" i="4"/>
  <c r="D37" i="4"/>
  <c r="T28" i="4"/>
  <c r="G29" i="4"/>
  <c r="AD9" i="4"/>
  <c r="E34" i="4"/>
  <c r="P29" i="4"/>
  <c r="O7" i="4"/>
  <c r="W2" i="4"/>
  <c r="U27" i="4"/>
  <c r="K29" i="4"/>
  <c r="AJ6" i="4"/>
  <c r="AB30" i="4"/>
  <c r="AE16" i="4"/>
  <c r="O4" i="4"/>
  <c r="D21" i="4"/>
  <c r="M14" i="4"/>
  <c r="Y10" i="4"/>
  <c r="O6" i="4"/>
  <c r="Z28" i="4"/>
  <c r="AB32" i="4"/>
  <c r="AI33" i="4"/>
  <c r="C13" i="4"/>
  <c r="P14" i="4"/>
  <c r="X2" i="4"/>
  <c r="X5" i="4"/>
  <c r="Z6" i="4"/>
  <c r="K5" i="4"/>
  <c r="V29" i="4"/>
  <c r="P21" i="4"/>
  <c r="M20" i="4"/>
  <c r="P7" i="4"/>
  <c r="AG16" i="4"/>
  <c r="AD14" i="4"/>
  <c r="D24" i="4"/>
  <c r="K37" i="4"/>
  <c r="U20" i="4"/>
  <c r="R13" i="4"/>
  <c r="B35" i="4"/>
  <c r="X3" i="4"/>
  <c r="L9" i="4"/>
  <c r="AF21" i="4"/>
  <c r="U33" i="4"/>
  <c r="M25" i="4"/>
  <c r="I25" i="4"/>
  <c r="AD26" i="4"/>
  <c r="AK26" i="4"/>
  <c r="V27" i="4"/>
  <c r="T27" i="4"/>
  <c r="AJ2" i="4"/>
  <c r="S2" i="4"/>
  <c r="AB15" i="4"/>
  <c r="AC3" i="4"/>
  <c r="E4" i="4"/>
  <c r="AE32" i="4"/>
  <c r="AA6" i="4"/>
  <c r="AB5" i="4"/>
  <c r="R3" i="4"/>
  <c r="AH10" i="4"/>
  <c r="B37" i="4"/>
  <c r="AG29" i="4"/>
  <c r="U28" i="4"/>
  <c r="R18" i="4"/>
  <c r="K21" i="4"/>
  <c r="J6" i="4"/>
  <c r="P35" i="4"/>
  <c r="AB18" i="4"/>
  <c r="R12" i="4"/>
  <c r="O33" i="4"/>
  <c r="H5" i="4"/>
  <c r="N25" i="4"/>
  <c r="I18" i="4"/>
  <c r="C22" i="5"/>
  <c r="D33" i="5"/>
  <c r="C20" i="5"/>
  <c r="C34" i="5"/>
  <c r="C3" i="5"/>
  <c r="C25" i="5"/>
  <c r="C14" i="5"/>
  <c r="C9" i="5"/>
  <c r="D4" i="5"/>
  <c r="C21" i="5"/>
  <c r="AJ24" i="4"/>
  <c r="V16" i="4"/>
  <c r="D29" i="4"/>
  <c r="Z31" i="4"/>
  <c r="I21" i="4"/>
  <c r="V23" i="4"/>
  <c r="AK30" i="4"/>
  <c r="E24" i="4"/>
  <c r="F20" i="4"/>
  <c r="AA8" i="4"/>
  <c r="AA4" i="4"/>
  <c r="Z13" i="4"/>
  <c r="Q18" i="4"/>
  <c r="E22" i="4"/>
  <c r="W27" i="4"/>
  <c r="P16" i="4"/>
  <c r="AL17" i="4"/>
  <c r="V15" i="4"/>
  <c r="I28" i="4"/>
  <c r="V17" i="4"/>
  <c r="AI37" i="4"/>
  <c r="AJ4" i="4"/>
  <c r="T11" i="4"/>
  <c r="Y11" i="4"/>
  <c r="P4" i="4"/>
  <c r="K11" i="4"/>
  <c r="I34" i="4"/>
  <c r="AL27" i="4"/>
  <c r="G31" i="4"/>
  <c r="AC33" i="4"/>
  <c r="AE25" i="4"/>
  <c r="V34" i="4"/>
  <c r="S21" i="4"/>
  <c r="F10" i="4"/>
  <c r="AK7" i="4"/>
  <c r="R4" i="4"/>
  <c r="AL13" i="4"/>
  <c r="B34" i="4"/>
  <c r="G24" i="4"/>
  <c r="E10" i="4"/>
  <c r="N30" i="4"/>
  <c r="D24" i="5"/>
  <c r="D20" i="5"/>
  <c r="C13" i="5"/>
  <c r="C10" i="5"/>
  <c r="C35" i="5"/>
  <c r="Y9" i="4"/>
  <c r="J19" i="4"/>
  <c r="W37" i="4"/>
  <c r="AA9" i="4"/>
  <c r="J9" i="4"/>
  <c r="D23" i="5"/>
  <c r="D28" i="5"/>
  <c r="C37" i="5"/>
  <c r="AB23" i="4"/>
  <c r="V5" i="4"/>
  <c r="B7" i="4"/>
  <c r="N15" i="4"/>
  <c r="AG35" i="4"/>
  <c r="M32" i="4"/>
  <c r="S36" i="4"/>
  <c r="D34" i="5"/>
  <c r="C5" i="5"/>
  <c r="AB3" i="4"/>
  <c r="P31" i="4"/>
  <c r="AL30" i="4"/>
  <c r="AG5" i="4"/>
  <c r="AE21" i="4"/>
  <c r="S29" i="4"/>
  <c r="AA37" i="4"/>
  <c r="H30" i="4"/>
  <c r="K24" i="4"/>
  <c r="W6" i="4"/>
  <c r="AJ20" i="4"/>
  <c r="AI3" i="4"/>
  <c r="X36" i="4"/>
  <c r="N6" i="4"/>
  <c r="L10" i="4"/>
  <c r="D29" i="5"/>
  <c r="H33" i="4"/>
  <c r="C11" i="5"/>
  <c r="J24" i="4"/>
  <c r="X6" i="4"/>
  <c r="AG14" i="4"/>
  <c r="M9" i="4"/>
  <c r="G38" i="4"/>
  <c r="AF25" i="4"/>
  <c r="W9" i="4"/>
  <c r="AB37" i="4"/>
  <c r="E30" i="4"/>
  <c r="R21" i="4"/>
  <c r="K25" i="4"/>
  <c r="O25" i="4"/>
  <c r="O14" i="4"/>
  <c r="E14" i="4"/>
  <c r="AJ8" i="4"/>
  <c r="Y18" i="4"/>
  <c r="AJ16" i="4"/>
  <c r="AC19" i="4"/>
  <c r="X33" i="4"/>
  <c r="AK28" i="4"/>
  <c r="C28" i="5"/>
  <c r="C29" i="5"/>
  <c r="D10" i="5"/>
  <c r="D25" i="5"/>
  <c r="I19" i="4"/>
  <c r="C24" i="4"/>
  <c r="V8" i="4"/>
  <c r="W29" i="4"/>
  <c r="O28" i="4"/>
  <c r="AF35" i="4"/>
  <c r="W22" i="4"/>
  <c r="Y12" i="4"/>
  <c r="Y5" i="4"/>
  <c r="AG37" i="4"/>
  <c r="AE10" i="4"/>
  <c r="C12" i="5"/>
  <c r="C32" i="5"/>
  <c r="H25" i="5" l="1"/>
  <c r="E25" i="5"/>
  <c r="E10" i="5"/>
  <c r="H10" i="5"/>
  <c r="E29" i="5"/>
  <c r="H29" i="5"/>
  <c r="H34" i="5"/>
  <c r="E34" i="5"/>
  <c r="H28" i="5"/>
  <c r="E28" i="5"/>
  <c r="E23" i="5"/>
  <c r="H23" i="5"/>
  <c r="H20" i="5"/>
  <c r="E20" i="5"/>
  <c r="H24" i="5"/>
  <c r="E24" i="5"/>
  <c r="H4" i="5"/>
  <c r="E4" i="5"/>
  <c r="H33" i="5"/>
  <c r="E33" i="5"/>
  <c r="E19" i="5"/>
  <c r="H19" i="5"/>
  <c r="E32" i="5"/>
  <c r="H32" i="5"/>
  <c r="H31" i="5"/>
  <c r="E31" i="5"/>
  <c r="H37" i="5"/>
  <c r="E37" i="5"/>
  <c r="H3" i="5"/>
  <c r="E3" i="5"/>
  <c r="H22" i="5"/>
  <c r="E22" i="5"/>
  <c r="H16" i="5"/>
  <c r="E16" i="5"/>
  <c r="H18" i="5"/>
  <c r="E18" i="5"/>
  <c r="E36" i="5"/>
  <c r="H36" i="5"/>
  <c r="E39" i="5"/>
  <c r="H39" i="5"/>
  <c r="E15" i="5"/>
  <c r="H15" i="5"/>
  <c r="H11" i="5"/>
  <c r="E11" i="5"/>
  <c r="E6" i="5"/>
  <c r="H6" i="5"/>
  <c r="H38" i="5"/>
  <c r="E38" i="5"/>
  <c r="H35" i="5"/>
  <c r="E35" i="5"/>
  <c r="H21" i="5"/>
  <c r="E21" i="5"/>
  <c r="H26" i="5"/>
  <c r="E26" i="5"/>
  <c r="H17" i="5"/>
  <c r="E17" i="5"/>
  <c r="H13" i="5"/>
  <c r="E13" i="5"/>
  <c r="H14" i="5"/>
  <c r="E14" i="5"/>
  <c r="H12" i="5"/>
  <c r="E12" i="5"/>
  <c r="H8" i="5"/>
  <c r="E8" i="5"/>
  <c r="H7" i="5"/>
  <c r="E7" i="5"/>
  <c r="H9" i="5"/>
  <c r="E9" i="5"/>
  <c r="H30" i="5"/>
  <c r="E30" i="5"/>
  <c r="H27" i="5"/>
  <c r="E27" i="5"/>
  <c r="E5" i="5"/>
  <c r="H5" i="5"/>
  <c r="K3" i="5" l="1" a="1"/>
  <c r="AN3" i="5" s="1"/>
  <c r="AS3" i="5" l="1"/>
  <c r="AR3" i="5"/>
  <c r="AB3" i="5"/>
  <c r="AM3" i="5"/>
  <c r="AQ3" i="5"/>
  <c r="K3" i="5"/>
  <c r="AE3" i="5"/>
  <c r="V3" i="5"/>
  <c r="AC3" i="5"/>
  <c r="T3" i="5"/>
  <c r="AP3" i="5"/>
  <c r="L3" i="5"/>
  <c r="O3" i="5"/>
  <c r="P3" i="5"/>
  <c r="Q3" i="5"/>
  <c r="AG3" i="5"/>
  <c r="AO3" i="5"/>
  <c r="AT3" i="5"/>
  <c r="AJ3" i="5"/>
  <c r="N3" i="5"/>
  <c r="U3" i="5"/>
  <c r="Y3" i="5"/>
  <c r="X3" i="5"/>
  <c r="AU3" i="5"/>
  <c r="AK3" i="5"/>
  <c r="AI3" i="5"/>
  <c r="AL3" i="5"/>
  <c r="Z3" i="5"/>
  <c r="S3" i="5"/>
  <c r="W3" i="5"/>
  <c r="R3" i="5"/>
  <c r="M3" i="5"/>
  <c r="AA3" i="5"/>
  <c r="AD3" i="5"/>
  <c r="AH3" i="5"/>
  <c r="AF3" i="5"/>
  <c r="K6" i="5" l="1" a="1"/>
  <c r="P6" i="5" s="1"/>
  <c r="K13" i="5"/>
  <c r="AJ6" i="5" l="1"/>
  <c r="AH6" i="5"/>
  <c r="M6" i="5"/>
  <c r="AC6" i="5"/>
  <c r="X6" i="5"/>
  <c r="V6" i="5"/>
  <c r="AA6" i="5"/>
  <c r="AG6" i="5"/>
  <c r="AI6" i="5"/>
  <c r="AT6" i="5"/>
  <c r="AK6" i="5"/>
  <c r="AB6" i="5"/>
  <c r="AO6" i="5"/>
  <c r="K6" i="5"/>
  <c r="AU6" i="5"/>
  <c r="AP6" i="5"/>
  <c r="AN6" i="5"/>
  <c r="AM6" i="5"/>
  <c r="AQ6" i="5"/>
  <c r="AE6" i="5"/>
  <c r="W6" i="5"/>
  <c r="AD6" i="5"/>
  <c r="R6" i="5"/>
  <c r="L6" i="5"/>
  <c r="AR6" i="5"/>
  <c r="AL6" i="5"/>
  <c r="AF6" i="5"/>
  <c r="O6" i="5"/>
  <c r="Q6" i="5"/>
  <c r="U6" i="5"/>
  <c r="Y6" i="5"/>
  <c r="Z6" i="5"/>
  <c r="AS6" i="5"/>
  <c r="S6" i="5"/>
  <c r="T6" i="5"/>
  <c r="N6" i="5"/>
  <c r="K9" i="5" l="1"/>
  <c r="K11" i="5" s="1"/>
  <c r="K15" i="5" s="1"/>
  <c r="K3" i="7"/>
  <c r="K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E-IYAMOLERE</author>
  </authors>
  <commentList>
    <comment ref="AL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E-IYAMOLERE:</t>
        </r>
        <r>
          <rPr>
            <sz val="8"/>
            <color indexed="81"/>
            <rFont val="Tahoma"/>
            <family val="2"/>
          </rPr>
          <t xml:space="preserve">
PROVISION UNITS 191,718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E-IYAMOLERE</author>
  </authors>
  <commentList>
    <comment ref="C38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E-IYAMOLERE:</t>
        </r>
        <r>
          <rPr>
            <sz val="8"/>
            <color indexed="81"/>
            <rFont val="Tahoma"/>
            <family val="2"/>
          </rPr>
          <t xml:space="preserve">
PROVISION UNITS 191,718 UNITS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Oluwatosin Ojo</author>
  </authors>
  <commentList>
    <comment ref="C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Oluwatosin Ojo:</t>
        </r>
        <r>
          <rPr>
            <sz val="9"/>
            <color indexed="81"/>
            <rFont val="Tahoma"/>
            <family val="2"/>
          </rPr>
          <t xml:space="preserve">
std.devp of all stock price </t>
        </r>
      </text>
    </comment>
    <comment ref="D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Oluwatosin Ojo:</t>
        </r>
        <r>
          <rPr>
            <sz val="9"/>
            <color indexed="81"/>
            <rFont val="Tahoma"/>
            <family val="2"/>
          </rPr>
          <t xml:space="preserve">
Average of all the stock price</t>
        </r>
      </text>
    </comment>
  </commentList>
</comments>
</file>

<file path=xl/sharedStrings.xml><?xml version="1.0" encoding="utf-8"?>
<sst xmlns="http://schemas.openxmlformats.org/spreadsheetml/2006/main" count="99" uniqueCount="57">
  <si>
    <t>ACCESS</t>
  </si>
  <si>
    <t>AIICO</t>
  </si>
  <si>
    <t>BOCGAS</t>
  </si>
  <si>
    <t>CILEASIN</t>
  </si>
  <si>
    <t>CADBURY</t>
  </si>
  <si>
    <t>CAP</t>
  </si>
  <si>
    <t>CONOIL</t>
  </si>
  <si>
    <t>CONTINSU</t>
  </si>
  <si>
    <t>CUSTODIA</t>
  </si>
  <si>
    <t>DANGSUGA</t>
  </si>
  <si>
    <t>DUNLOP</t>
  </si>
  <si>
    <t>FIDELITY</t>
  </si>
  <si>
    <t>FBNH</t>
  </si>
  <si>
    <t>FLOURMIL</t>
  </si>
  <si>
    <t>GLAXOSMI</t>
  </si>
  <si>
    <t>GUARANTY</t>
  </si>
  <si>
    <t>GUINNESS</t>
  </si>
  <si>
    <t>INTBREW</t>
  </si>
  <si>
    <t>WAPCO</t>
  </si>
  <si>
    <t>JBERGER</t>
  </si>
  <si>
    <t>MOBIL</t>
  </si>
  <si>
    <t>NESTLE</t>
  </si>
  <si>
    <t>PRESCO</t>
  </si>
  <si>
    <t>PRESTIGE</t>
  </si>
  <si>
    <t>STANBIC</t>
  </si>
  <si>
    <t>TOTAL</t>
  </si>
  <si>
    <t>UACN</t>
  </si>
  <si>
    <t>UBN</t>
  </si>
  <si>
    <t>UNIONDIC</t>
  </si>
  <si>
    <t>VITAFOAM</t>
  </si>
  <si>
    <t>ZENITHBA</t>
  </si>
  <si>
    <t>AFRIPRUD</t>
  </si>
  <si>
    <t>SEPLAT</t>
  </si>
  <si>
    <t>DANGCEM</t>
  </si>
  <si>
    <t>ETI</t>
  </si>
  <si>
    <t>NB</t>
  </si>
  <si>
    <t>UBA</t>
  </si>
  <si>
    <t>Current Price</t>
  </si>
  <si>
    <t>No of Units</t>
  </si>
  <si>
    <t>Portfolio Size</t>
  </si>
  <si>
    <t>Market Value</t>
  </si>
  <si>
    <t>Allocation</t>
  </si>
  <si>
    <t>Confidence Level</t>
  </si>
  <si>
    <t>Holding Period</t>
  </si>
  <si>
    <t>Volatility</t>
  </si>
  <si>
    <t>Mean</t>
  </si>
  <si>
    <t>Position</t>
  </si>
  <si>
    <t>Asset VaR</t>
  </si>
  <si>
    <t>VaR Step 1</t>
  </si>
  <si>
    <t>VaR Step 2</t>
  </si>
  <si>
    <t>Portfolio VaR</t>
  </si>
  <si>
    <t>Sum of Individual VaR</t>
  </si>
  <si>
    <t>Diversification Value</t>
  </si>
  <si>
    <t>Market share</t>
  </si>
  <si>
    <t>Beta</t>
  </si>
  <si>
    <t>Less than 0</t>
  </si>
  <si>
    <t>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</si>
</sst>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0.0"/>
    <numFmt numFmtId="167" formatCode="0.0%"/>
    <numFmt numFmtId="168" formatCode="[$-1C09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entury Gothic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8" fontId="1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2" fillId="2" borderId="6" xfId="0" applyFont="1" applyFill="1" applyBorder="1"/>
    <xf numFmtId="43" fontId="0" fillId="0" borderId="7" xfId="0" applyNumberFormat="1" applyBorder="1"/>
    <xf numFmtId="0" fontId="2" fillId="0" borderId="7" xfId="0" applyFont="1" applyBorder="1"/>
    <xf numFmtId="43" fontId="0" fillId="0" borderId="8" xfId="0" applyNumberFormat="1" applyBorder="1"/>
    <xf numFmtId="43" fontId="2" fillId="0" borderId="7" xfId="0" applyNumberFormat="1" applyFont="1" applyBorder="1"/>
    <xf numFmtId="10" fontId="0" fillId="0" borderId="8" xfId="2" applyNumberFormat="1" applyFont="1" applyBorder="1"/>
    <xf numFmtId="10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2" fillId="2" borderId="9" xfId="0" applyFont="1" applyFill="1" applyBorder="1"/>
    <xf numFmtId="0" fontId="0" fillId="0" borderId="10" xfId="0" applyBorder="1"/>
    <xf numFmtId="0" fontId="0" fillId="0" borderId="11" xfId="0" applyBorder="1"/>
    <xf numFmtId="0" fontId="3" fillId="0" borderId="0" xfId="3" applyFill="1"/>
    <xf numFmtId="0" fontId="0" fillId="0" borderId="0" xfId="0" applyFill="1"/>
    <xf numFmtId="0" fontId="0" fillId="0" borderId="0" xfId="0" applyBorder="1"/>
    <xf numFmtId="0" fontId="0" fillId="2" borderId="12" xfId="0" applyFill="1" applyBorder="1"/>
    <xf numFmtId="0" fontId="0" fillId="2" borderId="13" xfId="0" applyFill="1" applyBorder="1"/>
    <xf numFmtId="0" fontId="0" fillId="0" borderId="0" xfId="0" applyFill="1" applyBorder="1"/>
    <xf numFmtId="0" fontId="0" fillId="2" borderId="8" xfId="0" applyFill="1" applyBorder="1"/>
    <xf numFmtId="165" fontId="0" fillId="0" borderId="8" xfId="0" applyNumberFormat="1" applyBorder="1"/>
    <xf numFmtId="10" fontId="0" fillId="0" borderId="14" xfId="2" applyNumberFormat="1" applyFont="1" applyBorder="1"/>
    <xf numFmtId="9" fontId="0" fillId="0" borderId="0" xfId="2" applyFont="1"/>
    <xf numFmtId="165" fontId="7" fillId="3" borderId="15" xfId="0" applyNumberFormat="1" applyFont="1" applyFill="1" applyBorder="1"/>
    <xf numFmtId="166" fontId="0" fillId="0" borderId="14" xfId="0" applyNumberFormat="1" applyBorder="1"/>
    <xf numFmtId="0" fontId="0" fillId="0" borderId="14" xfId="0" applyBorder="1"/>
    <xf numFmtId="165" fontId="7" fillId="3" borderId="8" xfId="0" applyNumberFormat="1" applyFont="1" applyFill="1" applyBorder="1"/>
    <xf numFmtId="166" fontId="0" fillId="0" borderId="8" xfId="0" applyNumberFormat="1" applyBorder="1"/>
    <xf numFmtId="165" fontId="7" fillId="3" borderId="6" xfId="0" applyNumberFormat="1" applyFont="1" applyFill="1" applyBorder="1"/>
    <xf numFmtId="14" fontId="0" fillId="0" borderId="0" xfId="0" applyNumberFormat="1"/>
    <xf numFmtId="0" fontId="0" fillId="4" borderId="0" xfId="0" applyFill="1"/>
    <xf numFmtId="10" fontId="7" fillId="3" borderId="8" xfId="2" applyNumberFormat="1" applyFont="1" applyFill="1" applyBorder="1"/>
    <xf numFmtId="0" fontId="8" fillId="0" borderId="16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7" xfId="0" applyFill="1" applyBorder="1" applyAlignment="1"/>
    <xf numFmtId="10" fontId="0" fillId="0" borderId="0" xfId="2" applyNumberFormat="1" applyFont="1" applyFill="1" applyBorder="1" applyAlignment="1"/>
    <xf numFmtId="0" fontId="2" fillId="0" borderId="0" xfId="0" applyFont="1"/>
    <xf numFmtId="0" fontId="2" fillId="2" borderId="18" xfId="0" applyFont="1" applyFill="1" applyBorder="1"/>
    <xf numFmtId="0" fontId="2" fillId="2" borderId="19" xfId="0" applyFont="1" applyFill="1" applyBorder="1"/>
    <xf numFmtId="10" fontId="0" fillId="0" borderId="0" xfId="2" applyNumberFormat="1" applyFont="1"/>
    <xf numFmtId="10" fontId="0" fillId="0" borderId="0" xfId="0" applyNumberFormat="1"/>
    <xf numFmtId="43" fontId="0" fillId="0" borderId="0" xfId="0" applyNumberFormat="1"/>
    <xf numFmtId="43" fontId="0" fillId="0" borderId="8" xfId="1" applyFont="1" applyBorder="1"/>
    <xf numFmtId="43" fontId="0" fillId="0" borderId="7" xfId="1" applyFont="1" applyBorder="1"/>
    <xf numFmtId="43" fontId="0" fillId="0" borderId="0" xfId="1" applyFont="1"/>
    <xf numFmtId="10" fontId="0" fillId="0" borderId="10" xfId="2" applyNumberFormat="1" applyFont="1" applyBorder="1"/>
    <xf numFmtId="43" fontId="2" fillId="0" borderId="0" xfId="0" applyNumberFormat="1" applyFont="1"/>
    <xf numFmtId="0" fontId="2" fillId="5" borderId="8" xfId="0" applyFont="1" applyFill="1" applyBorder="1"/>
    <xf numFmtId="167" fontId="0" fillId="0" borderId="8" xfId="2" applyNumberFormat="1" applyFont="1" applyBorder="1"/>
    <xf numFmtId="0" fontId="2" fillId="5" borderId="20" xfId="0" applyFont="1" applyFill="1" applyBorder="1"/>
    <xf numFmtId="9" fontId="0" fillId="0" borderId="0" xfId="2" applyNumberFormat="1" applyFont="1"/>
    <xf numFmtId="0" fontId="11" fillId="0" borderId="0" xfId="0" applyFont="1" applyFill="1" applyBorder="1" applyAlignment="1">
      <alignment horizontal="center"/>
    </xf>
    <xf numFmtId="0" fontId="0" fillId="6" borderId="0" xfId="0" applyFill="1"/>
    <xf numFmtId="38" fontId="3" fillId="6" borderId="8" xfId="3" applyNumberFormat="1" applyFill="1" applyBorder="1" applyAlignment="1">
      <alignment horizontal="right"/>
    </xf>
    <xf numFmtId="0" fontId="0" fillId="6" borderId="8" xfId="0" applyFill="1" applyBorder="1"/>
    <xf numFmtId="164" fontId="3" fillId="6" borderId="8" xfId="3" applyNumberFormat="1" applyFont="1" applyFill="1" applyBorder="1"/>
    <xf numFmtId="38" fontId="3" fillId="6" borderId="8" xfId="3" applyNumberFormat="1" applyFont="1" applyFill="1" applyBorder="1" applyAlignment="1">
      <alignment horizontal="right"/>
    </xf>
    <xf numFmtId="164" fontId="4" fillId="6" borderId="8" xfId="3" applyNumberFormat="1" applyFont="1" applyFill="1" applyBorder="1" applyAlignment="1">
      <alignment horizontal="right"/>
    </xf>
    <xf numFmtId="164" fontId="1" fillId="6" borderId="8" xfId="1" applyNumberFormat="1" applyFill="1" applyBorder="1" applyAlignment="1">
      <alignment horizontal="right"/>
    </xf>
    <xf numFmtId="164" fontId="3" fillId="6" borderId="8" xfId="3" applyNumberFormat="1" applyFont="1" applyFill="1" applyBorder="1" applyAlignment="1">
      <alignment horizontal="right"/>
    </xf>
    <xf numFmtId="164" fontId="3" fillId="6" borderId="8" xfId="1" applyNumberFormat="1" applyFont="1" applyFill="1" applyBorder="1"/>
    <xf numFmtId="164" fontId="0" fillId="6" borderId="8" xfId="1" applyNumberFormat="1" applyFont="1" applyFill="1" applyBorder="1"/>
    <xf numFmtId="9" fontId="0" fillId="6" borderId="8" xfId="0" applyNumberFormat="1" applyFill="1" applyBorder="1"/>
    <xf numFmtId="0" fontId="0" fillId="6" borderId="10" xfId="0" applyFill="1" applyBorder="1"/>
  </cellXfs>
  <cellStyles count="14">
    <cellStyle name="Comma" xfId="1" builtinId="3"/>
    <cellStyle name="Comma 11" xfId="7" xr:uid="{00000000-0005-0000-0000-000001000000}"/>
    <cellStyle name="Comma 2" xfId="9" xr:uid="{00000000-0005-0000-0000-000002000000}"/>
    <cellStyle name="Comma 2 2" xfId="11" xr:uid="{00000000-0005-0000-0000-000003000000}"/>
    <cellStyle name="Comma 3" xfId="6" xr:uid="{00000000-0005-0000-0000-000004000000}"/>
    <cellStyle name="Comma 50" xfId="13" xr:uid="{00000000-0005-0000-0000-000005000000}"/>
    <cellStyle name="Normal" xfId="0" builtinId="0"/>
    <cellStyle name="Normal 10" xfId="3" xr:uid="{00000000-0005-0000-0000-000007000000}"/>
    <cellStyle name="Normal 11 10" xfId="12" xr:uid="{00000000-0005-0000-0000-000008000000}"/>
    <cellStyle name="Normal 15" xfId="10" xr:uid="{00000000-0005-0000-0000-000009000000}"/>
    <cellStyle name="Normal 4" xfId="4" xr:uid="{00000000-0005-0000-0000-00000A000000}"/>
    <cellStyle name="Percent" xfId="2" builtinId="5"/>
    <cellStyle name="Percent 2 4" xfId="8" xr:uid="{00000000-0005-0000-0000-00000C000000}"/>
    <cellStyle name="Percent 3" xfId="5" xr:uid="{00000000-0005-0000-0000-00000D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-ojo\Documents\Investment%20Report%20June%2030,%202019%20Post%20Rebalancing%20at%20AF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FRS%20BOND%202018\November%202018%20us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Investment%20Report%20March%2031%20201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-ojo\AppData\Roaming\Microsoft\Excel\Investment%20Report%20March%2031%202019%20Post%20Rebalancing%20at%20AFS%20V2%20(version%201)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ololadeasekun\Desktop\ICB\T-Bill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Deposit%20for%20shar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Quoted%20Investment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Reconcliation%20of%20Bonds%20to%20CSC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ProgramData\eAudIT10\DM\475ebbe1-5485-43fe-b790-8eb1207bcbdc\ReadOnlyDocs\TOD%20001.0010Investment%20Secur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Unquoted%20Investment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KAreo\AppData\Roaming\Microsoft\Excel\SM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-IYAMOLERE\Local%20Settings\Temporary%20Internet%20Files\Content.Outlook\AKMSWB3B\Users\OOluyemi\Documents\ICB%20IFRS%202011\Implementation\PBC%20ICB%20IFRS%20Conversion\Investment\Unquoted%20Inves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ntration of securitites"/>
      <sheetName val="HIGHLIGHTS"/>
      <sheetName val=" Summary"/>
      <sheetName val="Monthly Run"/>
      <sheetName val="Detail Summary"/>
      <sheetName val="Sheet2"/>
      <sheetName val="Gen Biz Bonds"/>
      <sheetName val="Quoted"/>
      <sheetName val="Unquoted "/>
      <sheetName val=" unquoted 12"/>
      <sheetName val="Placements"/>
      <sheetName val="Sheet1"/>
      <sheetName val="Bond Master"/>
      <sheetName val="Life HTM Bonds"/>
      <sheetName val="Life AFS Bonds"/>
      <sheetName val="Dep. for shares"/>
      <sheetName val="Properties "/>
      <sheetName val="Income"/>
      <sheetName val="Income 2019"/>
      <sheetName val="Schedules"/>
      <sheetName val="DATADUMP"/>
      <sheetName val="PROVISION"/>
      <sheetName val="Unquoted 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8">
          <cell r="N28">
            <v>286352570.06999999</v>
          </cell>
        </row>
      </sheetData>
      <sheetData sheetId="8"/>
      <sheetData sheetId="9"/>
      <sheetData sheetId="10"/>
      <sheetData sheetId="11"/>
      <sheetData sheetId="12">
        <row r="4">
          <cell r="O4">
            <v>357.53</v>
          </cell>
        </row>
        <row r="5">
          <cell r="O5">
            <v>43646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(2)"/>
      <sheetName val="Master (4)"/>
      <sheetName val="Master (3)"/>
      <sheetName val="Sheet1"/>
      <sheetName val="Master"/>
      <sheetName val="Portfolio split"/>
      <sheetName val="JUNE 2019"/>
      <sheetName val="June 2019 New"/>
      <sheetName val="Oct 2019"/>
      <sheetName val="Sep 2024 Sukuk"/>
      <sheetName val="Feb 2020"/>
      <sheetName val="Feb 2020 New"/>
      <sheetName val="Jul 2021"/>
      <sheetName val="JAN 2022"/>
      <sheetName val="APR 2023"/>
      <sheetName val="Mar 2024"/>
      <sheetName val="Mar 2024 New"/>
      <sheetName val="Jan 2026"/>
      <sheetName val="January 2026 New"/>
      <sheetName val="Mar 2027"/>
      <sheetName val="MAR 2027 NEW"/>
      <sheetName val="Feb 2028"/>
      <sheetName val="Nov 28"/>
      <sheetName val="Sheet1 (2)"/>
      <sheetName val="Feb 2028 New"/>
      <sheetName val="Nov. 2028 New"/>
      <sheetName val="MAY 2029 NEW"/>
      <sheetName val="NOV. 2029 NEW"/>
      <sheetName val="July 2030"/>
      <sheetName val="July 2030 New"/>
      <sheetName val="July 2034"/>
      <sheetName val="July 2034 -New"/>
      <sheetName val="July 2034 Gen Bus"/>
      <sheetName val="July 2030 Gen Bus"/>
      <sheetName val="Mar 2036"/>
      <sheetName val="Mar 2036 - New"/>
      <sheetName val="Apr 2037"/>
      <sheetName val="April 2037 New"/>
      <sheetName val="Lagos state"/>
      <sheetName val="Ekiti"/>
      <sheetName val="Bayelsa"/>
      <sheetName val="Osun"/>
      <sheetName val="Stanbic IBTC"/>
      <sheetName val="UPDC 2023"/>
      <sheetName val="UBN"/>
      <sheetName val="FCMB"/>
      <sheetName val="FORTEOIL"/>
      <sheetName val="Viathan"/>
      <sheetName val="ACCESS EUROBOND"/>
      <sheetName val="NIGERIA EUROBOND"/>
      <sheetName val="NIGERIA EUROBOND -New"/>
      <sheetName val="Lafarge Bond"/>
      <sheetName val="FBN EUROBOND"/>
      <sheetName val="Sheet8"/>
      <sheetName val="ECOBANK EUROBOND"/>
      <sheetName val="ZENITH EUROBOND"/>
      <sheetName val="UBA Eurobond"/>
      <sheetName val="Sheet3"/>
      <sheetName val="NMRC"/>
    </sheetNames>
    <sheetDataSet>
      <sheetData sheetId="0"/>
      <sheetData sheetId="1"/>
      <sheetData sheetId="2"/>
      <sheetData sheetId="3"/>
      <sheetData sheetId="4">
        <row r="5">
          <cell r="O5">
            <v>43434</v>
          </cell>
        </row>
      </sheetData>
      <sheetData sheetId="5">
        <row r="347">
          <cell r="I347">
            <v>51976420.648270413</v>
          </cell>
        </row>
      </sheetData>
      <sheetData sheetId="6">
        <row r="15">
          <cell r="B15">
            <v>128100821.91781457</v>
          </cell>
        </row>
      </sheetData>
      <sheetData sheetId="7">
        <row r="11">
          <cell r="B11">
            <v>539220037.59354222</v>
          </cell>
        </row>
      </sheetData>
      <sheetData sheetId="8">
        <row r="15">
          <cell r="B15">
            <v>279432308.22117847</v>
          </cell>
        </row>
      </sheetData>
      <sheetData sheetId="9">
        <row r="13">
          <cell r="B13">
            <v>257332534.24657536</v>
          </cell>
        </row>
      </sheetData>
      <sheetData sheetId="10">
        <row r="15">
          <cell r="B15">
            <v>105829282.55100675</v>
          </cell>
        </row>
      </sheetData>
      <sheetData sheetId="11">
        <row r="11">
          <cell r="B11">
            <v>528953960.2185992</v>
          </cell>
        </row>
      </sheetData>
      <sheetData sheetId="12">
        <row r="43">
          <cell r="B43">
            <v>1584169058.9500163</v>
          </cell>
        </row>
      </sheetData>
      <sheetData sheetId="13">
        <row r="13">
          <cell r="B13">
            <v>212216836.35745692</v>
          </cell>
        </row>
      </sheetData>
      <sheetData sheetId="14"/>
      <sheetData sheetId="15">
        <row r="13">
          <cell r="B13">
            <v>330823799.75617969</v>
          </cell>
        </row>
      </sheetData>
      <sheetData sheetId="16">
        <row r="11">
          <cell r="B11">
            <v>499851450.43871272</v>
          </cell>
        </row>
      </sheetData>
      <sheetData sheetId="17">
        <row r="13">
          <cell r="B13">
            <v>212269172.2719973</v>
          </cell>
        </row>
      </sheetData>
      <sheetData sheetId="18">
        <row r="11">
          <cell r="B11">
            <v>204254501.93952069</v>
          </cell>
        </row>
      </sheetData>
      <sheetData sheetId="19">
        <row r="12">
          <cell r="B12">
            <v>724823166.9090898</v>
          </cell>
        </row>
      </sheetData>
      <sheetData sheetId="20">
        <row r="11">
          <cell r="C11">
            <v>804532235.59976327</v>
          </cell>
        </row>
      </sheetData>
      <sheetData sheetId="21">
        <row r="11">
          <cell r="B11">
            <v>274282051.67148465</v>
          </cell>
        </row>
      </sheetData>
      <sheetData sheetId="22">
        <row r="15">
          <cell r="B15">
            <v>117305433.19432622</v>
          </cell>
        </row>
      </sheetData>
      <sheetData sheetId="23"/>
      <sheetData sheetId="24">
        <row r="11">
          <cell r="D11">
            <v>620443756.36911106</v>
          </cell>
        </row>
      </sheetData>
      <sheetData sheetId="25">
        <row r="11">
          <cell r="B11">
            <v>49183859.732067175</v>
          </cell>
        </row>
      </sheetData>
      <sheetData sheetId="26">
        <row r="11">
          <cell r="B11">
            <v>85400521.079369903</v>
          </cell>
        </row>
      </sheetData>
      <sheetData sheetId="27">
        <row r="11">
          <cell r="B11">
            <v>64375722.754692912</v>
          </cell>
        </row>
      </sheetData>
      <sheetData sheetId="28">
        <row r="13">
          <cell r="B13">
            <v>91664450.774659604</v>
          </cell>
        </row>
      </sheetData>
      <sheetData sheetId="29">
        <row r="11">
          <cell r="B11">
            <v>1033976480.2348096</v>
          </cell>
        </row>
      </sheetData>
      <sheetData sheetId="30">
        <row r="13">
          <cell r="B13">
            <v>524209632.70075423</v>
          </cell>
        </row>
      </sheetData>
      <sheetData sheetId="31">
        <row r="11">
          <cell r="B11">
            <v>476069065.41408491</v>
          </cell>
        </row>
      </sheetData>
      <sheetData sheetId="32"/>
      <sheetData sheetId="33"/>
      <sheetData sheetId="34">
        <row r="12">
          <cell r="B12">
            <v>293541662.39999998</v>
          </cell>
        </row>
      </sheetData>
      <sheetData sheetId="35">
        <row r="11">
          <cell r="B11">
            <v>965176585.7473911</v>
          </cell>
        </row>
      </sheetData>
      <sheetData sheetId="36">
        <row r="12">
          <cell r="B12">
            <v>1237371235.603313</v>
          </cell>
        </row>
      </sheetData>
      <sheetData sheetId="37">
        <row r="11">
          <cell r="B11">
            <v>4280469827.5432725</v>
          </cell>
        </row>
      </sheetData>
      <sheetData sheetId="38">
        <row r="13">
          <cell r="B13">
            <v>229321591.04455215</v>
          </cell>
        </row>
      </sheetData>
      <sheetData sheetId="39">
        <row r="16">
          <cell r="B16">
            <v>11573597.438982612</v>
          </cell>
        </row>
      </sheetData>
      <sheetData sheetId="40">
        <row r="15">
          <cell r="B15">
            <v>13919419.842170602</v>
          </cell>
        </row>
      </sheetData>
      <sheetData sheetId="41">
        <row r="15">
          <cell r="B15">
            <v>73579739.438699394</v>
          </cell>
        </row>
      </sheetData>
      <sheetData sheetId="42">
        <row r="15">
          <cell r="B15">
            <v>200000000</v>
          </cell>
        </row>
      </sheetData>
      <sheetData sheetId="43">
        <row r="11">
          <cell r="B11">
            <v>253874195.84296361</v>
          </cell>
        </row>
      </sheetData>
      <sheetData sheetId="44">
        <row r="11">
          <cell r="B11">
            <v>259336569.01055491</v>
          </cell>
        </row>
      </sheetData>
      <sheetData sheetId="45">
        <row r="15">
          <cell r="B15">
            <v>501952054.79452056</v>
          </cell>
        </row>
      </sheetData>
      <sheetData sheetId="46">
        <row r="13">
          <cell r="B13">
            <v>271695205.47945207</v>
          </cell>
        </row>
      </sheetData>
      <sheetData sheetId="47">
        <row r="12">
          <cell r="B12">
            <v>257884931.50684932</v>
          </cell>
        </row>
      </sheetData>
      <sheetData sheetId="48">
        <row r="13">
          <cell r="B13">
            <v>728823220.45095468</v>
          </cell>
        </row>
      </sheetData>
      <sheetData sheetId="49">
        <row r="16">
          <cell r="B16">
            <v>1149715080.8378053</v>
          </cell>
        </row>
      </sheetData>
      <sheetData sheetId="50">
        <row r="11">
          <cell r="B11">
            <v>723759389.02397108</v>
          </cell>
        </row>
      </sheetData>
      <sheetData sheetId="51">
        <row r="15">
          <cell r="B15">
            <v>213586301.369863</v>
          </cell>
        </row>
      </sheetData>
      <sheetData sheetId="52">
        <row r="17">
          <cell r="B17">
            <v>1843584945.5706136</v>
          </cell>
        </row>
      </sheetData>
      <sheetData sheetId="53"/>
      <sheetData sheetId="54">
        <row r="14">
          <cell r="B14">
            <v>1838782260.7085459</v>
          </cell>
        </row>
      </sheetData>
      <sheetData sheetId="55">
        <row r="16">
          <cell r="B16">
            <v>111218024.58394191</v>
          </cell>
        </row>
      </sheetData>
      <sheetData sheetId="56">
        <row r="13">
          <cell r="B13">
            <v>113751773.73167413</v>
          </cell>
        </row>
      </sheetData>
      <sheetData sheetId="57"/>
      <sheetData sheetId="58">
        <row r="14">
          <cell r="E14">
            <v>2463920.9459953937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LIGHTS"/>
      <sheetName val=" Summary"/>
      <sheetName val="Monthly Run"/>
      <sheetName val="Detail Summary"/>
      <sheetName val="Sheet2"/>
      <sheetName val="Quoted"/>
      <sheetName val="Unquoted "/>
      <sheetName val=" unquoted 12"/>
      <sheetName val="Placements"/>
      <sheetName val="Sheet1"/>
      <sheetName val="Bond Master"/>
      <sheetName val="Life HTM Bonds"/>
      <sheetName val="Life AFS Bonds"/>
      <sheetName val="Sheet4"/>
      <sheetName val="Gen Biz Bonds"/>
      <sheetName val="Dep. for shares"/>
      <sheetName val="Properties "/>
      <sheetName val="Income"/>
      <sheetName val="Income 2018"/>
      <sheetName val="Schedules"/>
      <sheetName val="DATADUMP"/>
      <sheetName val="PROVISION"/>
      <sheetName val="Unquoted 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O5">
            <v>43190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LIGHTS"/>
      <sheetName val=" Summary"/>
      <sheetName val="Monthly Run"/>
      <sheetName val="Detail Summary"/>
      <sheetName val="Sheet2"/>
      <sheetName val="Gen Biz Bonds"/>
      <sheetName val="Quoted"/>
      <sheetName val="Unquoted "/>
      <sheetName val=" unquoted 12"/>
      <sheetName val="Placements"/>
      <sheetName val="Sheet1"/>
      <sheetName val="Bond Master"/>
      <sheetName val="Life HTM Bonds"/>
      <sheetName val="Life AFS Bonds"/>
      <sheetName val="Dep. for shares"/>
      <sheetName val="Properties "/>
      <sheetName val="Income"/>
      <sheetName val="Income 2018"/>
      <sheetName val="Schedules"/>
      <sheetName val="DATADUMP"/>
      <sheetName val="PROVISION"/>
      <sheetName val="Unquoted 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8">
          <cell r="M28">
            <v>347169210.16499996</v>
          </cell>
        </row>
        <row r="84">
          <cell r="M84">
            <v>2966810</v>
          </cell>
        </row>
        <row r="85">
          <cell r="M85">
            <v>146630000</v>
          </cell>
        </row>
        <row r="86">
          <cell r="M86">
            <v>20000000</v>
          </cell>
        </row>
        <row r="87">
          <cell r="M87">
            <v>31643586.82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>
        <row r="4">
          <cell r="O4">
            <v>356.97</v>
          </cell>
        </row>
      </sheetData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1"/>
      <sheetName val="BONDS"/>
      <sheetName val="Treasury Bills 31-DEC-10"/>
      <sheetName val="BOND"/>
      <sheetName val="TBILLS"/>
      <sheetName val="Sheet1"/>
      <sheetName val="Work"/>
      <sheetName val="MV of treasury bills (4)"/>
      <sheetName val="TBILLS UID"/>
      <sheetName val="IDEA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32">
          <cell r="D132">
            <v>44677619845.594521</v>
          </cell>
        </row>
      </sheetData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Deposit for shares"/>
      <sheetName val="Inv Securities"/>
      <sheetName val="Other recoverable expenses"/>
    </sheetNames>
    <sheetDataSet>
      <sheetData sheetId="0"/>
      <sheetData sheetId="1">
        <row r="13">
          <cell r="C13">
            <v>2690562619.6900001</v>
          </cell>
        </row>
      </sheetData>
      <sheetData sheetId="2">
        <row r="7">
          <cell r="C7">
            <v>2795182.65</v>
          </cell>
        </row>
        <row r="10">
          <cell r="C10">
            <v>38441121.450000003</v>
          </cell>
        </row>
        <row r="12">
          <cell r="C12">
            <v>38482156.159999996</v>
          </cell>
        </row>
      </sheetData>
      <sheetData sheetId="3">
        <row r="12">
          <cell r="C12">
            <v>649462041.55999994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Quoted Investment"/>
    </sheetNames>
    <sheetDataSet>
      <sheetData sheetId="0"/>
      <sheetData sheetId="1">
        <row r="147">
          <cell r="D147">
            <v>21733627243.231079</v>
          </cell>
          <cell r="I147">
            <v>16513864096.192747</v>
          </cell>
          <cell r="K147">
            <v>5213021773.4083328</v>
          </cell>
          <cell r="L147">
            <v>6376626.3899999913</v>
          </cell>
        </row>
        <row r="149">
          <cell r="I149">
            <v>16513863821.910999</v>
          </cell>
        </row>
        <row r="150">
          <cell r="D150" t="e">
            <v>#REF!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Pledged Bonds"/>
    </sheetNames>
    <sheetDataSet>
      <sheetData sheetId="0"/>
      <sheetData sheetId="1">
        <row r="9">
          <cell r="C9">
            <v>3000000000</v>
          </cell>
        </row>
        <row r="10">
          <cell r="C10">
            <v>700000000</v>
          </cell>
        </row>
        <row r="11">
          <cell r="C11">
            <v>1100000000</v>
          </cell>
          <cell r="F11">
            <v>1300000000</v>
          </cell>
        </row>
        <row r="12">
          <cell r="C12">
            <v>286508000</v>
          </cell>
        </row>
        <row r="13">
          <cell r="C13">
            <v>450000000</v>
          </cell>
        </row>
        <row r="14">
          <cell r="C14">
            <v>950000000</v>
          </cell>
        </row>
        <row r="15">
          <cell r="C15">
            <v>850000000</v>
          </cell>
        </row>
        <row r="16">
          <cell r="C16">
            <v>350000000</v>
          </cell>
        </row>
        <row r="17">
          <cell r="C17">
            <v>1950000000</v>
          </cell>
          <cell r="D17">
            <v>1650000000</v>
          </cell>
        </row>
        <row r="18">
          <cell r="C18">
            <v>617746000</v>
          </cell>
        </row>
        <row r="19">
          <cell r="C19">
            <v>1410000000</v>
          </cell>
        </row>
        <row r="20">
          <cell r="C20">
            <v>800000000</v>
          </cell>
        </row>
        <row r="21">
          <cell r="C21">
            <v>0</v>
          </cell>
        </row>
        <row r="22">
          <cell r="C22">
            <v>600000000</v>
          </cell>
        </row>
        <row r="23">
          <cell r="C23">
            <v>162047000</v>
          </cell>
        </row>
        <row r="24">
          <cell r="C24">
            <v>107750000</v>
          </cell>
        </row>
        <row r="25">
          <cell r="C25">
            <v>958641000</v>
          </cell>
        </row>
        <row r="26">
          <cell r="C26">
            <v>3850000000</v>
          </cell>
        </row>
        <row r="27">
          <cell r="C27">
            <v>2200000000</v>
          </cell>
        </row>
        <row r="28">
          <cell r="C28">
            <v>250000000</v>
          </cell>
        </row>
        <row r="29">
          <cell r="C29">
            <v>2032366000</v>
          </cell>
        </row>
        <row r="30">
          <cell r="C30">
            <v>1249900000</v>
          </cell>
        </row>
        <row r="31">
          <cell r="C31">
            <v>5764555000</v>
          </cell>
        </row>
        <row r="33">
          <cell r="B33">
            <v>227968590000</v>
          </cell>
          <cell r="C33">
            <v>29639513000</v>
          </cell>
          <cell r="D33">
            <v>7300000000</v>
          </cell>
          <cell r="E33">
            <v>3490000000</v>
          </cell>
          <cell r="F33">
            <v>39400000000</v>
          </cell>
          <cell r="G33">
            <v>1800000000</v>
          </cell>
          <cell r="H33">
            <v>146339077000</v>
          </cell>
        </row>
        <row r="36">
          <cell r="F36">
            <v>50190000000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idiaries"/>
      <sheetName val="Associates"/>
    </sheetNames>
    <sheetDataSet>
      <sheetData sheetId="0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Unquoted Securities"/>
      <sheetName val="1 - Unquoted Securities"/>
      <sheetName val="2 - SMEs"/>
    </sheetNames>
    <sheetDataSet>
      <sheetData sheetId="0"/>
      <sheetData sheetId="1">
        <row r="7">
          <cell r="C7">
            <v>70000000</v>
          </cell>
        </row>
        <row r="8">
          <cell r="C8">
            <v>5917658216.1899996</v>
          </cell>
        </row>
        <row r="9">
          <cell r="C9">
            <v>6315025000</v>
          </cell>
        </row>
        <row r="10">
          <cell r="C10">
            <v>39653605</v>
          </cell>
        </row>
        <row r="11">
          <cell r="C11">
            <v>20198292.800000001</v>
          </cell>
        </row>
        <row r="12">
          <cell r="C12">
            <v>12362535113.989998</v>
          </cell>
          <cell r="F12">
            <v>12362535113.989998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chedule"/>
      <sheetName val="SMEs"/>
    </sheetNames>
    <sheetDataSet>
      <sheetData sheetId="0"/>
      <sheetData sheetId="1">
        <row r="4">
          <cell r="D4" t="str">
            <v>A</v>
          </cell>
        </row>
        <row r="8">
          <cell r="B8">
            <v>3510997683.9699998</v>
          </cell>
        </row>
        <row r="77">
          <cell r="E77">
            <v>3510997683.9699998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- Unquoted Securities"/>
      <sheetName val="2 - SMEs"/>
      <sheetName val="Lead Schedule"/>
      <sheetName val="Unquoted Securities"/>
    </sheetNames>
    <sheetDataSet>
      <sheetData sheetId="0"/>
      <sheetData sheetId="1">
        <row r="7">
          <cell r="C7">
            <v>70000000</v>
          </cell>
        </row>
        <row r="118">
          <cell r="B118">
            <v>932141368</v>
          </cell>
          <cell r="D118">
            <v>193104114.47999999</v>
          </cell>
          <cell r="E118">
            <v>111519293.02</v>
          </cell>
          <cell r="F118">
            <v>411264407.5</v>
          </cell>
          <cell r="H118">
            <v>863782368</v>
          </cell>
          <cell r="I118">
            <v>591995958.13999987</v>
          </cell>
          <cell r="J118">
            <v>80237085.799999997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23"/>
  <sheetViews>
    <sheetView topLeftCell="AG1" workbookViewId="0">
      <selection activeCell="AN7" sqref="AN7"/>
    </sheetView>
  </sheetViews>
  <sheetFormatPr defaultRowHeight="14.5" x14ac:dyDescent="0.35"/>
  <cols>
    <col min="2" max="2" width="16.453125" bestFit="1" customWidth="1"/>
    <col min="3" max="3" width="16.81640625" bestFit="1" customWidth="1"/>
    <col min="4" max="4" width="15.26953125" bestFit="1" customWidth="1"/>
    <col min="5" max="5" width="19.1796875" bestFit="1" customWidth="1"/>
    <col min="6" max="6" width="20.1796875" bestFit="1" customWidth="1"/>
    <col min="7" max="7" width="15.26953125" bestFit="1" customWidth="1"/>
    <col min="8" max="8" width="16.81640625" bestFit="1" customWidth="1"/>
    <col min="9" max="9" width="18.81640625" bestFit="1" customWidth="1"/>
    <col min="10" max="10" width="19.26953125" bestFit="1" customWidth="1"/>
    <col min="11" max="11" width="19.7265625" bestFit="1" customWidth="1"/>
    <col min="12" max="12" width="16.54296875" bestFit="1" customWidth="1"/>
    <col min="13" max="13" width="15.54296875" bestFit="1" customWidth="1"/>
    <col min="14" max="14" width="18.81640625" bestFit="1" customWidth="1"/>
    <col min="15" max="15" width="16.81640625" bestFit="1" customWidth="1"/>
    <col min="16" max="16" width="18.453125" bestFit="1" customWidth="1"/>
    <col min="17" max="17" width="16.81640625" bestFit="1" customWidth="1"/>
    <col min="18" max="18" width="19.81640625" bestFit="1" customWidth="1"/>
    <col min="19" max="19" width="15.26953125" bestFit="1" customWidth="1"/>
    <col min="20" max="20" width="16.81640625" bestFit="1" customWidth="1"/>
    <col min="21" max="21" width="19.26953125" bestFit="1" customWidth="1"/>
    <col min="22" max="22" width="17.54296875" bestFit="1" customWidth="1"/>
    <col min="23" max="23" width="15.453125" bestFit="1" customWidth="1"/>
    <col min="24" max="24" width="15.26953125" bestFit="1" customWidth="1"/>
    <col min="25" max="25" width="16" customWidth="1"/>
    <col min="26" max="26" width="16.81640625" bestFit="1" customWidth="1"/>
    <col min="27" max="27" width="18.7265625" bestFit="1" customWidth="1"/>
    <col min="28" max="28" width="20.1796875" bestFit="1" customWidth="1"/>
    <col min="29" max="29" width="15.26953125" bestFit="1" customWidth="1"/>
    <col min="30" max="30" width="16.81640625" bestFit="1" customWidth="1"/>
    <col min="31" max="31" width="18.81640625" bestFit="1" customWidth="1"/>
    <col min="32" max="32" width="19.26953125" bestFit="1" customWidth="1"/>
    <col min="33" max="33" width="19.7265625" bestFit="1" customWidth="1"/>
    <col min="34" max="34" width="16.54296875" bestFit="1" customWidth="1"/>
    <col min="35" max="35" width="17" customWidth="1"/>
    <col min="36" max="36" width="18.81640625" bestFit="1" customWidth="1"/>
    <col min="37" max="38" width="16.81640625" bestFit="1" customWidth="1"/>
    <col min="39" max="39" width="19.81640625" bestFit="1" customWidth="1"/>
    <col min="40" max="40" width="18" bestFit="1" customWidth="1"/>
  </cols>
  <sheetData>
    <row r="2" spans="2:40" ht="15" thickBot="1" x14ac:dyDescent="0.4"/>
    <row r="3" spans="2:40" ht="15" thickBot="1" x14ac:dyDescent="0.4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3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4" t="s">
        <v>36</v>
      </c>
      <c r="AN3" s="5"/>
    </row>
    <row r="4" spans="2:40" x14ac:dyDescent="0.35">
      <c r="B4" s="6" t="s">
        <v>37</v>
      </c>
      <c r="C4" s="57">
        <v>10.4</v>
      </c>
      <c r="D4" s="57">
        <v>0.61</v>
      </c>
      <c r="E4" s="57">
        <v>4.21</v>
      </c>
      <c r="F4" s="57">
        <v>7.92</v>
      </c>
      <c r="G4" s="57">
        <v>13</v>
      </c>
      <c r="H4" s="57">
        <v>36.799999999999997</v>
      </c>
      <c r="I4" s="57">
        <v>30</v>
      </c>
      <c r="J4" s="57">
        <v>1.43</v>
      </c>
      <c r="K4" s="57">
        <v>5.26</v>
      </c>
      <c r="L4" s="57">
        <v>19</v>
      </c>
      <c r="M4" s="57">
        <v>0.3</v>
      </c>
      <c r="N4" s="57">
        <v>2.2800000000000002</v>
      </c>
      <c r="O4" s="57">
        <v>10.65</v>
      </c>
      <c r="P4" s="57">
        <v>31</v>
      </c>
      <c r="Q4" s="57">
        <v>19.2</v>
      </c>
      <c r="R4" s="57">
        <v>40.700000000000003</v>
      </c>
      <c r="S4" s="57">
        <v>97.5</v>
      </c>
      <c r="T4" s="57">
        <v>44</v>
      </c>
      <c r="U4" s="57">
        <v>37.880000000000003</v>
      </c>
      <c r="V4" s="57">
        <v>27.5</v>
      </c>
      <c r="W4" s="57">
        <v>183</v>
      </c>
      <c r="X4" s="57">
        <v>1495</v>
      </c>
      <c r="Y4" s="57">
        <v>73.5</v>
      </c>
      <c r="Z4" s="57">
        <v>0.47</v>
      </c>
      <c r="AA4" s="57">
        <v>48.75</v>
      </c>
      <c r="AB4" s="57">
        <v>193.3</v>
      </c>
      <c r="AC4" s="57">
        <v>14.05</v>
      </c>
      <c r="AD4" s="57">
        <v>5.9</v>
      </c>
      <c r="AE4" s="57">
        <v>13.45</v>
      </c>
      <c r="AF4" s="57">
        <v>2.5499999999999998</v>
      </c>
      <c r="AG4" s="57">
        <v>25.9</v>
      </c>
      <c r="AH4" s="57">
        <v>4</v>
      </c>
      <c r="AI4" s="57">
        <v>685</v>
      </c>
      <c r="AJ4" s="57">
        <v>225</v>
      </c>
      <c r="AK4" s="57">
        <v>20.2</v>
      </c>
      <c r="AL4" s="57">
        <v>110.5</v>
      </c>
      <c r="AM4" s="57">
        <v>10.6</v>
      </c>
      <c r="AN4" s="7">
        <f>SUM(C5:AM5)</f>
        <v>1080309460.18104</v>
      </c>
    </row>
    <row r="5" spans="2:40" x14ac:dyDescent="0.35">
      <c r="B5" s="6" t="s">
        <v>38</v>
      </c>
      <c r="C5" s="58">
        <v>4401887</v>
      </c>
      <c r="D5" s="58">
        <v>78000000</v>
      </c>
      <c r="E5" s="58">
        <v>2213141</v>
      </c>
      <c r="F5" s="58">
        <v>35000087.5</v>
      </c>
      <c r="G5" s="58">
        <v>229297</v>
      </c>
      <c r="H5" s="58">
        <v>2305977</v>
      </c>
      <c r="I5" s="58">
        <v>6674</v>
      </c>
      <c r="J5" s="58">
        <f>30909138+7864275</f>
        <v>38773413</v>
      </c>
      <c r="K5" s="58">
        <f>17134537+137992639</f>
        <v>155127176</v>
      </c>
      <c r="L5" s="58">
        <f>870206+662864</f>
        <v>1533070</v>
      </c>
      <c r="M5" s="58">
        <v>379100</v>
      </c>
      <c r="N5" s="58">
        <v>1032592</v>
      </c>
      <c r="O5" s="60">
        <f>121446484.8+64981952.2</f>
        <v>186428437</v>
      </c>
      <c r="P5" s="58">
        <f>900566+949388.6</f>
        <v>1849954.6</v>
      </c>
      <c r="Q5" s="58">
        <v>30282</v>
      </c>
      <c r="R5" s="61">
        <f>22474866+3569058</f>
        <v>26043924</v>
      </c>
      <c r="S5" s="58">
        <v>834618</v>
      </c>
      <c r="T5" s="58">
        <v>4548600</v>
      </c>
      <c r="U5" s="58">
        <f>474947+810322</f>
        <v>1285269</v>
      </c>
      <c r="V5" s="58">
        <v>285120</v>
      </c>
      <c r="W5" s="58">
        <v>179087</v>
      </c>
      <c r="X5" s="58">
        <v>581593</v>
      </c>
      <c r="Y5" s="58">
        <v>4045185</v>
      </c>
      <c r="Z5" s="58">
        <v>483952287.65004003</v>
      </c>
      <c r="AA5" s="62">
        <f>214217.056+238963</f>
        <v>453180.05599999998</v>
      </c>
      <c r="AB5" s="58">
        <f>3258254+546671</f>
        <v>3804925</v>
      </c>
      <c r="AC5" s="63">
        <v>15883141</v>
      </c>
      <c r="AD5" s="61">
        <v>1201586.375</v>
      </c>
      <c r="AE5" s="58">
        <v>88363</v>
      </c>
      <c r="AF5" s="63">
        <v>760775</v>
      </c>
      <c r="AG5" s="64">
        <f>138428+18747864</f>
        <v>18886292</v>
      </c>
      <c r="AH5" s="58">
        <v>90204</v>
      </c>
      <c r="AI5" s="58">
        <v>1520000</v>
      </c>
      <c r="AJ5" s="58">
        <f>143155+73400+1600000+31600+377000+2500000</f>
        <v>4725155</v>
      </c>
      <c r="AK5" s="65">
        <f>500000+33333</f>
        <v>533333</v>
      </c>
      <c r="AL5" s="66">
        <f>1521221-191718-694624+870000</f>
        <v>1504879</v>
      </c>
      <c r="AM5" s="66">
        <f>1790855</f>
        <v>1790855</v>
      </c>
      <c r="AN5" s="8" t="s">
        <v>39</v>
      </c>
    </row>
    <row r="6" spans="2:40" x14ac:dyDescent="0.35">
      <c r="B6" s="6" t="s">
        <v>40</v>
      </c>
      <c r="C6" s="9">
        <f>C4*C5</f>
        <v>45779624.800000004</v>
      </c>
      <c r="D6" s="9">
        <f>D4*D5</f>
        <v>47580000</v>
      </c>
      <c r="E6" s="9">
        <f>E4*E5</f>
        <v>9317323.6099999994</v>
      </c>
      <c r="F6" s="9">
        <f t="shared" ref="F6:AM6" si="0">F4*F5</f>
        <v>277200693</v>
      </c>
      <c r="G6" s="9">
        <f t="shared" si="0"/>
        <v>2980861</v>
      </c>
      <c r="H6" s="9">
        <f t="shared" si="0"/>
        <v>84859953.599999994</v>
      </c>
      <c r="I6" s="9">
        <f>I4*I5</f>
        <v>200220</v>
      </c>
      <c r="J6" s="9">
        <f t="shared" si="0"/>
        <v>55445980.589999996</v>
      </c>
      <c r="K6" s="9">
        <f t="shared" si="0"/>
        <v>815968945.75999999</v>
      </c>
      <c r="L6" s="9">
        <f t="shared" si="0"/>
        <v>29128330</v>
      </c>
      <c r="M6" s="9">
        <f t="shared" si="0"/>
        <v>113730</v>
      </c>
      <c r="N6" s="9">
        <f t="shared" si="0"/>
        <v>2354309.7600000002</v>
      </c>
      <c r="O6" s="9">
        <f t="shared" si="0"/>
        <v>1985462854.05</v>
      </c>
      <c r="P6" s="9">
        <f t="shared" si="0"/>
        <v>57348592.600000001</v>
      </c>
      <c r="Q6" s="9">
        <f t="shared" si="0"/>
        <v>581414.40000000002</v>
      </c>
      <c r="R6" s="9">
        <f t="shared" si="0"/>
        <v>1059987706.8000001</v>
      </c>
      <c r="S6" s="9">
        <f t="shared" si="0"/>
        <v>81375255</v>
      </c>
      <c r="T6" s="9">
        <f t="shared" si="0"/>
        <v>200138400</v>
      </c>
      <c r="U6" s="9">
        <f t="shared" si="0"/>
        <v>48685989.720000006</v>
      </c>
      <c r="V6" s="9">
        <f t="shared" si="0"/>
        <v>7840800</v>
      </c>
      <c r="W6" s="9">
        <f t="shared" si="0"/>
        <v>32772921</v>
      </c>
      <c r="X6" s="9">
        <f t="shared" si="0"/>
        <v>869481535</v>
      </c>
      <c r="Y6" s="9">
        <f t="shared" si="0"/>
        <v>297321097.5</v>
      </c>
      <c r="Z6" s="9">
        <f t="shared" si="0"/>
        <v>227457575.19551879</v>
      </c>
      <c r="AA6" s="9">
        <f t="shared" si="0"/>
        <v>22092527.73</v>
      </c>
      <c r="AB6" s="9">
        <f t="shared" si="0"/>
        <v>735492002.5</v>
      </c>
      <c r="AC6" s="9">
        <f t="shared" si="0"/>
        <v>223158131.05000001</v>
      </c>
      <c r="AD6" s="9">
        <f t="shared" si="0"/>
        <v>7089359.6125000007</v>
      </c>
      <c r="AE6" s="9">
        <f t="shared" si="0"/>
        <v>1188482.3499999999</v>
      </c>
      <c r="AF6" s="9">
        <f t="shared" si="0"/>
        <v>1939976.2499999998</v>
      </c>
      <c r="AG6" s="9">
        <f t="shared" si="0"/>
        <v>489154962.79999995</v>
      </c>
      <c r="AH6" s="9">
        <f t="shared" si="0"/>
        <v>360816</v>
      </c>
      <c r="AI6" s="9">
        <f t="shared" si="0"/>
        <v>1041200000</v>
      </c>
      <c r="AJ6" s="9">
        <f t="shared" si="0"/>
        <v>1063159875</v>
      </c>
      <c r="AK6" s="9">
        <f t="shared" si="0"/>
        <v>10773326.6</v>
      </c>
      <c r="AL6" s="9">
        <f t="shared" si="0"/>
        <v>166289129.5</v>
      </c>
      <c r="AM6" s="9">
        <f t="shared" si="0"/>
        <v>18983063</v>
      </c>
      <c r="AN6" s="10">
        <f>SUM(C6:AM6)</f>
        <v>10020265765.778021</v>
      </c>
    </row>
    <row r="7" spans="2:40" x14ac:dyDescent="0.35">
      <c r="B7" s="6" t="s">
        <v>41</v>
      </c>
      <c r="C7" s="11">
        <f t="shared" ref="C7:AM7" si="1">C6/$AN$6</f>
        <v>4.5687036521875586E-3</v>
      </c>
      <c r="D7" s="11">
        <f t="shared" si="1"/>
        <v>4.7483770502873149E-3</v>
      </c>
      <c r="E7" s="11">
        <f t="shared" si="1"/>
        <v>9.2984795291769975E-4</v>
      </c>
      <c r="F7" s="11">
        <f t="shared" si="1"/>
        <v>2.7664006073243791E-2</v>
      </c>
      <c r="G7" s="11">
        <f t="shared" si="1"/>
        <v>2.9748322745894271E-4</v>
      </c>
      <c r="H7" s="11">
        <f t="shared" si="1"/>
        <v>8.4688326221665899E-3</v>
      </c>
      <c r="I7" s="11">
        <f t="shared" si="1"/>
        <v>1.9981505948056455E-5</v>
      </c>
      <c r="J7" s="11">
        <f t="shared" si="1"/>
        <v>5.5333842321192072E-3</v>
      </c>
      <c r="K7" s="11">
        <f t="shared" si="1"/>
        <v>8.1431866662335414E-2</v>
      </c>
      <c r="L7" s="11">
        <f t="shared" si="1"/>
        <v>2.9069418597140709E-3</v>
      </c>
      <c r="M7" s="11">
        <f t="shared" si="1"/>
        <v>1.1349998359167219E-5</v>
      </c>
      <c r="N7" s="11">
        <f t="shared" si="1"/>
        <v>2.3495482206077002E-4</v>
      </c>
      <c r="O7" s="11">
        <f t="shared" si="1"/>
        <v>0.19814472993629617</v>
      </c>
      <c r="P7" s="11">
        <f t="shared" si="1"/>
        <v>5.7232606340503773E-3</v>
      </c>
      <c r="Q7" s="11">
        <f t="shared" si="1"/>
        <v>5.8023850224181779E-5</v>
      </c>
      <c r="R7" s="11">
        <f t="shared" si="1"/>
        <v>0.10578439051189154</v>
      </c>
      <c r="S7" s="11">
        <f t="shared" si="1"/>
        <v>8.1210675347473324E-3</v>
      </c>
      <c r="T7" s="11">
        <f t="shared" si="1"/>
        <v>1.9973362451475886E-2</v>
      </c>
      <c r="U7" s="11">
        <f t="shared" si="1"/>
        <v>4.8587523383138327E-3</v>
      </c>
      <c r="V7" s="11">
        <f t="shared" si="1"/>
        <v>7.8249421555049976E-4</v>
      </c>
      <c r="W7" s="11">
        <f t="shared" si="1"/>
        <v>3.2706638492492474E-3</v>
      </c>
      <c r="X7" s="11">
        <f t="shared" si="1"/>
        <v>8.6772302783576852E-2</v>
      </c>
      <c r="Y7" s="11">
        <f t="shared" si="1"/>
        <v>2.9671977215957063E-2</v>
      </c>
      <c r="Z7" s="11">
        <f t="shared" si="1"/>
        <v>2.2699754728297657E-2</v>
      </c>
      <c r="AA7" s="11">
        <f t="shared" si="1"/>
        <v>2.2047846081540167E-3</v>
      </c>
      <c r="AB7" s="11">
        <f t="shared" si="1"/>
        <v>7.3400448620026496E-2</v>
      </c>
      <c r="AC7" s="11">
        <f t="shared" si="1"/>
        <v>2.2270679866810195E-2</v>
      </c>
      <c r="AD7" s="11">
        <f t="shared" si="1"/>
        <v>7.0750215395604826E-4</v>
      </c>
      <c r="AE7" s="11">
        <f t="shared" si="1"/>
        <v>1.1860786707464345E-4</v>
      </c>
      <c r="AF7" s="11">
        <f t="shared" si="1"/>
        <v>1.9360526909631033E-4</v>
      </c>
      <c r="AG7" s="11">
        <f t="shared" si="1"/>
        <v>4.8816565771199347E-2</v>
      </c>
      <c r="AH7" s="11">
        <f t="shared" si="1"/>
        <v>3.600862576243102E-5</v>
      </c>
      <c r="AI7" s="11">
        <f t="shared" si="1"/>
        <v>0.10390941960401749</v>
      </c>
      <c r="AJ7" s="11">
        <f t="shared" si="1"/>
        <v>0.1061009657678926</v>
      </c>
      <c r="AK7" s="11">
        <f t="shared" si="1"/>
        <v>1.0751537785348858E-3</v>
      </c>
      <c r="AL7" s="11">
        <f t="shared" si="1"/>
        <v>1.6595281341531216E-2</v>
      </c>
      <c r="AM7" s="11">
        <f t="shared" si="1"/>
        <v>1.8944670175148857E-3</v>
      </c>
      <c r="AN7" s="12">
        <f>SUM(C7:AM7)</f>
        <v>0.99999999999999967</v>
      </c>
    </row>
    <row r="8" spans="2:40" x14ac:dyDescent="0.35"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4"/>
    </row>
    <row r="9" spans="2:40" x14ac:dyDescent="0.35">
      <c r="B9" s="6" t="s">
        <v>42</v>
      </c>
      <c r="C9" s="67">
        <v>0.99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4"/>
    </row>
    <row r="10" spans="2:40" ht="15" thickBot="1" x14ac:dyDescent="0.4">
      <c r="B10" s="15" t="s">
        <v>43</v>
      </c>
      <c r="C10" s="68">
        <v>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</row>
    <row r="16" spans="2:40" x14ac:dyDescent="0.35">
      <c r="AJ16" s="18"/>
    </row>
    <row r="17" spans="36:36" x14ac:dyDescent="0.35">
      <c r="AJ17" s="18"/>
    </row>
    <row r="18" spans="36:36" x14ac:dyDescent="0.35">
      <c r="AJ18" s="18"/>
    </row>
    <row r="19" spans="36:36" x14ac:dyDescent="0.35">
      <c r="AJ19" s="18"/>
    </row>
    <row r="20" spans="36:36" x14ac:dyDescent="0.35">
      <c r="AJ20" s="18"/>
    </row>
    <row r="21" spans="36:36" x14ac:dyDescent="0.35">
      <c r="AJ21" s="18"/>
    </row>
    <row r="22" spans="36:36" x14ac:dyDescent="0.35">
      <c r="AJ22" s="18"/>
    </row>
    <row r="23" spans="36:36" x14ac:dyDescent="0.35">
      <c r="AJ23" s="18"/>
    </row>
  </sheetData>
  <conditionalFormatting sqref="AJ16:AJ23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0"/>
  <sheetViews>
    <sheetView topLeftCell="B1" workbookViewId="0">
      <selection activeCell="D7" sqref="D7"/>
    </sheetView>
  </sheetViews>
  <sheetFormatPr defaultRowHeight="14.5" x14ac:dyDescent="0.35"/>
  <cols>
    <col min="2" max="2" width="17.453125" customWidth="1"/>
    <col min="3" max="3" width="12.7265625" customWidth="1"/>
    <col min="4" max="4" width="13" customWidth="1"/>
    <col min="5" max="5" width="17.453125" customWidth="1"/>
    <col min="9" max="9" width="16.1796875" customWidth="1"/>
    <col min="11" max="11" width="15.7265625" customWidth="1"/>
    <col min="12" max="12" width="25.26953125" customWidth="1"/>
  </cols>
  <sheetData>
    <row r="2" spans="2:14" ht="15" thickBot="1" x14ac:dyDescent="0.4">
      <c r="C2" s="52" t="s">
        <v>38</v>
      </c>
      <c r="D2" s="52" t="s">
        <v>37</v>
      </c>
      <c r="E2" s="52" t="s">
        <v>53</v>
      </c>
      <c r="F2" s="52" t="s">
        <v>41</v>
      </c>
      <c r="G2" s="54" t="s">
        <v>54</v>
      </c>
    </row>
    <row r="3" spans="2:14" ht="15" thickBot="1" x14ac:dyDescent="0.4">
      <c r="B3" s="4" t="s">
        <v>0</v>
      </c>
      <c r="C3" s="58">
        <v>4401887</v>
      </c>
      <c r="D3" s="59">
        <v>10.4</v>
      </c>
      <c r="E3" s="47">
        <f>C3*D3</f>
        <v>45779624.800000004</v>
      </c>
      <c r="F3" s="53">
        <f>E3/$E$40</f>
        <v>4.5687036521875586E-3</v>
      </c>
      <c r="G3" s="57">
        <v>-0.80648806956469399</v>
      </c>
      <c r="I3" t="s">
        <v>55</v>
      </c>
      <c r="J3">
        <f>COUNTIFS($G$3:$G$39,"&lt;1")</f>
        <v>20</v>
      </c>
      <c r="K3" s="55">
        <f>J3/J5</f>
        <v>0.54054054054054057</v>
      </c>
    </row>
    <row r="4" spans="2:14" ht="15" thickBot="1" x14ac:dyDescent="0.4">
      <c r="B4" s="4" t="s">
        <v>1</v>
      </c>
      <c r="C4" s="58">
        <v>78000000</v>
      </c>
      <c r="D4" s="59">
        <v>0.61</v>
      </c>
      <c r="E4" s="47">
        <f t="shared" ref="E4:E39" si="0">C4*D4</f>
        <v>47580000</v>
      </c>
      <c r="F4" s="53">
        <f t="shared" ref="F4:F39" si="1">E4/$E$40</f>
        <v>4.7483770502873149E-3</v>
      </c>
      <c r="G4" s="57">
        <v>-1.26686244186707</v>
      </c>
      <c r="I4" t="s">
        <v>56</v>
      </c>
      <c r="J4">
        <f>COUNTIFS($G$3:$G$39,"&gt;1")</f>
        <v>17</v>
      </c>
      <c r="K4" s="55">
        <f>J4/J5</f>
        <v>0.45945945945945948</v>
      </c>
    </row>
    <row r="5" spans="2:14" ht="15" thickBot="1" x14ac:dyDescent="0.4">
      <c r="B5" s="4" t="s">
        <v>2</v>
      </c>
      <c r="C5" s="58">
        <v>2213141</v>
      </c>
      <c r="D5" s="59">
        <v>4.21</v>
      </c>
      <c r="E5" s="47">
        <f t="shared" si="0"/>
        <v>9317323.6099999994</v>
      </c>
      <c r="F5" s="53">
        <f t="shared" si="1"/>
        <v>9.2984795291769975E-4</v>
      </c>
      <c r="G5" s="57">
        <v>2.42302110448838</v>
      </c>
      <c r="J5">
        <f>SUM(J3:J4)</f>
        <v>37</v>
      </c>
    </row>
    <row r="6" spans="2:14" ht="15" thickBot="1" x14ac:dyDescent="0.4">
      <c r="B6" s="4" t="s">
        <v>3</v>
      </c>
      <c r="C6" s="58">
        <v>35000087.5</v>
      </c>
      <c r="D6" s="59">
        <v>7.92</v>
      </c>
      <c r="E6" s="47">
        <f t="shared" si="0"/>
        <v>277200693</v>
      </c>
      <c r="F6" s="53">
        <f t="shared" si="1"/>
        <v>2.7664006073243791E-2</v>
      </c>
      <c r="G6" s="57">
        <v>1.01332234301886</v>
      </c>
    </row>
    <row r="7" spans="2:14" ht="15" thickBot="1" x14ac:dyDescent="0.4">
      <c r="B7" s="4" t="s">
        <v>4</v>
      </c>
      <c r="C7" s="58">
        <v>229297</v>
      </c>
      <c r="D7" s="59">
        <v>13</v>
      </c>
      <c r="E7" s="47">
        <f t="shared" si="0"/>
        <v>2980861</v>
      </c>
      <c r="F7" s="53">
        <f t="shared" si="1"/>
        <v>2.9748322745894271E-4</v>
      </c>
      <c r="G7" s="57">
        <v>0.559841598502136</v>
      </c>
    </row>
    <row r="8" spans="2:14" ht="15" thickBot="1" x14ac:dyDescent="0.4">
      <c r="B8" s="4" t="s">
        <v>5</v>
      </c>
      <c r="C8" s="58">
        <v>2305977</v>
      </c>
      <c r="D8" s="59">
        <v>36.799999999999997</v>
      </c>
      <c r="E8" s="47">
        <f t="shared" si="0"/>
        <v>84859953.599999994</v>
      </c>
      <c r="F8" s="53">
        <f t="shared" si="1"/>
        <v>8.4688326221665899E-3</v>
      </c>
      <c r="G8" s="57">
        <v>0.37113766185159702</v>
      </c>
      <c r="I8" s="23"/>
      <c r="J8" s="23"/>
      <c r="K8" s="23"/>
      <c r="L8" s="23"/>
      <c r="M8" s="23"/>
      <c r="N8" s="23"/>
    </row>
    <row r="9" spans="2:14" ht="19" thickBot="1" x14ac:dyDescent="0.5">
      <c r="B9" s="4" t="s">
        <v>6</v>
      </c>
      <c r="C9" s="58">
        <v>6674</v>
      </c>
      <c r="D9" s="59">
        <v>30</v>
      </c>
      <c r="E9" s="47">
        <f t="shared" si="0"/>
        <v>200220</v>
      </c>
      <c r="F9" s="53">
        <f t="shared" si="1"/>
        <v>1.9981505948056455E-5</v>
      </c>
      <c r="G9" s="57">
        <v>-1.4176895027026399</v>
      </c>
      <c r="I9" s="23"/>
      <c r="J9" s="23"/>
      <c r="K9" s="23"/>
      <c r="L9" s="56"/>
      <c r="M9" s="56"/>
      <c r="N9" s="23"/>
    </row>
    <row r="10" spans="2:14" ht="15" thickBot="1" x14ac:dyDescent="0.4">
      <c r="B10" s="4" t="s">
        <v>7</v>
      </c>
      <c r="C10" s="58">
        <f>30909138+7864275</f>
        <v>38773413</v>
      </c>
      <c r="D10" s="59">
        <v>1.43</v>
      </c>
      <c r="E10" s="47">
        <f t="shared" si="0"/>
        <v>55445980.589999996</v>
      </c>
      <c r="F10" s="53">
        <f t="shared" si="1"/>
        <v>5.5333842321192072E-3</v>
      </c>
      <c r="G10" s="57">
        <v>0</v>
      </c>
      <c r="I10" s="23"/>
      <c r="J10" s="23"/>
      <c r="K10" s="23"/>
      <c r="L10" s="23"/>
      <c r="M10" s="23"/>
      <c r="N10" s="23"/>
    </row>
    <row r="11" spans="2:14" ht="15" thickBot="1" x14ac:dyDescent="0.4">
      <c r="B11" s="4" t="s">
        <v>8</v>
      </c>
      <c r="C11" s="58">
        <f>17134537+137992639</f>
        <v>155127176</v>
      </c>
      <c r="D11" s="59">
        <v>5.26</v>
      </c>
      <c r="E11" s="47">
        <f t="shared" si="0"/>
        <v>815968945.75999999</v>
      </c>
      <c r="F11" s="53">
        <f t="shared" si="1"/>
        <v>8.1431866662335414E-2</v>
      </c>
      <c r="G11" s="57">
        <v>0.38664704273908901</v>
      </c>
      <c r="I11" s="23"/>
      <c r="J11" s="23"/>
      <c r="K11" s="23"/>
      <c r="L11" s="23"/>
      <c r="M11" s="23"/>
      <c r="N11" s="23"/>
    </row>
    <row r="12" spans="2:14" ht="15" thickBot="1" x14ac:dyDescent="0.4">
      <c r="B12" s="4" t="s">
        <v>9</v>
      </c>
      <c r="C12" s="58">
        <f>870206+662864</f>
        <v>1533070</v>
      </c>
      <c r="D12" s="59">
        <v>19</v>
      </c>
      <c r="E12" s="47">
        <f t="shared" si="0"/>
        <v>29128330</v>
      </c>
      <c r="F12" s="53">
        <f t="shared" si="1"/>
        <v>2.9069418597140709E-3</v>
      </c>
      <c r="G12" s="57">
        <v>1.45931751738047</v>
      </c>
      <c r="I12" s="23"/>
      <c r="J12" s="23"/>
      <c r="K12" s="23"/>
      <c r="L12" s="23"/>
      <c r="M12" s="23"/>
      <c r="N12" s="23"/>
    </row>
    <row r="13" spans="2:14" ht="15" thickBot="1" x14ac:dyDescent="0.4">
      <c r="B13" s="4" t="s">
        <v>10</v>
      </c>
      <c r="C13" s="58">
        <v>379100</v>
      </c>
      <c r="D13" s="59">
        <v>0.3</v>
      </c>
      <c r="E13" s="47">
        <f t="shared" si="0"/>
        <v>113730</v>
      </c>
      <c r="F13" s="53">
        <f t="shared" si="1"/>
        <v>1.1349998359167219E-5</v>
      </c>
      <c r="G13" s="57">
        <v>0</v>
      </c>
      <c r="I13" s="23"/>
      <c r="J13" s="23"/>
      <c r="K13" s="23"/>
      <c r="L13" s="23"/>
      <c r="M13" s="23"/>
      <c r="N13" s="23"/>
    </row>
    <row r="14" spans="2:14" ht="15" thickBot="1" x14ac:dyDescent="0.4">
      <c r="B14" s="4" t="s">
        <v>11</v>
      </c>
      <c r="C14" s="58">
        <v>1032592</v>
      </c>
      <c r="D14" s="59">
        <v>2.2800000000000002</v>
      </c>
      <c r="E14" s="47">
        <f t="shared" si="0"/>
        <v>2354309.7600000002</v>
      </c>
      <c r="F14" s="53">
        <f t="shared" si="1"/>
        <v>2.3495482206077002E-4</v>
      </c>
      <c r="G14" s="57">
        <v>-0.97742323005713305</v>
      </c>
      <c r="I14" s="23"/>
      <c r="J14" s="23"/>
      <c r="K14" s="23"/>
      <c r="L14" s="23"/>
      <c r="M14" s="23"/>
      <c r="N14" s="23"/>
    </row>
    <row r="15" spans="2:14" ht="15" thickBot="1" x14ac:dyDescent="0.4">
      <c r="B15" s="4" t="s">
        <v>12</v>
      </c>
      <c r="C15" s="60">
        <f>121446484.8+64981952.2</f>
        <v>186428437</v>
      </c>
      <c r="D15" s="59">
        <v>10.65</v>
      </c>
      <c r="E15" s="47">
        <f t="shared" si="0"/>
        <v>1985462854.05</v>
      </c>
      <c r="F15" s="53">
        <f t="shared" si="1"/>
        <v>0.19814472993629617</v>
      </c>
      <c r="G15" s="57">
        <v>-0.43284612527576599</v>
      </c>
      <c r="I15" s="23"/>
      <c r="J15" s="23"/>
      <c r="K15" s="23"/>
      <c r="L15" s="23"/>
      <c r="M15" s="23"/>
      <c r="N15" s="23"/>
    </row>
    <row r="16" spans="2:14" ht="15" thickBot="1" x14ac:dyDescent="0.4">
      <c r="B16" s="4" t="s">
        <v>13</v>
      </c>
      <c r="C16" s="58">
        <f>900566+949388.6</f>
        <v>1849954.6</v>
      </c>
      <c r="D16" s="59">
        <v>31</v>
      </c>
      <c r="E16" s="47">
        <f t="shared" si="0"/>
        <v>57348592.600000001</v>
      </c>
      <c r="F16" s="53">
        <f t="shared" si="1"/>
        <v>5.7232606340503773E-3</v>
      </c>
      <c r="G16" s="57">
        <v>-0.38589153674459697</v>
      </c>
    </row>
    <row r="17" spans="2:7" ht="15" thickBot="1" x14ac:dyDescent="0.4">
      <c r="B17" s="4" t="s">
        <v>14</v>
      </c>
      <c r="C17" s="58">
        <v>30282</v>
      </c>
      <c r="D17" s="59">
        <v>19.2</v>
      </c>
      <c r="E17" s="47">
        <f t="shared" si="0"/>
        <v>581414.40000000002</v>
      </c>
      <c r="F17" s="53">
        <f t="shared" si="1"/>
        <v>5.8023850224181779E-5</v>
      </c>
      <c r="G17" s="57">
        <v>2.6897923688533099</v>
      </c>
    </row>
    <row r="18" spans="2:7" ht="15" thickBot="1" x14ac:dyDescent="0.4">
      <c r="B18" s="4" t="s">
        <v>15</v>
      </c>
      <c r="C18" s="61">
        <f>22474866+3569058</f>
        <v>26043924</v>
      </c>
      <c r="D18" s="59">
        <v>40.700000000000003</v>
      </c>
      <c r="E18" s="47">
        <f t="shared" si="0"/>
        <v>1059987706.8000001</v>
      </c>
      <c r="F18" s="53">
        <f t="shared" si="1"/>
        <v>0.10578439051189154</v>
      </c>
      <c r="G18" s="57">
        <v>2.77254603220132</v>
      </c>
    </row>
    <row r="19" spans="2:7" ht="15" thickBot="1" x14ac:dyDescent="0.4">
      <c r="B19" s="4" t="s">
        <v>16</v>
      </c>
      <c r="C19" s="58">
        <v>834618</v>
      </c>
      <c r="D19" s="59">
        <v>97.5</v>
      </c>
      <c r="E19" s="47">
        <f t="shared" si="0"/>
        <v>81375255</v>
      </c>
      <c r="F19" s="53">
        <f t="shared" si="1"/>
        <v>8.1210675347473324E-3</v>
      </c>
      <c r="G19" s="57">
        <v>1.1506784561968699</v>
      </c>
    </row>
    <row r="20" spans="2:7" ht="15" thickBot="1" x14ac:dyDescent="0.4">
      <c r="B20" s="4" t="s">
        <v>17</v>
      </c>
      <c r="C20" s="58">
        <v>4548600</v>
      </c>
      <c r="D20" s="59">
        <v>44</v>
      </c>
      <c r="E20" s="47">
        <f t="shared" si="0"/>
        <v>200138400</v>
      </c>
      <c r="F20" s="53">
        <f t="shared" si="1"/>
        <v>1.9973362451475886E-2</v>
      </c>
      <c r="G20" s="57">
        <v>1.7853444553042299</v>
      </c>
    </row>
    <row r="21" spans="2:7" ht="15" thickBot="1" x14ac:dyDescent="0.4">
      <c r="B21" s="4" t="s">
        <v>18</v>
      </c>
      <c r="C21" s="58">
        <f>474947+810322</f>
        <v>1285269</v>
      </c>
      <c r="D21" s="59">
        <v>37.880000000000003</v>
      </c>
      <c r="E21" s="47">
        <f t="shared" si="0"/>
        <v>48685989.720000006</v>
      </c>
      <c r="F21" s="53">
        <f t="shared" si="1"/>
        <v>4.8587523383138327E-3</v>
      </c>
      <c r="G21" s="57">
        <v>2.59365288027587</v>
      </c>
    </row>
    <row r="22" spans="2:7" ht="15" thickBot="1" x14ac:dyDescent="0.4">
      <c r="B22" s="4" t="s">
        <v>19</v>
      </c>
      <c r="C22" s="58">
        <v>285120</v>
      </c>
      <c r="D22" s="59">
        <v>27.5</v>
      </c>
      <c r="E22" s="47">
        <f t="shared" si="0"/>
        <v>7840800</v>
      </c>
      <c r="F22" s="53">
        <f t="shared" si="1"/>
        <v>7.8249421555049976E-4</v>
      </c>
      <c r="G22" s="57">
        <v>0.30686103310861501</v>
      </c>
    </row>
    <row r="23" spans="2:7" ht="15" thickBot="1" x14ac:dyDescent="0.4">
      <c r="B23" s="4" t="s">
        <v>20</v>
      </c>
      <c r="C23" s="58">
        <v>179087</v>
      </c>
      <c r="D23" s="59">
        <v>183</v>
      </c>
      <c r="E23" s="47">
        <f t="shared" si="0"/>
        <v>32772921</v>
      </c>
      <c r="F23" s="53">
        <f t="shared" si="1"/>
        <v>3.2706638492492474E-3</v>
      </c>
      <c r="G23" s="57">
        <v>1.04882800435033</v>
      </c>
    </row>
    <row r="24" spans="2:7" ht="15" thickBot="1" x14ac:dyDescent="0.4">
      <c r="B24" s="4" t="s">
        <v>21</v>
      </c>
      <c r="C24" s="58">
        <v>581593</v>
      </c>
      <c r="D24" s="59">
        <v>1495</v>
      </c>
      <c r="E24" s="47">
        <f t="shared" si="0"/>
        <v>869481535</v>
      </c>
      <c r="F24" s="53">
        <f t="shared" si="1"/>
        <v>8.6772302783576852E-2</v>
      </c>
      <c r="G24" s="57">
        <v>2.9561499986922E-2</v>
      </c>
    </row>
    <row r="25" spans="2:7" ht="15" thickBot="1" x14ac:dyDescent="0.4">
      <c r="B25" s="4" t="s">
        <v>22</v>
      </c>
      <c r="C25" s="58">
        <v>4045185</v>
      </c>
      <c r="D25" s="59">
        <v>73.5</v>
      </c>
      <c r="E25" s="47">
        <f t="shared" si="0"/>
        <v>297321097.5</v>
      </c>
      <c r="F25" s="53">
        <f t="shared" si="1"/>
        <v>2.9671977215957063E-2</v>
      </c>
      <c r="G25" s="57">
        <v>3.0495054536800001E-2</v>
      </c>
    </row>
    <row r="26" spans="2:7" ht="15" thickBot="1" x14ac:dyDescent="0.4">
      <c r="B26" s="4" t="s">
        <v>23</v>
      </c>
      <c r="C26" s="58">
        <v>483952287.65004003</v>
      </c>
      <c r="D26" s="59">
        <v>0.47</v>
      </c>
      <c r="E26" s="47">
        <f t="shared" si="0"/>
        <v>227457575.19551879</v>
      </c>
      <c r="F26" s="53">
        <f t="shared" si="1"/>
        <v>2.2699754728297657E-2</v>
      </c>
      <c r="G26" s="57">
        <v>1.26555692178582</v>
      </c>
    </row>
    <row r="27" spans="2:7" ht="15" thickBot="1" x14ac:dyDescent="0.4">
      <c r="B27" s="4" t="s">
        <v>24</v>
      </c>
      <c r="C27" s="62">
        <f>214217.056+238963</f>
        <v>453180.05599999998</v>
      </c>
      <c r="D27" s="59">
        <v>48.75</v>
      </c>
      <c r="E27" s="47">
        <f t="shared" si="0"/>
        <v>22092527.73</v>
      </c>
      <c r="F27" s="53">
        <f t="shared" si="1"/>
        <v>2.2047846081540167E-3</v>
      </c>
      <c r="G27" s="57">
        <v>-4.5927093749545997E-2</v>
      </c>
    </row>
    <row r="28" spans="2:7" ht="15" thickBot="1" x14ac:dyDescent="0.4">
      <c r="B28" s="4" t="s">
        <v>25</v>
      </c>
      <c r="C28" s="58">
        <f>3258254+546671</f>
        <v>3804925</v>
      </c>
      <c r="D28" s="59">
        <v>193.3</v>
      </c>
      <c r="E28" s="47">
        <f t="shared" si="0"/>
        <v>735492002.5</v>
      </c>
      <c r="F28" s="53">
        <f t="shared" si="1"/>
        <v>7.3400448620026496E-2</v>
      </c>
      <c r="G28" s="57">
        <v>0.242635721802652</v>
      </c>
    </row>
    <row r="29" spans="2:7" ht="15" thickBot="1" x14ac:dyDescent="0.4">
      <c r="B29" s="4" t="s">
        <v>26</v>
      </c>
      <c r="C29" s="63">
        <v>15883141</v>
      </c>
      <c r="D29" s="59">
        <v>14.05</v>
      </c>
      <c r="E29" s="47">
        <f t="shared" si="0"/>
        <v>223158131.05000001</v>
      </c>
      <c r="F29" s="53">
        <f t="shared" si="1"/>
        <v>2.2270679866810195E-2</v>
      </c>
      <c r="G29" s="57">
        <v>1.2956148379078001</v>
      </c>
    </row>
    <row r="30" spans="2:7" ht="15" thickBot="1" x14ac:dyDescent="0.4">
      <c r="B30" s="4" t="s">
        <v>27</v>
      </c>
      <c r="C30" s="61">
        <v>1201586.375</v>
      </c>
      <c r="D30" s="59">
        <v>5.9</v>
      </c>
      <c r="E30" s="47">
        <f t="shared" si="0"/>
        <v>7089359.6125000007</v>
      </c>
      <c r="F30" s="53">
        <f t="shared" si="1"/>
        <v>7.0750215395604826E-4</v>
      </c>
      <c r="G30" s="57">
        <v>-0.45297959974938201</v>
      </c>
    </row>
    <row r="31" spans="2:7" ht="15" thickBot="1" x14ac:dyDescent="0.4">
      <c r="B31" s="4" t="s">
        <v>28</v>
      </c>
      <c r="C31" s="58">
        <v>88363</v>
      </c>
      <c r="D31" s="59">
        <v>13.45</v>
      </c>
      <c r="E31" s="47">
        <f t="shared" si="0"/>
        <v>1188482.3499999999</v>
      </c>
      <c r="F31" s="53">
        <f t="shared" si="1"/>
        <v>1.1860786707464345E-4</v>
      </c>
      <c r="G31" s="57">
        <v>0</v>
      </c>
    </row>
    <row r="32" spans="2:7" ht="15" thickBot="1" x14ac:dyDescent="0.4">
      <c r="B32" s="4" t="s">
        <v>29</v>
      </c>
      <c r="C32" s="63">
        <v>760775</v>
      </c>
      <c r="D32" s="59">
        <v>2.5499999999999998</v>
      </c>
      <c r="E32" s="47">
        <f t="shared" si="0"/>
        <v>1939976.2499999998</v>
      </c>
      <c r="F32" s="53">
        <f t="shared" si="1"/>
        <v>1.9360526909631033E-4</v>
      </c>
      <c r="G32" s="57">
        <v>1.20197504012332</v>
      </c>
    </row>
    <row r="33" spans="2:7" ht="15" thickBot="1" x14ac:dyDescent="0.4">
      <c r="B33" s="4" t="s">
        <v>30</v>
      </c>
      <c r="C33" s="64">
        <f>138428+18747864</f>
        <v>18886292</v>
      </c>
      <c r="D33" s="59">
        <v>25.9</v>
      </c>
      <c r="E33" s="47">
        <f t="shared" si="0"/>
        <v>489154962.79999995</v>
      </c>
      <c r="F33" s="53">
        <f t="shared" si="1"/>
        <v>4.8816565771199347E-2</v>
      </c>
      <c r="G33" s="57">
        <v>-0.25914501935936202</v>
      </c>
    </row>
    <row r="34" spans="2:7" ht="15" thickBot="1" x14ac:dyDescent="0.4">
      <c r="B34" s="4" t="s">
        <v>31</v>
      </c>
      <c r="C34" s="58">
        <v>90204</v>
      </c>
      <c r="D34" s="59">
        <v>4</v>
      </c>
      <c r="E34" s="47">
        <f t="shared" si="0"/>
        <v>360816</v>
      </c>
      <c r="F34" s="53">
        <f t="shared" si="1"/>
        <v>3.600862576243102E-5</v>
      </c>
      <c r="G34" s="57">
        <v>-1.2543062020320199</v>
      </c>
    </row>
    <row r="35" spans="2:7" ht="15" thickBot="1" x14ac:dyDescent="0.4">
      <c r="B35" s="4" t="s">
        <v>32</v>
      </c>
      <c r="C35" s="58">
        <v>1520000</v>
      </c>
      <c r="D35" s="59">
        <v>685</v>
      </c>
      <c r="E35" s="47">
        <f t="shared" si="0"/>
        <v>1041200000</v>
      </c>
      <c r="F35" s="53">
        <f t="shared" si="1"/>
        <v>0.10390941960401749</v>
      </c>
      <c r="G35" s="57">
        <v>1.42331003090915</v>
      </c>
    </row>
    <row r="36" spans="2:7" ht="15" thickBot="1" x14ac:dyDescent="0.4">
      <c r="B36" s="4" t="s">
        <v>33</v>
      </c>
      <c r="C36" s="58">
        <f>143155+73400+1600000+31600+377000+2500000</f>
        <v>4725155</v>
      </c>
      <c r="D36" s="59">
        <v>225</v>
      </c>
      <c r="E36" s="47">
        <f t="shared" si="0"/>
        <v>1063159875</v>
      </c>
      <c r="F36" s="53">
        <f t="shared" si="1"/>
        <v>0.1061009657678926</v>
      </c>
      <c r="G36" s="57">
        <v>2.1346701435084898</v>
      </c>
    </row>
    <row r="37" spans="2:7" ht="15" thickBot="1" x14ac:dyDescent="0.4">
      <c r="B37" s="4" t="s">
        <v>34</v>
      </c>
      <c r="C37" s="65">
        <f>500000+33333</f>
        <v>533333</v>
      </c>
      <c r="D37" s="59">
        <v>20.2</v>
      </c>
      <c r="E37" s="47">
        <f t="shared" si="0"/>
        <v>10773326.6</v>
      </c>
      <c r="F37" s="53">
        <f t="shared" si="1"/>
        <v>1.0751537785348858E-3</v>
      </c>
      <c r="G37" s="57">
        <v>1.9666449485238799</v>
      </c>
    </row>
    <row r="38" spans="2:7" ht="15" thickBot="1" x14ac:dyDescent="0.4">
      <c r="B38" s="4" t="s">
        <v>35</v>
      </c>
      <c r="C38" s="66">
        <f>1521221-191718-694624+870000</f>
        <v>1504879</v>
      </c>
      <c r="D38" s="59">
        <v>110.5</v>
      </c>
      <c r="E38" s="47">
        <f t="shared" si="0"/>
        <v>166289129.5</v>
      </c>
      <c r="F38" s="53">
        <f t="shared" si="1"/>
        <v>1.6595281341531216E-2</v>
      </c>
      <c r="G38" s="57">
        <v>2.4381279972221299</v>
      </c>
    </row>
    <row r="39" spans="2:7" ht="15" thickBot="1" x14ac:dyDescent="0.4">
      <c r="B39" s="4" t="s">
        <v>36</v>
      </c>
      <c r="C39" s="66">
        <f>1790855</f>
        <v>1790855</v>
      </c>
      <c r="D39" s="59">
        <v>10.6</v>
      </c>
      <c r="E39" s="47">
        <f t="shared" si="0"/>
        <v>18983063</v>
      </c>
      <c r="F39" s="53">
        <f t="shared" si="1"/>
        <v>1.8944670175148857E-3</v>
      </c>
      <c r="G39" s="57">
        <v>1.95419381838252</v>
      </c>
    </row>
    <row r="40" spans="2:7" x14ac:dyDescent="0.35">
      <c r="E40" s="51">
        <f>SUM(E3:E39)</f>
        <v>10020265765.778021</v>
      </c>
      <c r="G40" s="41">
        <f>SUMPRODUCT(G3:G39,F3:F39)</f>
        <v>0.81275528412830189</v>
      </c>
    </row>
  </sheetData>
  <autoFilter ref="B2:M40" xr:uid="{00000000-0009-0000-0000-000001000000}"/>
  <mergeCells count="1">
    <mergeCell ref="L9:M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D308"/>
  <sheetViews>
    <sheetView topLeftCell="AC1" zoomScale="70" zoomScaleNormal="70" workbookViewId="0">
      <pane ySplit="3" topLeftCell="A283" activePane="bottomLeft" state="frozen"/>
      <selection activeCell="E6" sqref="E6"/>
      <selection pane="bottomLeft" activeCell="D282" sqref="D282:AN308"/>
    </sheetView>
  </sheetViews>
  <sheetFormatPr defaultRowHeight="14.5" x14ac:dyDescent="0.35"/>
  <cols>
    <col min="3" max="3" width="10.36328125" bestFit="1" customWidth="1"/>
    <col min="4" max="4" width="16.453125" bestFit="1" customWidth="1"/>
    <col min="5" max="5" width="13.453125" bestFit="1" customWidth="1"/>
    <col min="6" max="6" width="19.1796875" bestFit="1" customWidth="1"/>
    <col min="7" max="7" width="20.1796875" bestFit="1" customWidth="1"/>
    <col min="8" max="8" width="12.26953125" bestFit="1" customWidth="1"/>
    <col min="9" max="9" width="14.7265625" bestFit="1" customWidth="1"/>
    <col min="10" max="10" width="18.81640625" bestFit="1" customWidth="1"/>
    <col min="11" max="11" width="19.26953125" bestFit="1" customWidth="1"/>
    <col min="12" max="12" width="19.7265625" bestFit="1" customWidth="1"/>
    <col min="13" max="13" width="16.54296875" bestFit="1" customWidth="1"/>
    <col min="14" max="14" width="15.54296875" bestFit="1" customWidth="1"/>
    <col min="15" max="15" width="18.81640625" bestFit="1" customWidth="1"/>
    <col min="16" max="16" width="16.1796875" bestFit="1" customWidth="1"/>
    <col min="17" max="17" width="18.453125" bestFit="1" customWidth="1"/>
    <col min="18" max="18" width="12.26953125" bestFit="1" customWidth="1"/>
    <col min="19" max="19" width="19.81640625" bestFit="1" customWidth="1"/>
    <col min="20" max="20" width="11.81640625" bestFit="1" customWidth="1"/>
    <col min="21" max="21" width="16.7265625" bestFit="1" customWidth="1"/>
    <col min="22" max="22" width="19.26953125" bestFit="1" customWidth="1"/>
    <col min="23" max="23" width="17.54296875" bestFit="1" customWidth="1"/>
    <col min="24" max="24" width="15.453125" bestFit="1" customWidth="1"/>
    <col min="25" max="25" width="15" bestFit="1" customWidth="1"/>
    <col min="26" max="26" width="13.1796875" bestFit="1" customWidth="1"/>
    <col min="27" max="27" width="16.7265625" bestFit="1" customWidth="1"/>
    <col min="28" max="28" width="18.7265625" bestFit="1" customWidth="1"/>
    <col min="29" max="29" width="20.1796875" bestFit="1" customWidth="1"/>
    <col min="30" max="30" width="12.26953125" bestFit="1" customWidth="1"/>
    <col min="31" max="31" width="14.7265625" bestFit="1" customWidth="1"/>
    <col min="32" max="32" width="18.81640625" bestFit="1" customWidth="1"/>
    <col min="33" max="33" width="19.26953125" bestFit="1" customWidth="1"/>
    <col min="34" max="34" width="19.7265625" bestFit="1" customWidth="1"/>
    <col min="35" max="35" width="16.54296875" bestFit="1" customWidth="1"/>
    <col min="36" max="36" width="15.54296875" bestFit="1" customWidth="1"/>
    <col min="37" max="37" width="18.81640625" bestFit="1" customWidth="1"/>
    <col min="38" max="38" width="16.1796875" bestFit="1" customWidth="1"/>
    <col min="39" max="39" width="12.26953125" bestFit="1" customWidth="1"/>
    <col min="40" max="40" width="19.81640625" bestFit="1" customWidth="1"/>
    <col min="41" max="44" width="9.1796875" style="20"/>
    <col min="45" max="45" width="10" bestFit="1" customWidth="1"/>
    <col min="46" max="46" width="16.453125" bestFit="1" customWidth="1"/>
    <col min="47" max="47" width="13.453125" bestFit="1" customWidth="1"/>
    <col min="48" max="48" width="19.1796875" bestFit="1" customWidth="1"/>
    <col min="49" max="49" width="20.1796875" bestFit="1" customWidth="1"/>
    <col min="50" max="50" width="12.26953125" bestFit="1" customWidth="1"/>
    <col min="51" max="51" width="14.7265625" bestFit="1" customWidth="1"/>
    <col min="52" max="52" width="18.81640625" bestFit="1" customWidth="1"/>
    <col min="53" max="53" width="19.26953125" bestFit="1" customWidth="1"/>
    <col min="54" max="54" width="19.7265625" bestFit="1" customWidth="1"/>
    <col min="55" max="55" width="16.54296875" bestFit="1" customWidth="1"/>
    <col min="56" max="56" width="15.54296875" bestFit="1" customWidth="1"/>
    <col min="57" max="57" width="18.81640625" bestFit="1" customWidth="1"/>
    <col min="58" max="58" width="16.1796875" bestFit="1" customWidth="1"/>
    <col min="59" max="59" width="18.453125" bestFit="1" customWidth="1"/>
    <col min="60" max="60" width="12.26953125" bestFit="1" customWidth="1"/>
    <col min="61" max="61" width="19.81640625" bestFit="1" customWidth="1"/>
    <col min="62" max="62" width="11.81640625" bestFit="1" customWidth="1"/>
    <col min="63" max="63" width="16.7265625" bestFit="1" customWidth="1"/>
    <col min="64" max="64" width="19.26953125" bestFit="1" customWidth="1"/>
    <col min="65" max="65" width="17.54296875" bestFit="1" customWidth="1"/>
    <col min="66" max="66" width="15.453125" bestFit="1" customWidth="1"/>
    <col min="67" max="67" width="15" bestFit="1" customWidth="1"/>
    <col min="68" max="68" width="13.1796875" bestFit="1" customWidth="1"/>
    <col min="69" max="69" width="16.7265625" bestFit="1" customWidth="1"/>
    <col min="70" max="70" width="18.7265625" bestFit="1" customWidth="1"/>
    <col min="71" max="71" width="20.1796875" bestFit="1" customWidth="1"/>
    <col min="72" max="72" width="12.26953125" bestFit="1" customWidth="1"/>
    <col min="73" max="73" width="14.7265625" bestFit="1" customWidth="1"/>
    <col min="74" max="74" width="18.81640625" bestFit="1" customWidth="1"/>
    <col min="75" max="75" width="19.26953125" bestFit="1" customWidth="1"/>
    <col min="76" max="76" width="19.7265625" bestFit="1" customWidth="1"/>
    <col min="77" max="77" width="16.54296875" bestFit="1" customWidth="1"/>
    <col min="78" max="78" width="15.54296875" bestFit="1" customWidth="1"/>
    <col min="79" max="79" width="18.81640625" bestFit="1" customWidth="1"/>
    <col min="80" max="80" width="16.1796875" bestFit="1" customWidth="1"/>
    <col min="81" max="81" width="12.26953125" bestFit="1" customWidth="1"/>
    <col min="82" max="82" width="19.81640625" bestFit="1" customWidth="1"/>
  </cols>
  <sheetData>
    <row r="2" spans="1:82" ht="15" thickBot="1" x14ac:dyDescent="0.4">
      <c r="A2" s="19"/>
      <c r="B2" s="19"/>
    </row>
    <row r="3" spans="1:82" ht="15" thickBot="1" x14ac:dyDescent="0.4">
      <c r="A3" s="19"/>
      <c r="B3" s="19"/>
      <c r="C3" s="21"/>
      <c r="D3" s="22" t="str">
        <f>Input!C3</f>
        <v>ACCESS</v>
      </c>
      <c r="E3" s="22" t="str">
        <f>Input!D3</f>
        <v>AIICO</v>
      </c>
      <c r="F3" s="22" t="str">
        <f>Input!E3</f>
        <v>BOCGAS</v>
      </c>
      <c r="G3" s="22" t="str">
        <f>Input!F3</f>
        <v>CILEASIN</v>
      </c>
      <c r="H3" s="22" t="str">
        <f>Input!G3</f>
        <v>CADBURY</v>
      </c>
      <c r="I3" s="22" t="str">
        <f>Input!H3</f>
        <v>CAP</v>
      </c>
      <c r="J3" s="22" t="str">
        <f>Input!I3</f>
        <v>CONOIL</v>
      </c>
      <c r="K3" s="22" t="str">
        <f>Input!J3</f>
        <v>CONTINSU</v>
      </c>
      <c r="L3" s="22" t="str">
        <f>Input!K3</f>
        <v>CUSTODIA</v>
      </c>
      <c r="M3" s="22" t="str">
        <f>Input!L3</f>
        <v>DANGSUGA</v>
      </c>
      <c r="N3" s="22" t="str">
        <f>Input!M3</f>
        <v>DUNLOP</v>
      </c>
      <c r="O3" s="22" t="str">
        <f>Input!N3</f>
        <v>FIDELITY</v>
      </c>
      <c r="P3" s="22" t="str">
        <f>Input!O3</f>
        <v>FBNH</v>
      </c>
      <c r="Q3" s="22" t="str">
        <f>Input!P3</f>
        <v>FLOURMIL</v>
      </c>
      <c r="R3" s="22" t="str">
        <f>Input!Q3</f>
        <v>GLAXOSMI</v>
      </c>
      <c r="S3" s="22" t="str">
        <f>Input!R3</f>
        <v>GUARANTY</v>
      </c>
      <c r="T3" s="22" t="str">
        <f>Input!S3</f>
        <v>GUINNESS</v>
      </c>
      <c r="U3" s="22" t="str">
        <f>Input!T3</f>
        <v>INTBREW</v>
      </c>
      <c r="V3" s="22" t="str">
        <f>Input!U3</f>
        <v>WAPCO</v>
      </c>
      <c r="W3" s="22" t="str">
        <f>Input!V3</f>
        <v>JBERGER</v>
      </c>
      <c r="X3" s="22" t="str">
        <f>Input!W3</f>
        <v>MOBIL</v>
      </c>
      <c r="Y3" s="22" t="str">
        <f>Input!X3</f>
        <v>NESTLE</v>
      </c>
      <c r="Z3" s="22" t="str">
        <f>Input!Y3</f>
        <v>PRESCO</v>
      </c>
      <c r="AA3" s="22" t="str">
        <f>Input!Z3</f>
        <v>PRESTIGE</v>
      </c>
      <c r="AB3" s="22" t="str">
        <f>Input!AA3</f>
        <v>STANBIC</v>
      </c>
      <c r="AC3" s="22" t="str">
        <f>Input!AB3</f>
        <v>TOTAL</v>
      </c>
      <c r="AD3" s="22" t="str">
        <f>Input!AC3</f>
        <v>UACN</v>
      </c>
      <c r="AE3" s="22" t="str">
        <f>Input!AD3</f>
        <v>UBN</v>
      </c>
      <c r="AF3" s="22" t="str">
        <f>Input!AE3</f>
        <v>UNIONDIC</v>
      </c>
      <c r="AG3" s="22" t="str">
        <f>Input!AF3</f>
        <v>VITAFOAM</v>
      </c>
      <c r="AH3" s="22" t="str">
        <f>Input!AG3</f>
        <v>ZENITHBA</v>
      </c>
      <c r="AI3" s="22" t="str">
        <f>Input!AH3</f>
        <v>AFRIPRUD</v>
      </c>
      <c r="AJ3" s="22" t="str">
        <f>Input!AI3</f>
        <v>SEPLAT</v>
      </c>
      <c r="AK3" s="22" t="str">
        <f>Input!AJ3</f>
        <v>DANGCEM</v>
      </c>
      <c r="AL3" s="22" t="str">
        <f>Input!AK3</f>
        <v>ETI</v>
      </c>
      <c r="AM3" s="22" t="str">
        <f>Input!AL3</f>
        <v>NB</v>
      </c>
      <c r="AN3" s="22" t="str">
        <f>Input!AM3</f>
        <v>UBA</v>
      </c>
      <c r="AO3" s="23"/>
      <c r="AP3" s="23"/>
      <c r="AQ3" s="23"/>
      <c r="AR3" s="23"/>
      <c r="AS3" s="24"/>
      <c r="AT3" s="2" t="str">
        <f>Input!C3</f>
        <v>ACCESS</v>
      </c>
      <c r="AU3" s="2" t="str">
        <f>Input!D3</f>
        <v>AIICO</v>
      </c>
      <c r="AV3" s="2" t="str">
        <f>Input!E3</f>
        <v>BOCGAS</v>
      </c>
      <c r="AW3" s="2" t="str">
        <f>Input!F3</f>
        <v>CILEASIN</v>
      </c>
      <c r="AX3" s="2" t="str">
        <f>Input!G3</f>
        <v>CADBURY</v>
      </c>
      <c r="AY3" s="2" t="str">
        <f>Input!H3</f>
        <v>CAP</v>
      </c>
      <c r="AZ3" s="2" t="str">
        <f>Input!I3</f>
        <v>CONOIL</v>
      </c>
      <c r="BA3" s="2" t="str">
        <f>Input!J3</f>
        <v>CONTINSU</v>
      </c>
      <c r="BB3" s="2" t="str">
        <f>Input!K3</f>
        <v>CUSTODIA</v>
      </c>
      <c r="BC3" s="2" t="str">
        <f>Input!L3</f>
        <v>DANGSUGA</v>
      </c>
      <c r="BD3" s="2" t="str">
        <f>Input!M3</f>
        <v>DUNLOP</v>
      </c>
      <c r="BE3" s="2" t="str">
        <f>Input!N3</f>
        <v>FIDELITY</v>
      </c>
      <c r="BF3" s="2" t="str">
        <f>Input!O3</f>
        <v>FBNH</v>
      </c>
      <c r="BG3" s="2" t="str">
        <f>Input!P3</f>
        <v>FLOURMIL</v>
      </c>
      <c r="BH3" s="2" t="str">
        <f>Input!Q3</f>
        <v>GLAXOSMI</v>
      </c>
      <c r="BI3" s="2" t="str">
        <f>Input!R3</f>
        <v>GUARANTY</v>
      </c>
      <c r="BJ3" s="2" t="str">
        <f>Input!S3</f>
        <v>GUINNESS</v>
      </c>
      <c r="BK3" s="2" t="str">
        <f>Input!T3</f>
        <v>INTBREW</v>
      </c>
      <c r="BL3" s="2" t="str">
        <f>Input!U3</f>
        <v>WAPCO</v>
      </c>
      <c r="BM3" s="2" t="str">
        <f>Input!V3</f>
        <v>JBERGER</v>
      </c>
      <c r="BN3" s="2" t="str">
        <f>Input!W3</f>
        <v>MOBIL</v>
      </c>
      <c r="BO3" s="2" t="str">
        <f>Input!X3</f>
        <v>NESTLE</v>
      </c>
      <c r="BP3" s="2" t="str">
        <f>Input!Y3</f>
        <v>PRESCO</v>
      </c>
      <c r="BQ3" s="2" t="str">
        <f>Input!Z3</f>
        <v>PRESTIGE</v>
      </c>
      <c r="BR3" s="2" t="str">
        <f>Input!AA3</f>
        <v>STANBIC</v>
      </c>
      <c r="BS3" s="2" t="str">
        <f>Input!AB3</f>
        <v>TOTAL</v>
      </c>
      <c r="BT3" s="2" t="str">
        <f>Input!AC3</f>
        <v>UACN</v>
      </c>
      <c r="BU3" s="2" t="str">
        <f>Input!AD3</f>
        <v>UBN</v>
      </c>
      <c r="BV3" s="2" t="str">
        <f>Input!AE3</f>
        <v>UNIONDIC</v>
      </c>
      <c r="BW3" s="2" t="str">
        <f>Input!AF3</f>
        <v>VITAFOAM</v>
      </c>
      <c r="BX3" s="2" t="str">
        <f>Input!AG3</f>
        <v>ZENITHBA</v>
      </c>
      <c r="BY3" s="2" t="str">
        <f>Input!AH3</f>
        <v>AFRIPRUD</v>
      </c>
      <c r="BZ3" s="2" t="str">
        <f>Input!AI3</f>
        <v>SEPLAT</v>
      </c>
      <c r="CA3" s="2" t="str">
        <f>Input!AJ3</f>
        <v>DANGCEM</v>
      </c>
      <c r="CB3" s="2" t="str">
        <f>Input!AK3</f>
        <v>ETI</v>
      </c>
      <c r="CC3" s="2" t="str">
        <f>Input!AL3</f>
        <v>NB</v>
      </c>
      <c r="CD3" s="2" t="str">
        <f>Input!AM3</f>
        <v>UBA</v>
      </c>
    </row>
    <row r="4" spans="1:82" x14ac:dyDescent="0.35">
      <c r="B4">
        <v>1</v>
      </c>
      <c r="C4" s="25">
        <v>43644</v>
      </c>
      <c r="D4" s="13">
        <v>10.4</v>
      </c>
      <c r="E4" s="13">
        <v>0.61</v>
      </c>
      <c r="F4" s="13">
        <v>4.21</v>
      </c>
      <c r="G4" s="13">
        <v>7.92</v>
      </c>
      <c r="H4" s="13">
        <v>13</v>
      </c>
      <c r="I4" s="13">
        <v>36.799999999999997</v>
      </c>
      <c r="J4" s="13">
        <v>30</v>
      </c>
      <c r="K4" s="13">
        <v>1.43</v>
      </c>
      <c r="L4" s="13">
        <v>5.26</v>
      </c>
      <c r="M4" s="13">
        <v>19</v>
      </c>
      <c r="N4" s="13">
        <v>0.3</v>
      </c>
      <c r="O4" s="13">
        <v>2.2800000000000002</v>
      </c>
      <c r="P4" s="13">
        <v>10.65</v>
      </c>
      <c r="Q4" s="13">
        <v>31</v>
      </c>
      <c r="R4" s="13">
        <v>19.2</v>
      </c>
      <c r="S4" s="13">
        <v>40.700000000000003</v>
      </c>
      <c r="T4" s="13">
        <v>97.5</v>
      </c>
      <c r="U4" s="13">
        <v>44</v>
      </c>
      <c r="V4" s="13">
        <v>37.880000000000003</v>
      </c>
      <c r="W4" s="13">
        <v>27.5</v>
      </c>
      <c r="X4" s="13">
        <v>183</v>
      </c>
      <c r="Y4" s="13">
        <v>1495</v>
      </c>
      <c r="Z4" s="13">
        <v>73.5</v>
      </c>
      <c r="AA4" s="13">
        <v>0.47</v>
      </c>
      <c r="AB4" s="13">
        <v>48.75</v>
      </c>
      <c r="AC4" s="13">
        <v>193.3</v>
      </c>
      <c r="AD4" s="13">
        <v>14.05</v>
      </c>
      <c r="AE4" s="13">
        <v>5.9</v>
      </c>
      <c r="AF4" s="13">
        <v>13.45</v>
      </c>
      <c r="AG4" s="13">
        <v>2.5499999999999998</v>
      </c>
      <c r="AH4" s="13">
        <v>25.9</v>
      </c>
      <c r="AI4" s="13">
        <v>4</v>
      </c>
      <c r="AJ4" s="13">
        <v>685</v>
      </c>
      <c r="AK4" s="13">
        <v>225</v>
      </c>
      <c r="AL4" s="13">
        <v>20.2</v>
      </c>
      <c r="AM4" s="13">
        <v>110.5</v>
      </c>
      <c r="AN4" s="13">
        <v>10.6</v>
      </c>
      <c r="AO4" s="23"/>
      <c r="AP4" s="23"/>
      <c r="AQ4" s="23"/>
      <c r="AR4" s="23">
        <v>1</v>
      </c>
      <c r="AS4" s="25">
        <v>43644</v>
      </c>
      <c r="AT4" s="26">
        <f>LN(D4/D5)</f>
        <v>2.4332100659530721E-2</v>
      </c>
      <c r="AU4" s="26">
        <f t="shared" ref="AU4:CD11" si="0">LN(E4/E5)</f>
        <v>0</v>
      </c>
      <c r="AV4" s="26">
        <f t="shared" si="0"/>
        <v>0</v>
      </c>
      <c r="AW4" s="26">
        <f t="shared" si="0"/>
        <v>-2.4938948347252066E-2</v>
      </c>
      <c r="AX4" s="26">
        <f t="shared" si="0"/>
        <v>0</v>
      </c>
      <c r="AY4" s="26">
        <f t="shared" si="0"/>
        <v>5.0149783685471516E-2</v>
      </c>
      <c r="AZ4" s="26">
        <f t="shared" si="0"/>
        <v>0</v>
      </c>
      <c r="BA4" s="26">
        <f t="shared" si="0"/>
        <v>0</v>
      </c>
      <c r="BB4" s="26">
        <f t="shared" si="0"/>
        <v>0</v>
      </c>
      <c r="BC4" s="26">
        <f t="shared" si="0"/>
        <v>0</v>
      </c>
      <c r="BD4" s="26">
        <f t="shared" si="0"/>
        <v>0</v>
      </c>
      <c r="BE4" s="26">
        <f t="shared" si="0"/>
        <v>2.6668247082161273E-2</v>
      </c>
      <c r="BF4" s="26">
        <f t="shared" si="0"/>
        <v>-4.6838493124263143E-3</v>
      </c>
      <c r="BG4" s="26">
        <f t="shared" si="0"/>
        <v>-1.6116038943415328E-3</v>
      </c>
      <c r="BH4" s="26">
        <f t="shared" si="0"/>
        <v>0</v>
      </c>
      <c r="BI4" s="26">
        <f t="shared" si="0"/>
        <v>-8.5627434498878018E-3</v>
      </c>
      <c r="BJ4" s="26">
        <f t="shared" si="0"/>
        <v>5.1413995004186523E-3</v>
      </c>
      <c r="BK4" s="26">
        <f t="shared" si="0"/>
        <v>0</v>
      </c>
      <c r="BL4" s="26">
        <f t="shared" si="0"/>
        <v>2.3505355673653031E-2</v>
      </c>
      <c r="BM4" s="26">
        <f t="shared" si="0"/>
        <v>0</v>
      </c>
      <c r="BN4" s="26">
        <f t="shared" si="0"/>
        <v>0</v>
      </c>
      <c r="BO4" s="26">
        <f t="shared" si="0"/>
        <v>3.3500868852820269E-3</v>
      </c>
      <c r="BP4" s="26">
        <f t="shared" si="0"/>
        <v>0</v>
      </c>
      <c r="BQ4" s="26">
        <f t="shared" si="0"/>
        <v>4.3485111939738676E-2</v>
      </c>
      <c r="BR4" s="26">
        <f t="shared" si="0"/>
        <v>-5.1151006667703768E-3</v>
      </c>
      <c r="BS4" s="26">
        <f t="shared" si="0"/>
        <v>0</v>
      </c>
      <c r="BT4" s="26">
        <f t="shared" si="0"/>
        <v>3.5650661644961446E-3</v>
      </c>
      <c r="BU4" s="26">
        <f t="shared" si="0"/>
        <v>8.5106896679088308E-3</v>
      </c>
      <c r="BV4" s="26">
        <f t="shared" si="0"/>
        <v>0</v>
      </c>
      <c r="BW4" s="26">
        <f t="shared" si="0"/>
        <v>-3.0890487019338445E-2</v>
      </c>
      <c r="BX4" s="26">
        <f t="shared" si="0"/>
        <v>-1.928640906405597E-3</v>
      </c>
      <c r="BY4" s="26">
        <f t="shared" si="0"/>
        <v>-1.2422519998557096E-2</v>
      </c>
      <c r="BZ4" s="26">
        <f t="shared" si="0"/>
        <v>5.1216462917342595E-2</v>
      </c>
      <c r="CA4" s="26">
        <f t="shared" si="0"/>
        <v>-2.197890671877523E-2</v>
      </c>
      <c r="CB4" s="26">
        <f t="shared" si="0"/>
        <v>9.950330853168092E-3</v>
      </c>
      <c r="CC4" s="26">
        <f t="shared" si="0"/>
        <v>4.5351551653913628E-3</v>
      </c>
      <c r="CD4" s="26">
        <f t="shared" si="0"/>
        <v>0</v>
      </c>
    </row>
    <row r="5" spans="1:82" x14ac:dyDescent="0.35">
      <c r="A5" s="27"/>
      <c r="B5">
        <v>2</v>
      </c>
      <c r="C5" s="25">
        <v>43643</v>
      </c>
      <c r="D5" s="13">
        <v>10.15</v>
      </c>
      <c r="E5" s="13">
        <v>0.61</v>
      </c>
      <c r="F5" s="13">
        <v>4.21</v>
      </c>
      <c r="G5" s="13">
        <v>8.1199999999999992</v>
      </c>
      <c r="H5" s="13">
        <v>13</v>
      </c>
      <c r="I5" s="13">
        <v>35</v>
      </c>
      <c r="J5" s="13">
        <v>30</v>
      </c>
      <c r="K5" s="13">
        <v>1.43</v>
      </c>
      <c r="L5" s="13">
        <v>5.26</v>
      </c>
      <c r="M5" s="13">
        <v>19</v>
      </c>
      <c r="N5" s="13">
        <v>0.3</v>
      </c>
      <c r="O5" s="13">
        <v>2.2200000000000002</v>
      </c>
      <c r="P5" s="13">
        <v>10.7</v>
      </c>
      <c r="Q5" s="13">
        <v>31.05</v>
      </c>
      <c r="R5" s="13">
        <v>19.2</v>
      </c>
      <c r="S5" s="13">
        <v>41.05</v>
      </c>
      <c r="T5" s="13">
        <v>97</v>
      </c>
      <c r="U5" s="13">
        <v>44</v>
      </c>
      <c r="V5" s="13">
        <v>37</v>
      </c>
      <c r="W5" s="13">
        <v>27.5</v>
      </c>
      <c r="X5" s="13">
        <v>183</v>
      </c>
      <c r="Y5" s="13">
        <v>1490</v>
      </c>
      <c r="Z5" s="13">
        <v>73.5</v>
      </c>
      <c r="AA5" s="13">
        <v>0.45</v>
      </c>
      <c r="AB5" s="13">
        <v>49</v>
      </c>
      <c r="AC5" s="13">
        <v>193.3</v>
      </c>
      <c r="AD5" s="13">
        <v>14</v>
      </c>
      <c r="AE5" s="13">
        <v>5.85</v>
      </c>
      <c r="AF5" s="13">
        <v>13.45</v>
      </c>
      <c r="AG5" s="13">
        <v>2.63</v>
      </c>
      <c r="AH5" s="13">
        <v>25.95</v>
      </c>
      <c r="AI5" s="13">
        <v>4.05</v>
      </c>
      <c r="AJ5" s="13">
        <v>650.79999999999995</v>
      </c>
      <c r="AK5" s="13">
        <v>230</v>
      </c>
      <c r="AL5" s="13">
        <v>20</v>
      </c>
      <c r="AM5" s="13">
        <v>110</v>
      </c>
      <c r="AN5" s="13">
        <v>10.6</v>
      </c>
      <c r="AO5" s="23"/>
      <c r="AP5" s="23"/>
      <c r="AQ5" s="23"/>
      <c r="AR5" s="23">
        <v>2</v>
      </c>
      <c r="AS5" s="25">
        <v>43643</v>
      </c>
      <c r="AT5" s="26">
        <f t="shared" ref="AT5:AW25" si="1">LN(D5/D6)</f>
        <v>-1.9512814223581715E-2</v>
      </c>
      <c r="AU5" s="26">
        <f t="shared" si="0"/>
        <v>0</v>
      </c>
      <c r="AV5" s="26">
        <f t="shared" si="0"/>
        <v>0</v>
      </c>
      <c r="AW5" s="26">
        <f t="shared" si="0"/>
        <v>5.0515790136901745E-2</v>
      </c>
      <c r="AX5" s="26">
        <f t="shared" si="0"/>
        <v>0</v>
      </c>
      <c r="AY5" s="26">
        <f t="shared" si="0"/>
        <v>0</v>
      </c>
      <c r="AZ5" s="26">
        <f t="shared" si="0"/>
        <v>0</v>
      </c>
      <c r="BA5" s="26">
        <f t="shared" si="0"/>
        <v>-2.0761991448429128E-2</v>
      </c>
      <c r="BB5" s="26">
        <f t="shared" si="0"/>
        <v>1.5325970478226772E-2</v>
      </c>
      <c r="BC5" s="26">
        <f t="shared" si="0"/>
        <v>0</v>
      </c>
      <c r="BD5" s="26">
        <f t="shared" si="0"/>
        <v>0</v>
      </c>
      <c r="BE5" s="26">
        <f t="shared" si="0"/>
        <v>-4.8361071693421076E-2</v>
      </c>
      <c r="BF5" s="26">
        <f t="shared" si="0"/>
        <v>-1.392133851860812E-2</v>
      </c>
      <c r="BG5" s="26">
        <f t="shared" si="0"/>
        <v>0</v>
      </c>
      <c r="BH5" s="26">
        <f t="shared" si="0"/>
        <v>1.0471299867295437E-2</v>
      </c>
      <c r="BI5" s="26">
        <f t="shared" si="0"/>
        <v>1.2187691941294254E-3</v>
      </c>
      <c r="BJ5" s="26">
        <f t="shared" si="0"/>
        <v>0</v>
      </c>
      <c r="BK5" s="26">
        <f t="shared" si="0"/>
        <v>6.3327133951274109E-2</v>
      </c>
      <c r="BL5" s="26">
        <f t="shared" si="0"/>
        <v>-2.4560764742596705E-2</v>
      </c>
      <c r="BM5" s="26">
        <f t="shared" si="0"/>
        <v>0</v>
      </c>
      <c r="BN5" s="26">
        <f t="shared" si="0"/>
        <v>5.4794657646255705E-3</v>
      </c>
      <c r="BO5" s="26">
        <f t="shared" si="0"/>
        <v>-6.688988150796652E-3</v>
      </c>
      <c r="BP5" s="26">
        <f t="shared" si="0"/>
        <v>-2.0202707317519466E-2</v>
      </c>
      <c r="BQ5" s="26">
        <f t="shared" si="0"/>
        <v>4.5462374076757413E-2</v>
      </c>
      <c r="BR5" s="26">
        <f t="shared" si="0"/>
        <v>0</v>
      </c>
      <c r="BS5" s="26">
        <f t="shared" si="0"/>
        <v>0</v>
      </c>
      <c r="BT5" s="26">
        <f t="shared" si="0"/>
        <v>0</v>
      </c>
      <c r="BU5" s="26">
        <f t="shared" si="0"/>
        <v>-8.5106896679087302E-3</v>
      </c>
      <c r="BV5" s="26">
        <f t="shared" si="0"/>
        <v>0</v>
      </c>
      <c r="BW5" s="26">
        <f t="shared" si="0"/>
        <v>0</v>
      </c>
      <c r="BX5" s="26">
        <f t="shared" si="0"/>
        <v>1.7493157447517119E-2</v>
      </c>
      <c r="BY5" s="26">
        <f t="shared" si="0"/>
        <v>5.0643732818754936E-2</v>
      </c>
      <c r="BZ5" s="26">
        <f t="shared" si="0"/>
        <v>-3.0726686368662623E-4</v>
      </c>
      <c r="CA5" s="26">
        <f t="shared" si="0"/>
        <v>0</v>
      </c>
      <c r="CB5" s="26">
        <f t="shared" si="0"/>
        <v>0</v>
      </c>
      <c r="CC5" s="26">
        <f t="shared" si="0"/>
        <v>-4.5351551653912622E-3</v>
      </c>
      <c r="CD5" s="26">
        <f t="shared" si="0"/>
        <v>9.4787439545437387E-3</v>
      </c>
    </row>
    <row r="6" spans="1:82" x14ac:dyDescent="0.35">
      <c r="B6">
        <v>3</v>
      </c>
      <c r="C6" s="25">
        <v>43642</v>
      </c>
      <c r="D6" s="13">
        <v>10.35</v>
      </c>
      <c r="E6" s="13">
        <v>0.61</v>
      </c>
      <c r="F6" s="13">
        <v>4.21</v>
      </c>
      <c r="G6" s="13">
        <v>7.72</v>
      </c>
      <c r="H6" s="13">
        <v>13</v>
      </c>
      <c r="I6" s="13">
        <v>35</v>
      </c>
      <c r="J6" s="13">
        <v>30</v>
      </c>
      <c r="K6" s="13">
        <v>1.46</v>
      </c>
      <c r="L6" s="13">
        <v>5.18</v>
      </c>
      <c r="M6" s="13">
        <v>19</v>
      </c>
      <c r="N6" s="13">
        <v>0.3</v>
      </c>
      <c r="O6" s="13">
        <v>2.33</v>
      </c>
      <c r="P6" s="13">
        <v>10.85</v>
      </c>
      <c r="Q6" s="13">
        <v>31.05</v>
      </c>
      <c r="R6" s="13">
        <v>19</v>
      </c>
      <c r="S6" s="13">
        <v>41</v>
      </c>
      <c r="T6" s="13">
        <v>97</v>
      </c>
      <c r="U6" s="13">
        <v>41.3</v>
      </c>
      <c r="V6" s="13">
        <v>37.92</v>
      </c>
      <c r="W6" s="13">
        <v>27.5</v>
      </c>
      <c r="X6" s="13">
        <v>182</v>
      </c>
      <c r="Y6" s="13">
        <v>1500</v>
      </c>
      <c r="Z6" s="13">
        <v>75</v>
      </c>
      <c r="AA6" s="13">
        <v>0.43</v>
      </c>
      <c r="AB6" s="13">
        <v>49</v>
      </c>
      <c r="AC6" s="13">
        <v>193.3</v>
      </c>
      <c r="AD6" s="13">
        <v>14</v>
      </c>
      <c r="AE6" s="13">
        <v>5.9</v>
      </c>
      <c r="AF6" s="13">
        <v>13.45</v>
      </c>
      <c r="AG6" s="13">
        <v>2.63</v>
      </c>
      <c r="AH6" s="13">
        <v>25.5</v>
      </c>
      <c r="AI6" s="13">
        <v>3.85</v>
      </c>
      <c r="AJ6" s="13">
        <v>651</v>
      </c>
      <c r="AK6" s="13">
        <v>230</v>
      </c>
      <c r="AL6" s="13">
        <v>20</v>
      </c>
      <c r="AM6" s="13">
        <v>110.5</v>
      </c>
      <c r="AN6" s="13">
        <v>10.5</v>
      </c>
      <c r="AO6" s="23"/>
      <c r="AP6" s="23"/>
      <c r="AQ6" s="23"/>
      <c r="AR6" s="23">
        <v>3</v>
      </c>
      <c r="AS6" s="25">
        <v>43642</v>
      </c>
      <c r="AT6" s="26">
        <f t="shared" si="1"/>
        <v>4.8426244757879908E-3</v>
      </c>
      <c r="AU6" s="26">
        <f t="shared" si="0"/>
        <v>1.6529301951210506E-2</v>
      </c>
      <c r="AV6" s="26">
        <f t="shared" si="0"/>
        <v>0</v>
      </c>
      <c r="AW6" s="26">
        <f t="shared" si="0"/>
        <v>-4.5577508496319252E-2</v>
      </c>
      <c r="AX6" s="26">
        <f t="shared" si="0"/>
        <v>3.9220713153281329E-2</v>
      </c>
      <c r="AY6" s="26">
        <f t="shared" si="0"/>
        <v>0</v>
      </c>
      <c r="AZ6" s="26">
        <f t="shared" si="0"/>
        <v>0</v>
      </c>
      <c r="BA6" s="26">
        <f t="shared" si="0"/>
        <v>0</v>
      </c>
      <c r="BB6" s="26">
        <f t="shared" si="0"/>
        <v>3.1375122567753835E-2</v>
      </c>
      <c r="BC6" s="26">
        <f t="shared" si="0"/>
        <v>0</v>
      </c>
      <c r="BD6" s="26">
        <f t="shared" si="0"/>
        <v>3.3901551675681416E-2</v>
      </c>
      <c r="BE6" s="26">
        <f t="shared" si="0"/>
        <v>1.7316450011460958E-2</v>
      </c>
      <c r="BF6" s="26">
        <f t="shared" si="0"/>
        <v>0</v>
      </c>
      <c r="BG6" s="26">
        <f t="shared" si="0"/>
        <v>0</v>
      </c>
      <c r="BH6" s="26">
        <f t="shared" si="0"/>
        <v>0</v>
      </c>
      <c r="BI6" s="26">
        <f t="shared" si="0"/>
        <v>7.3439742557585052E-3</v>
      </c>
      <c r="BJ6" s="26">
        <f t="shared" si="0"/>
        <v>-5.1533111163642954E-4</v>
      </c>
      <c r="BK6" s="26">
        <f t="shared" si="0"/>
        <v>7.290433262679274E-3</v>
      </c>
      <c r="BL6" s="26">
        <f t="shared" si="0"/>
        <v>-2.4229399426835434E-2</v>
      </c>
      <c r="BM6" s="26">
        <f t="shared" si="0"/>
        <v>0</v>
      </c>
      <c r="BN6" s="26">
        <f t="shared" si="0"/>
        <v>5.5096558109696998E-3</v>
      </c>
      <c r="BO6" s="26">
        <f t="shared" si="0"/>
        <v>0</v>
      </c>
      <c r="BP6" s="26">
        <f t="shared" si="0"/>
        <v>0</v>
      </c>
      <c r="BQ6" s="26">
        <f t="shared" si="0"/>
        <v>7.2320661579626078E-2</v>
      </c>
      <c r="BR6" s="26">
        <f t="shared" si="0"/>
        <v>-2.0202707317519466E-2</v>
      </c>
      <c r="BS6" s="26">
        <f t="shared" si="0"/>
        <v>-3.65708605323386E-2</v>
      </c>
      <c r="BT6" s="26">
        <f t="shared" si="0"/>
        <v>0</v>
      </c>
      <c r="BU6" s="26">
        <f t="shared" si="0"/>
        <v>-4.1499730906752734E-2</v>
      </c>
      <c r="BV6" s="26">
        <f t="shared" si="0"/>
        <v>0</v>
      </c>
      <c r="BW6" s="26">
        <f t="shared" si="0"/>
        <v>0</v>
      </c>
      <c r="BX6" s="26">
        <f t="shared" si="0"/>
        <v>1.980262729617973E-2</v>
      </c>
      <c r="BY6" s="26">
        <f t="shared" si="0"/>
        <v>-3.8221212820197741E-2</v>
      </c>
      <c r="BZ6" s="26">
        <f t="shared" si="0"/>
        <v>1.5372793188863979E-3</v>
      </c>
      <c r="CA6" s="26">
        <f t="shared" si="0"/>
        <v>0</v>
      </c>
      <c r="CB6" s="26">
        <f t="shared" si="0"/>
        <v>0</v>
      </c>
      <c r="CC6" s="26">
        <f t="shared" si="0"/>
        <v>9.0538711481251964E-4</v>
      </c>
      <c r="CD6" s="26">
        <f t="shared" si="0"/>
        <v>0</v>
      </c>
    </row>
    <row r="7" spans="1:82" x14ac:dyDescent="0.35">
      <c r="B7">
        <v>4</v>
      </c>
      <c r="C7" s="25">
        <v>43641</v>
      </c>
      <c r="D7" s="13">
        <v>10.3</v>
      </c>
      <c r="E7" s="13">
        <v>0.6</v>
      </c>
      <c r="F7" s="13">
        <v>4.21</v>
      </c>
      <c r="G7" s="13">
        <v>8.08</v>
      </c>
      <c r="H7" s="13">
        <v>12.5</v>
      </c>
      <c r="I7" s="13">
        <v>35</v>
      </c>
      <c r="J7" s="13">
        <v>30</v>
      </c>
      <c r="K7" s="13">
        <v>1.46</v>
      </c>
      <c r="L7" s="13">
        <v>5.0199999999999996</v>
      </c>
      <c r="M7" s="13">
        <v>19</v>
      </c>
      <c r="N7" s="13">
        <v>0.28999999999999998</v>
      </c>
      <c r="O7" s="13">
        <v>2.29</v>
      </c>
      <c r="P7" s="13">
        <v>10.85</v>
      </c>
      <c r="Q7" s="13">
        <v>31.05</v>
      </c>
      <c r="R7" s="13">
        <v>19</v>
      </c>
      <c r="S7" s="13">
        <v>40.700000000000003</v>
      </c>
      <c r="T7" s="13">
        <v>97.05</v>
      </c>
      <c r="U7" s="13">
        <v>41</v>
      </c>
      <c r="V7" s="13">
        <v>38.85</v>
      </c>
      <c r="W7" s="13">
        <v>27.5</v>
      </c>
      <c r="X7" s="13">
        <v>181</v>
      </c>
      <c r="Y7" s="13">
        <v>1500</v>
      </c>
      <c r="Z7" s="13">
        <v>75</v>
      </c>
      <c r="AA7" s="13">
        <v>0.4</v>
      </c>
      <c r="AB7" s="13">
        <v>50</v>
      </c>
      <c r="AC7" s="13">
        <v>200.5</v>
      </c>
      <c r="AD7" s="13">
        <v>14</v>
      </c>
      <c r="AE7" s="13">
        <v>6.15</v>
      </c>
      <c r="AF7" s="13">
        <v>13.45</v>
      </c>
      <c r="AG7" s="13">
        <v>2.63</v>
      </c>
      <c r="AH7" s="13">
        <v>25</v>
      </c>
      <c r="AI7" s="13">
        <v>4</v>
      </c>
      <c r="AJ7" s="13">
        <v>650</v>
      </c>
      <c r="AK7" s="13">
        <v>230</v>
      </c>
      <c r="AL7" s="13">
        <v>20</v>
      </c>
      <c r="AM7" s="13">
        <v>110.4</v>
      </c>
      <c r="AN7" s="13">
        <v>10.5</v>
      </c>
      <c r="AO7" s="23"/>
      <c r="AP7" s="23"/>
      <c r="AQ7" s="23"/>
      <c r="AR7" s="23">
        <v>4</v>
      </c>
      <c r="AS7" s="25">
        <v>43641</v>
      </c>
      <c r="AT7" s="26">
        <f t="shared" si="1"/>
        <v>0</v>
      </c>
      <c r="AU7" s="26">
        <f t="shared" si="0"/>
        <v>-4.8790164169432056E-2</v>
      </c>
      <c r="AV7" s="26">
        <f t="shared" si="0"/>
        <v>0</v>
      </c>
      <c r="AW7" s="26">
        <f t="shared" si="0"/>
        <v>-2.4451095864164194E-2</v>
      </c>
      <c r="AX7" s="26">
        <f t="shared" si="0"/>
        <v>-3.9220713153281267E-2</v>
      </c>
      <c r="AY7" s="26">
        <f t="shared" si="0"/>
        <v>0</v>
      </c>
      <c r="AZ7" s="26">
        <f t="shared" si="0"/>
        <v>0</v>
      </c>
      <c r="BA7" s="26">
        <f t="shared" si="0"/>
        <v>6.8728792877620504E-3</v>
      </c>
      <c r="BB7" s="26">
        <f t="shared" si="0"/>
        <v>0</v>
      </c>
      <c r="BC7" s="26">
        <f t="shared" si="0"/>
        <v>0</v>
      </c>
      <c r="BD7" s="26">
        <f t="shared" si="0"/>
        <v>0</v>
      </c>
      <c r="BE7" s="26">
        <f t="shared" si="0"/>
        <v>4.3763745997987815E-3</v>
      </c>
      <c r="BF7" s="26">
        <f t="shared" si="0"/>
        <v>1.3921338518608014E-2</v>
      </c>
      <c r="BG7" s="26">
        <f t="shared" si="0"/>
        <v>-3.6367644170874951E-2</v>
      </c>
      <c r="BH7" s="26">
        <f t="shared" si="0"/>
        <v>0</v>
      </c>
      <c r="BI7" s="26">
        <f t="shared" si="0"/>
        <v>1.6099418934181115E-2</v>
      </c>
      <c r="BJ7" s="26">
        <f t="shared" si="0"/>
        <v>0</v>
      </c>
      <c r="BK7" s="26">
        <f t="shared" si="0"/>
        <v>-3.2396354393755621E-2</v>
      </c>
      <c r="BL7" s="26">
        <f t="shared" si="0"/>
        <v>-4.8728876515810628E-2</v>
      </c>
      <c r="BM7" s="26">
        <f t="shared" si="0"/>
        <v>0</v>
      </c>
      <c r="BN7" s="26">
        <f t="shared" si="0"/>
        <v>0</v>
      </c>
      <c r="BO7" s="26">
        <f t="shared" si="0"/>
        <v>-7.3306457582886469E-4</v>
      </c>
      <c r="BP7" s="26">
        <f t="shared" si="0"/>
        <v>0</v>
      </c>
      <c r="BQ7" s="26">
        <f t="shared" si="0"/>
        <v>2.5317807984290001E-2</v>
      </c>
      <c r="BR7" s="26">
        <f t="shared" si="0"/>
        <v>0</v>
      </c>
      <c r="BS7" s="26">
        <f t="shared" si="0"/>
        <v>0</v>
      </c>
      <c r="BT7" s="26">
        <f t="shared" si="0"/>
        <v>0</v>
      </c>
      <c r="BU7" s="26">
        <f t="shared" si="0"/>
        <v>0</v>
      </c>
      <c r="BV7" s="26">
        <f t="shared" si="0"/>
        <v>0</v>
      </c>
      <c r="BW7" s="26">
        <f t="shared" si="0"/>
        <v>0</v>
      </c>
      <c r="BX7" s="26">
        <f t="shared" si="0"/>
        <v>4.0080213975388678E-3</v>
      </c>
      <c r="BY7" s="26">
        <f t="shared" si="0"/>
        <v>0</v>
      </c>
      <c r="BZ7" s="26">
        <f t="shared" si="0"/>
        <v>0</v>
      </c>
      <c r="CA7" s="26">
        <f t="shared" si="0"/>
        <v>2.1978906718775167E-2</v>
      </c>
      <c r="CB7" s="26">
        <f t="shared" si="0"/>
        <v>0</v>
      </c>
      <c r="CC7" s="26">
        <f t="shared" si="0"/>
        <v>-5.4200674693391446E-3</v>
      </c>
      <c r="CD7" s="26">
        <f t="shared" si="0"/>
        <v>-4.7506027585978647E-3</v>
      </c>
    </row>
    <row r="8" spans="1:82" x14ac:dyDescent="0.35">
      <c r="B8">
        <v>5</v>
      </c>
      <c r="C8" s="25">
        <v>43640</v>
      </c>
      <c r="D8" s="13">
        <v>10.3</v>
      </c>
      <c r="E8" s="13">
        <v>0.63</v>
      </c>
      <c r="F8" s="13">
        <v>4.21</v>
      </c>
      <c r="G8" s="13">
        <v>8.2799999999999994</v>
      </c>
      <c r="H8" s="13">
        <v>13</v>
      </c>
      <c r="I8" s="13">
        <v>35</v>
      </c>
      <c r="J8" s="13">
        <v>30</v>
      </c>
      <c r="K8" s="13">
        <v>1.45</v>
      </c>
      <c r="L8" s="13">
        <v>5.0199999999999996</v>
      </c>
      <c r="M8" s="13">
        <v>19</v>
      </c>
      <c r="N8" s="13">
        <v>0.28999999999999998</v>
      </c>
      <c r="O8" s="13">
        <v>2.2800000000000002</v>
      </c>
      <c r="P8" s="13">
        <v>10.7</v>
      </c>
      <c r="Q8" s="13">
        <v>32.200000000000003</v>
      </c>
      <c r="R8" s="13">
        <v>19</v>
      </c>
      <c r="S8" s="13">
        <v>40.049999999999997</v>
      </c>
      <c r="T8" s="13">
        <v>97.05</v>
      </c>
      <c r="U8" s="13">
        <v>42.35</v>
      </c>
      <c r="V8" s="13">
        <v>40.79</v>
      </c>
      <c r="W8" s="13">
        <v>27.5</v>
      </c>
      <c r="X8" s="13">
        <v>181</v>
      </c>
      <c r="Y8" s="13">
        <v>1501.1</v>
      </c>
      <c r="Z8" s="13">
        <v>75</v>
      </c>
      <c r="AA8" s="13">
        <v>0.39</v>
      </c>
      <c r="AB8" s="13">
        <v>50</v>
      </c>
      <c r="AC8" s="13">
        <v>200.5</v>
      </c>
      <c r="AD8" s="13">
        <v>14</v>
      </c>
      <c r="AE8" s="13">
        <v>6.15</v>
      </c>
      <c r="AF8" s="13">
        <v>13.45</v>
      </c>
      <c r="AG8" s="13">
        <v>2.63</v>
      </c>
      <c r="AH8" s="13">
        <v>24.9</v>
      </c>
      <c r="AI8" s="13">
        <v>4</v>
      </c>
      <c r="AJ8" s="13">
        <v>650</v>
      </c>
      <c r="AK8" s="13">
        <v>225</v>
      </c>
      <c r="AL8" s="13">
        <v>20</v>
      </c>
      <c r="AM8" s="13">
        <v>111</v>
      </c>
      <c r="AN8" s="13">
        <v>10.55</v>
      </c>
      <c r="AO8" s="23"/>
      <c r="AP8" s="23"/>
      <c r="AQ8" s="23"/>
      <c r="AR8" s="23">
        <v>5</v>
      </c>
      <c r="AS8" s="25">
        <v>43640</v>
      </c>
      <c r="AT8" s="26">
        <f t="shared" si="1"/>
        <v>-4.8426244757879032E-3</v>
      </c>
      <c r="AU8" s="26">
        <f t="shared" si="0"/>
        <v>3.2260862218221477E-2</v>
      </c>
      <c r="AV8" s="26">
        <f t="shared" si="0"/>
        <v>0</v>
      </c>
      <c r="AW8" s="26">
        <f t="shared" si="0"/>
        <v>0</v>
      </c>
      <c r="AX8" s="26">
        <f t="shared" si="0"/>
        <v>0</v>
      </c>
      <c r="AY8" s="26">
        <f t="shared" si="0"/>
        <v>0</v>
      </c>
      <c r="AZ8" s="26">
        <f t="shared" si="0"/>
        <v>0</v>
      </c>
      <c r="BA8" s="26">
        <f t="shared" si="0"/>
        <v>0</v>
      </c>
      <c r="BB8" s="26">
        <f t="shared" si="0"/>
        <v>-1.9724505347778701E-2</v>
      </c>
      <c r="BC8" s="26">
        <f t="shared" si="0"/>
        <v>0</v>
      </c>
      <c r="BD8" s="26">
        <f t="shared" si="0"/>
        <v>0</v>
      </c>
      <c r="BE8" s="26">
        <f t="shared" si="0"/>
        <v>-8.7336799687544424E-3</v>
      </c>
      <c r="BF8" s="26">
        <f t="shared" si="0"/>
        <v>9.3897403498389171E-3</v>
      </c>
      <c r="BG8" s="26">
        <f t="shared" si="0"/>
        <v>6.2305497506361628E-3</v>
      </c>
      <c r="BH8" s="26">
        <f t="shared" si="0"/>
        <v>0</v>
      </c>
      <c r="BI8" s="26">
        <f t="shared" si="0"/>
        <v>-1.1173300598125302E-2</v>
      </c>
      <c r="BJ8" s="26">
        <f t="shared" si="0"/>
        <v>-7.1868892504559469E-3</v>
      </c>
      <c r="BK8" s="26">
        <f t="shared" si="0"/>
        <v>0</v>
      </c>
      <c r="BL8" s="26">
        <f t="shared" si="0"/>
        <v>2.5324094109867808E-2</v>
      </c>
      <c r="BM8" s="26">
        <f t="shared" si="0"/>
        <v>0</v>
      </c>
      <c r="BN8" s="26">
        <f t="shared" si="0"/>
        <v>-1.0989121575595206E-2</v>
      </c>
      <c r="BO8" s="26">
        <f t="shared" si="0"/>
        <v>-4.8057099593603145E-2</v>
      </c>
      <c r="BP8" s="26">
        <f t="shared" si="0"/>
        <v>0</v>
      </c>
      <c r="BQ8" s="26">
        <f t="shared" si="0"/>
        <v>0</v>
      </c>
      <c r="BR8" s="26">
        <f t="shared" si="0"/>
        <v>-3.9220713153281267E-2</v>
      </c>
      <c r="BS8" s="26">
        <f t="shared" si="0"/>
        <v>-4.6293283970844749E-2</v>
      </c>
      <c r="BT8" s="26">
        <f t="shared" si="0"/>
        <v>0</v>
      </c>
      <c r="BU8" s="26">
        <f t="shared" si="0"/>
        <v>8.1633106391610557E-3</v>
      </c>
      <c r="BV8" s="26">
        <f t="shared" si="0"/>
        <v>0</v>
      </c>
      <c r="BW8" s="26">
        <f t="shared" si="0"/>
        <v>-2.6267926820610302E-2</v>
      </c>
      <c r="BX8" s="26">
        <f t="shared" si="0"/>
        <v>-4.0080213975388218E-3</v>
      </c>
      <c r="BY8" s="26">
        <f t="shared" si="0"/>
        <v>2.5031302181184748E-3</v>
      </c>
      <c r="BZ8" s="26">
        <f t="shared" si="0"/>
        <v>0</v>
      </c>
      <c r="CA8" s="26">
        <f t="shared" si="0"/>
        <v>-1.7621601349819559E-2</v>
      </c>
      <c r="CB8" s="26">
        <f t="shared" si="0"/>
        <v>0</v>
      </c>
      <c r="CC8" s="26">
        <f t="shared" si="0"/>
        <v>-2.8421095909575707E-2</v>
      </c>
      <c r="CD8" s="26">
        <f t="shared" si="0"/>
        <v>4.7506027585977988E-3</v>
      </c>
    </row>
    <row r="9" spans="1:82" x14ac:dyDescent="0.35">
      <c r="B9">
        <v>6</v>
      </c>
      <c r="C9" s="25">
        <v>43637</v>
      </c>
      <c r="D9" s="13">
        <v>10.35</v>
      </c>
      <c r="E9" s="13">
        <v>0.61</v>
      </c>
      <c r="F9" s="13">
        <v>4.21</v>
      </c>
      <c r="G9" s="13">
        <v>8.2799999999999994</v>
      </c>
      <c r="H9" s="13">
        <v>13</v>
      </c>
      <c r="I9" s="13">
        <v>35</v>
      </c>
      <c r="J9" s="13">
        <v>30</v>
      </c>
      <c r="K9" s="13">
        <v>1.45</v>
      </c>
      <c r="L9" s="13">
        <v>5.12</v>
      </c>
      <c r="M9" s="13">
        <v>19</v>
      </c>
      <c r="N9" s="13">
        <v>0.28999999999999998</v>
      </c>
      <c r="O9" s="13">
        <v>2.2999999999999998</v>
      </c>
      <c r="P9" s="13">
        <v>10.6</v>
      </c>
      <c r="Q9" s="13">
        <v>32</v>
      </c>
      <c r="R9" s="13">
        <v>19</v>
      </c>
      <c r="S9" s="13">
        <v>40.5</v>
      </c>
      <c r="T9" s="13">
        <v>97.75</v>
      </c>
      <c r="U9" s="13">
        <v>42.35</v>
      </c>
      <c r="V9" s="13">
        <v>39.770000000000003</v>
      </c>
      <c r="W9" s="13">
        <v>27.5</v>
      </c>
      <c r="X9" s="13">
        <v>183</v>
      </c>
      <c r="Y9" s="13">
        <v>1575</v>
      </c>
      <c r="Z9" s="13">
        <v>75</v>
      </c>
      <c r="AA9" s="13">
        <v>0.39</v>
      </c>
      <c r="AB9" s="13">
        <v>52</v>
      </c>
      <c r="AC9" s="13">
        <v>210</v>
      </c>
      <c r="AD9" s="13">
        <v>14</v>
      </c>
      <c r="AE9" s="13">
        <v>6.1</v>
      </c>
      <c r="AF9" s="13">
        <v>13.45</v>
      </c>
      <c r="AG9" s="13">
        <v>2.7</v>
      </c>
      <c r="AH9" s="13">
        <v>25</v>
      </c>
      <c r="AI9" s="13">
        <v>3.99</v>
      </c>
      <c r="AJ9" s="13">
        <v>650</v>
      </c>
      <c r="AK9" s="13">
        <v>229</v>
      </c>
      <c r="AL9" s="13">
        <v>20</v>
      </c>
      <c r="AM9" s="13">
        <v>114.2</v>
      </c>
      <c r="AN9" s="13">
        <v>10.5</v>
      </c>
      <c r="AO9" s="23"/>
      <c r="AP9" s="23"/>
      <c r="AQ9" s="23"/>
      <c r="AR9" s="23">
        <v>6</v>
      </c>
      <c r="AS9" s="25">
        <v>43637</v>
      </c>
      <c r="AT9" s="26">
        <f t="shared" si="1"/>
        <v>0</v>
      </c>
      <c r="AU9" s="26">
        <f t="shared" si="0"/>
        <v>-9.3818755217654856E-2</v>
      </c>
      <c r="AV9" s="26">
        <f t="shared" si="0"/>
        <v>0</v>
      </c>
      <c r="AW9" s="26">
        <f t="shared" si="0"/>
        <v>-9.2231224216033747E-2</v>
      </c>
      <c r="AX9" s="26">
        <f t="shared" si="0"/>
        <v>0</v>
      </c>
      <c r="AY9" s="26">
        <f t="shared" si="0"/>
        <v>0</v>
      </c>
      <c r="AZ9" s="26">
        <f t="shared" si="0"/>
        <v>0</v>
      </c>
      <c r="BA9" s="26">
        <f t="shared" si="0"/>
        <v>0</v>
      </c>
      <c r="BB9" s="26">
        <f t="shared" si="0"/>
        <v>0</v>
      </c>
      <c r="BC9" s="26">
        <f t="shared" si="0"/>
        <v>0</v>
      </c>
      <c r="BD9" s="26">
        <f t="shared" si="0"/>
        <v>0</v>
      </c>
      <c r="BE9" s="26">
        <f t="shared" si="0"/>
        <v>4.4451762570833588E-2</v>
      </c>
      <c r="BF9" s="26">
        <f t="shared" si="0"/>
        <v>0</v>
      </c>
      <c r="BG9" s="26">
        <f t="shared" si="0"/>
        <v>-2.4692612590371411E-2</v>
      </c>
      <c r="BH9" s="26">
        <f t="shared" si="0"/>
        <v>0</v>
      </c>
      <c r="BI9" s="26">
        <f t="shared" si="0"/>
        <v>1.242251999855711E-2</v>
      </c>
      <c r="BJ9" s="26">
        <f t="shared" si="0"/>
        <v>-1.3211574279084782E-2</v>
      </c>
      <c r="BK9" s="26">
        <f t="shared" si="0"/>
        <v>0</v>
      </c>
      <c r="BL9" s="26">
        <f t="shared" si="0"/>
        <v>0</v>
      </c>
      <c r="BM9" s="26">
        <f t="shared" si="0"/>
        <v>-1.9802627296179754E-2</v>
      </c>
      <c r="BN9" s="26">
        <f t="shared" si="0"/>
        <v>-8.833108866493343E-2</v>
      </c>
      <c r="BO9" s="26">
        <f t="shared" si="0"/>
        <v>0</v>
      </c>
      <c r="BP9" s="26">
        <f t="shared" si="0"/>
        <v>-1.3324452337784896E-3</v>
      </c>
      <c r="BQ9" s="26">
        <f t="shared" si="0"/>
        <v>2.5975486403260736E-2</v>
      </c>
      <c r="BR9" s="26">
        <f t="shared" si="0"/>
        <v>0</v>
      </c>
      <c r="BS9" s="26">
        <f t="shared" si="0"/>
        <v>0</v>
      </c>
      <c r="BT9" s="26">
        <f t="shared" si="0"/>
        <v>0</v>
      </c>
      <c r="BU9" s="26">
        <f t="shared" si="0"/>
        <v>1.6529301951210506E-2</v>
      </c>
      <c r="BV9" s="26">
        <f t="shared" si="0"/>
        <v>0</v>
      </c>
      <c r="BW9" s="26">
        <f t="shared" si="0"/>
        <v>4.5462374076757413E-2</v>
      </c>
      <c r="BX9" s="26">
        <f t="shared" si="0"/>
        <v>1.6129381929883498E-2</v>
      </c>
      <c r="BY9" s="26">
        <f t="shared" si="0"/>
        <v>-2.503130218118477E-3</v>
      </c>
      <c r="BZ9" s="26">
        <f t="shared" si="0"/>
        <v>0</v>
      </c>
      <c r="CA9" s="26">
        <f t="shared" si="0"/>
        <v>2.1629622747358457E-2</v>
      </c>
      <c r="CB9" s="26">
        <f t="shared" si="0"/>
        <v>-2.4968801985872659E-3</v>
      </c>
      <c r="CC9" s="26">
        <f t="shared" si="0"/>
        <v>9.6789140998351352E-3</v>
      </c>
      <c r="CD9" s="26">
        <f t="shared" si="0"/>
        <v>0</v>
      </c>
    </row>
    <row r="10" spans="1:82" x14ac:dyDescent="0.35">
      <c r="B10">
        <v>7</v>
      </c>
      <c r="C10" s="25">
        <v>43636</v>
      </c>
      <c r="D10" s="13">
        <v>10.35</v>
      </c>
      <c r="E10" s="13">
        <v>0.67</v>
      </c>
      <c r="F10" s="13">
        <v>4.21</v>
      </c>
      <c r="G10" s="13">
        <v>9.08</v>
      </c>
      <c r="H10" s="13">
        <v>13</v>
      </c>
      <c r="I10" s="13">
        <v>35</v>
      </c>
      <c r="J10" s="13">
        <v>30</v>
      </c>
      <c r="K10" s="13">
        <v>1.45</v>
      </c>
      <c r="L10" s="13">
        <v>5.12</v>
      </c>
      <c r="M10" s="13">
        <v>19</v>
      </c>
      <c r="N10" s="13">
        <v>0.28999999999999998</v>
      </c>
      <c r="O10" s="13">
        <v>2.2000000000000002</v>
      </c>
      <c r="P10" s="13">
        <v>10.6</v>
      </c>
      <c r="Q10" s="13">
        <v>32.799999999999997</v>
      </c>
      <c r="R10" s="13">
        <v>19</v>
      </c>
      <c r="S10" s="13">
        <v>40</v>
      </c>
      <c r="T10" s="13">
        <v>99.05</v>
      </c>
      <c r="U10" s="13">
        <v>42.35</v>
      </c>
      <c r="V10" s="13">
        <v>39.770000000000003</v>
      </c>
      <c r="W10" s="13">
        <v>28.05</v>
      </c>
      <c r="X10" s="13">
        <v>199.9</v>
      </c>
      <c r="Y10" s="13">
        <v>1575</v>
      </c>
      <c r="Z10" s="13">
        <v>75.099999999999994</v>
      </c>
      <c r="AA10" s="13">
        <v>0.38</v>
      </c>
      <c r="AB10" s="13">
        <v>52</v>
      </c>
      <c r="AC10" s="13">
        <v>210</v>
      </c>
      <c r="AD10" s="13">
        <v>14</v>
      </c>
      <c r="AE10" s="13">
        <v>6</v>
      </c>
      <c r="AF10" s="13">
        <v>13.45</v>
      </c>
      <c r="AG10" s="13">
        <v>2.58</v>
      </c>
      <c r="AH10" s="13">
        <v>24.6</v>
      </c>
      <c r="AI10" s="13">
        <v>4</v>
      </c>
      <c r="AJ10" s="13">
        <v>650</v>
      </c>
      <c r="AK10" s="13">
        <v>224.1</v>
      </c>
      <c r="AL10" s="13">
        <v>20.05</v>
      </c>
      <c r="AM10" s="13">
        <v>113.1</v>
      </c>
      <c r="AN10" s="13">
        <v>10.5</v>
      </c>
      <c r="AO10" s="23"/>
      <c r="AP10" s="23"/>
      <c r="AQ10" s="23"/>
      <c r="AR10" s="23">
        <v>7</v>
      </c>
      <c r="AS10" s="25">
        <v>43636</v>
      </c>
      <c r="AT10" s="26">
        <f t="shared" si="1"/>
        <v>0</v>
      </c>
      <c r="AU10" s="26">
        <f t="shared" si="0"/>
        <v>0</v>
      </c>
      <c r="AV10" s="26">
        <f t="shared" si="0"/>
        <v>0</v>
      </c>
      <c r="AW10" s="26">
        <f t="shared" si="0"/>
        <v>0</v>
      </c>
      <c r="AX10" s="26">
        <f t="shared" si="0"/>
        <v>7.1743904858841315E-2</v>
      </c>
      <c r="AY10" s="26">
        <f t="shared" si="0"/>
        <v>0</v>
      </c>
      <c r="AZ10" s="26">
        <f t="shared" si="0"/>
        <v>0</v>
      </c>
      <c r="BA10" s="26">
        <f t="shared" si="0"/>
        <v>0</v>
      </c>
      <c r="BB10" s="26">
        <f t="shared" si="0"/>
        <v>-8.2443669211074655E-2</v>
      </c>
      <c r="BC10" s="26">
        <f t="shared" si="0"/>
        <v>4.5768418455580807E-2</v>
      </c>
      <c r="BD10" s="26">
        <f t="shared" si="0"/>
        <v>0</v>
      </c>
      <c r="BE10" s="26">
        <f t="shared" si="0"/>
        <v>5.6089466651043578E-2</v>
      </c>
      <c r="BF10" s="26">
        <f t="shared" si="0"/>
        <v>9.4787439545437387E-3</v>
      </c>
      <c r="BG10" s="26">
        <f t="shared" si="0"/>
        <v>1.5255533088369701E-3</v>
      </c>
      <c r="BH10" s="26">
        <f t="shared" si="0"/>
        <v>0</v>
      </c>
      <c r="BI10" s="26">
        <f t="shared" si="0"/>
        <v>1.0050335853501506E-2</v>
      </c>
      <c r="BJ10" s="26">
        <f t="shared" si="0"/>
        <v>0</v>
      </c>
      <c r="BK10" s="26">
        <f t="shared" si="0"/>
        <v>0</v>
      </c>
      <c r="BL10" s="26">
        <f t="shared" si="0"/>
        <v>3.7401900507041647E-2</v>
      </c>
      <c r="BM10" s="26">
        <f t="shared" si="0"/>
        <v>0</v>
      </c>
      <c r="BN10" s="26">
        <f t="shared" si="0"/>
        <v>5.0793169345868368E-2</v>
      </c>
      <c r="BO10" s="26">
        <f t="shared" si="0"/>
        <v>4.2145621450763532E-2</v>
      </c>
      <c r="BP10" s="26">
        <f t="shared" si="0"/>
        <v>0</v>
      </c>
      <c r="BQ10" s="26">
        <f t="shared" si="0"/>
        <v>-7.5985906977921985E-2</v>
      </c>
      <c r="BR10" s="26">
        <f t="shared" si="0"/>
        <v>-9.6107647955047816E-4</v>
      </c>
      <c r="BS10" s="26">
        <f t="shared" si="0"/>
        <v>0</v>
      </c>
      <c r="BT10" s="26">
        <f t="shared" si="0"/>
        <v>0</v>
      </c>
      <c r="BU10" s="26">
        <f t="shared" si="0"/>
        <v>0</v>
      </c>
      <c r="BV10" s="26">
        <f t="shared" si="0"/>
        <v>0</v>
      </c>
      <c r="BW10" s="26">
        <f t="shared" si="0"/>
        <v>0</v>
      </c>
      <c r="BX10" s="26">
        <f t="shared" si="0"/>
        <v>2.4692612590371633E-2</v>
      </c>
      <c r="BY10" s="26">
        <f t="shared" si="0"/>
        <v>0</v>
      </c>
      <c r="BZ10" s="26">
        <f t="shared" si="0"/>
        <v>0</v>
      </c>
      <c r="CA10" s="26">
        <f t="shared" si="0"/>
        <v>5.8178727537522516E-3</v>
      </c>
      <c r="CB10" s="26">
        <f t="shared" si="0"/>
        <v>2.4968801985871458E-3</v>
      </c>
      <c r="CC10" s="26">
        <f t="shared" si="0"/>
        <v>-7.0484873310617388E-3</v>
      </c>
      <c r="CD10" s="26">
        <f t="shared" si="0"/>
        <v>1.9231361927887592E-2</v>
      </c>
    </row>
    <row r="11" spans="1:82" x14ac:dyDescent="0.35">
      <c r="B11">
        <v>8</v>
      </c>
      <c r="C11" s="25">
        <v>43635</v>
      </c>
      <c r="D11" s="13">
        <v>10.35</v>
      </c>
      <c r="E11" s="13">
        <v>0.67</v>
      </c>
      <c r="F11" s="13">
        <v>4.21</v>
      </c>
      <c r="G11" s="13">
        <v>9.08</v>
      </c>
      <c r="H11" s="13">
        <v>12.1</v>
      </c>
      <c r="I11" s="13">
        <v>35</v>
      </c>
      <c r="J11" s="13">
        <v>30</v>
      </c>
      <c r="K11" s="13">
        <v>1.45</v>
      </c>
      <c r="L11" s="13">
        <v>5.5600000000000005</v>
      </c>
      <c r="M11" s="13">
        <v>18.149999999999999</v>
      </c>
      <c r="N11" s="13">
        <v>0.28999999999999998</v>
      </c>
      <c r="O11" s="13">
        <v>2.08</v>
      </c>
      <c r="P11" s="13">
        <v>10.5</v>
      </c>
      <c r="Q11" s="13">
        <v>32.75</v>
      </c>
      <c r="R11" s="13">
        <v>19</v>
      </c>
      <c r="S11" s="13">
        <v>39.6</v>
      </c>
      <c r="T11" s="13">
        <v>99.05</v>
      </c>
      <c r="U11" s="13">
        <v>42.35</v>
      </c>
      <c r="V11" s="13">
        <v>38.31</v>
      </c>
      <c r="W11" s="13">
        <v>28.05</v>
      </c>
      <c r="X11" s="13">
        <v>190</v>
      </c>
      <c r="Y11" s="13">
        <v>1510</v>
      </c>
      <c r="Z11" s="13">
        <v>75.099999999999994</v>
      </c>
      <c r="AA11" s="13">
        <v>0.41</v>
      </c>
      <c r="AB11" s="13">
        <v>52.05</v>
      </c>
      <c r="AC11" s="13">
        <v>210</v>
      </c>
      <c r="AD11" s="13">
        <v>14</v>
      </c>
      <c r="AE11" s="13">
        <v>6</v>
      </c>
      <c r="AF11" s="13">
        <v>13.45</v>
      </c>
      <c r="AG11" s="13">
        <v>2.58</v>
      </c>
      <c r="AH11" s="13">
        <v>24</v>
      </c>
      <c r="AI11" s="13">
        <v>4</v>
      </c>
      <c r="AJ11" s="13">
        <v>650</v>
      </c>
      <c r="AK11" s="13">
        <v>222.8</v>
      </c>
      <c r="AL11" s="13">
        <v>20</v>
      </c>
      <c r="AM11" s="13">
        <v>113.9</v>
      </c>
      <c r="AN11" s="13">
        <v>10.3</v>
      </c>
      <c r="AO11" s="23"/>
      <c r="AP11" s="23"/>
      <c r="AQ11" s="23"/>
      <c r="AR11" s="23">
        <v>8</v>
      </c>
      <c r="AS11" s="25">
        <v>43635</v>
      </c>
      <c r="AT11" s="26">
        <f t="shared" si="1"/>
        <v>4.8426244757879908E-3</v>
      </c>
      <c r="AU11" s="26">
        <f t="shared" si="0"/>
        <v>3.0305349495329058E-2</v>
      </c>
      <c r="AV11" s="26">
        <f t="shared" si="0"/>
        <v>0.10509662859995508</v>
      </c>
      <c r="AW11" s="26">
        <f t="shared" si="0"/>
        <v>-3.0371097876298644E-2</v>
      </c>
      <c r="AX11" s="26">
        <f t="shared" ref="AX11:BM25" si="2">LN(H11/H12)</f>
        <v>-1.6393809775676497E-2</v>
      </c>
      <c r="AY11" s="26">
        <f t="shared" si="2"/>
        <v>0</v>
      </c>
      <c r="AZ11" s="26">
        <f t="shared" si="2"/>
        <v>8.7011376989629699E-2</v>
      </c>
      <c r="BA11" s="26">
        <f t="shared" si="2"/>
        <v>0</v>
      </c>
      <c r="BB11" s="26">
        <f t="shared" si="2"/>
        <v>1.0850016024065844E-2</v>
      </c>
      <c r="BC11" s="26">
        <f t="shared" si="2"/>
        <v>-1.0959013789719654E-2</v>
      </c>
      <c r="BD11" s="26">
        <f t="shared" si="2"/>
        <v>0</v>
      </c>
      <c r="BE11" s="26">
        <f t="shared" si="2"/>
        <v>-6.0624621816434736E-2</v>
      </c>
      <c r="BF11" s="26">
        <f t="shared" si="2"/>
        <v>-4.7506027585978647E-3</v>
      </c>
      <c r="BG11" s="26">
        <f t="shared" si="2"/>
        <v>0</v>
      </c>
      <c r="BH11" s="26">
        <f t="shared" si="2"/>
        <v>0</v>
      </c>
      <c r="BI11" s="26">
        <f t="shared" si="2"/>
        <v>-1.0050335853501451E-2</v>
      </c>
      <c r="BJ11" s="26">
        <f t="shared" si="2"/>
        <v>2.0913794641177041E-2</v>
      </c>
      <c r="BK11" s="26">
        <f t="shared" si="2"/>
        <v>0</v>
      </c>
      <c r="BL11" s="26">
        <f t="shared" si="2"/>
        <v>1.1287690394680116E-2</v>
      </c>
      <c r="BM11" s="26">
        <f t="shared" si="2"/>
        <v>0</v>
      </c>
      <c r="BN11" s="26">
        <f t="shared" ref="BN11:CC25" si="3">LN(X11/X12)</f>
        <v>0</v>
      </c>
      <c r="BO11" s="26">
        <f t="shared" si="3"/>
        <v>6.6445427186685108E-3</v>
      </c>
      <c r="BP11" s="26">
        <f t="shared" si="3"/>
        <v>0</v>
      </c>
      <c r="BQ11" s="26">
        <f t="shared" si="3"/>
        <v>5.00104205746612E-2</v>
      </c>
      <c r="BR11" s="26">
        <f t="shared" si="3"/>
        <v>0</v>
      </c>
      <c r="BS11" s="26">
        <f t="shared" si="3"/>
        <v>0</v>
      </c>
      <c r="BT11" s="26">
        <f t="shared" si="3"/>
        <v>7.168489478612497E-3</v>
      </c>
      <c r="BU11" s="26">
        <f t="shared" si="3"/>
        <v>3.3901551675681416E-2</v>
      </c>
      <c r="BV11" s="26">
        <f t="shared" si="3"/>
        <v>0</v>
      </c>
      <c r="BW11" s="26">
        <f t="shared" si="3"/>
        <v>0</v>
      </c>
      <c r="BX11" s="26">
        <f t="shared" si="3"/>
        <v>-1.2422519998557209E-2</v>
      </c>
      <c r="BY11" s="26">
        <f t="shared" si="3"/>
        <v>0</v>
      </c>
      <c r="BZ11" s="26">
        <f t="shared" si="3"/>
        <v>0</v>
      </c>
      <c r="CA11" s="26">
        <f t="shared" si="3"/>
        <v>-8.9726340698978229E-4</v>
      </c>
      <c r="CB11" s="26">
        <f t="shared" si="3"/>
        <v>0</v>
      </c>
      <c r="CC11" s="26">
        <f t="shared" si="3"/>
        <v>2.5790669140802275E-2</v>
      </c>
      <c r="CD11" s="26">
        <f t="shared" ref="CD11:CD25" si="4">LN(AN11/AN12)</f>
        <v>0</v>
      </c>
    </row>
    <row r="12" spans="1:82" x14ac:dyDescent="0.35">
      <c r="B12">
        <v>9</v>
      </c>
      <c r="C12" s="25">
        <v>43634</v>
      </c>
      <c r="D12" s="13">
        <v>10.3</v>
      </c>
      <c r="E12" s="13">
        <v>0.65</v>
      </c>
      <c r="F12" s="13">
        <v>3.79</v>
      </c>
      <c r="G12" s="13">
        <v>9.36</v>
      </c>
      <c r="H12" s="13">
        <v>12.3</v>
      </c>
      <c r="I12" s="13">
        <v>35</v>
      </c>
      <c r="J12" s="13">
        <v>27.5</v>
      </c>
      <c r="K12" s="13">
        <v>1.45</v>
      </c>
      <c r="L12" s="13">
        <v>5.5</v>
      </c>
      <c r="M12" s="13">
        <v>18.350000000000001</v>
      </c>
      <c r="N12" s="13">
        <v>0.28999999999999998</v>
      </c>
      <c r="O12" s="13">
        <v>2.21</v>
      </c>
      <c r="P12" s="13">
        <v>10.55</v>
      </c>
      <c r="Q12" s="13">
        <v>32.75</v>
      </c>
      <c r="R12" s="13">
        <v>19</v>
      </c>
      <c r="S12" s="13">
        <v>40</v>
      </c>
      <c r="T12" s="13">
        <v>97</v>
      </c>
      <c r="U12" s="13">
        <v>42.35</v>
      </c>
      <c r="V12" s="13">
        <v>37.880000000000003</v>
      </c>
      <c r="W12" s="13">
        <v>28.05</v>
      </c>
      <c r="X12" s="13">
        <v>190</v>
      </c>
      <c r="Y12" s="13">
        <v>1500</v>
      </c>
      <c r="Z12" s="13">
        <v>75.099999999999994</v>
      </c>
      <c r="AA12" s="13">
        <v>0.39</v>
      </c>
      <c r="AB12" s="13">
        <v>52.05</v>
      </c>
      <c r="AC12" s="13">
        <v>210</v>
      </c>
      <c r="AD12" s="13">
        <v>13.9</v>
      </c>
      <c r="AE12" s="13">
        <v>5.8</v>
      </c>
      <c r="AF12" s="13">
        <v>13.45</v>
      </c>
      <c r="AG12" s="13">
        <v>2.58</v>
      </c>
      <c r="AH12" s="13">
        <v>24.3</v>
      </c>
      <c r="AI12" s="13">
        <v>4</v>
      </c>
      <c r="AJ12" s="13">
        <v>650</v>
      </c>
      <c r="AK12" s="13">
        <v>223</v>
      </c>
      <c r="AL12" s="13">
        <v>20</v>
      </c>
      <c r="AM12" s="13">
        <v>111</v>
      </c>
      <c r="AN12" s="13">
        <v>10.3</v>
      </c>
      <c r="AO12" s="23"/>
      <c r="AP12" s="23"/>
      <c r="AQ12" s="23"/>
      <c r="AR12" s="23">
        <v>9</v>
      </c>
      <c r="AS12" s="25">
        <v>43634</v>
      </c>
      <c r="AT12" s="26">
        <f t="shared" si="1"/>
        <v>-4.8426244757879032E-3</v>
      </c>
      <c r="AU12" s="26">
        <f t="shared" si="1"/>
        <v>-1.5267472130788421E-2</v>
      </c>
      <c r="AV12" s="26">
        <f t="shared" si="1"/>
        <v>-0.10509662859995507</v>
      </c>
      <c r="AW12" s="26">
        <f t="shared" si="1"/>
        <v>-1.694955831377332E-2</v>
      </c>
      <c r="AX12" s="26">
        <f t="shared" si="2"/>
        <v>4.149973090675263E-2</v>
      </c>
      <c r="AY12" s="26">
        <f t="shared" si="2"/>
        <v>0</v>
      </c>
      <c r="AZ12" s="26">
        <f t="shared" si="2"/>
        <v>0</v>
      </c>
      <c r="BA12" s="26">
        <f t="shared" si="2"/>
        <v>0</v>
      </c>
      <c r="BB12" s="26">
        <f t="shared" si="2"/>
        <v>0</v>
      </c>
      <c r="BC12" s="26">
        <f t="shared" si="2"/>
        <v>-3.4809404665861063E-2</v>
      </c>
      <c r="BD12" s="26">
        <f t="shared" si="2"/>
        <v>0</v>
      </c>
      <c r="BE12" s="26">
        <f t="shared" si="2"/>
        <v>2.7524673390089936E-2</v>
      </c>
      <c r="BF12" s="26">
        <f t="shared" si="2"/>
        <v>4.7506027585977988E-3</v>
      </c>
      <c r="BG12" s="26">
        <f t="shared" si="2"/>
        <v>5.4915757596114632E-2</v>
      </c>
      <c r="BH12" s="26">
        <f t="shared" si="2"/>
        <v>0</v>
      </c>
      <c r="BI12" s="26">
        <f t="shared" si="2"/>
        <v>-1.2492194004318168E-3</v>
      </c>
      <c r="BJ12" s="26">
        <f t="shared" si="2"/>
        <v>0</v>
      </c>
      <c r="BK12" s="26">
        <f t="shared" si="2"/>
        <v>3.2396354393755628E-2</v>
      </c>
      <c r="BL12" s="26">
        <f t="shared" si="2"/>
        <v>0</v>
      </c>
      <c r="BM12" s="26">
        <f t="shared" si="2"/>
        <v>-3.1581572050298927E-2</v>
      </c>
      <c r="BN12" s="26">
        <f t="shared" si="3"/>
        <v>8.2238098236972007E-2</v>
      </c>
      <c r="BO12" s="26">
        <f t="shared" si="3"/>
        <v>0</v>
      </c>
      <c r="BP12" s="26">
        <f t="shared" si="3"/>
        <v>0</v>
      </c>
      <c r="BQ12" s="26">
        <f t="shared" si="3"/>
        <v>2.5975486403260736E-2</v>
      </c>
      <c r="BR12" s="26">
        <f t="shared" si="3"/>
        <v>9.6107647955053204E-4</v>
      </c>
      <c r="BS12" s="26">
        <f t="shared" si="3"/>
        <v>0</v>
      </c>
      <c r="BT12" s="26">
        <f t="shared" si="3"/>
        <v>2.5502292810936043E-2</v>
      </c>
      <c r="BU12" s="26">
        <f t="shared" si="3"/>
        <v>-1.7094433359300183E-2</v>
      </c>
      <c r="BV12" s="26">
        <f t="shared" si="3"/>
        <v>0</v>
      </c>
      <c r="BW12" s="26">
        <f t="shared" si="3"/>
        <v>0</v>
      </c>
      <c r="BX12" s="26">
        <f t="shared" si="3"/>
        <v>0</v>
      </c>
      <c r="BY12" s="26">
        <f t="shared" si="3"/>
        <v>0</v>
      </c>
      <c r="BZ12" s="26">
        <f t="shared" si="3"/>
        <v>0</v>
      </c>
      <c r="CA12" s="26">
        <f t="shared" si="3"/>
        <v>-2.2173857494321967E-2</v>
      </c>
      <c r="CB12" s="26">
        <f t="shared" si="3"/>
        <v>0</v>
      </c>
      <c r="CC12" s="26">
        <f t="shared" si="3"/>
        <v>-1.7857617400006461E-2</v>
      </c>
      <c r="CD12" s="26">
        <f t="shared" si="4"/>
        <v>-4.8426244757879032E-3</v>
      </c>
    </row>
    <row r="13" spans="1:82" x14ac:dyDescent="0.35">
      <c r="B13">
        <v>10</v>
      </c>
      <c r="C13" s="25">
        <v>43633</v>
      </c>
      <c r="D13" s="13">
        <v>10.35</v>
      </c>
      <c r="E13" s="13">
        <v>0.66</v>
      </c>
      <c r="F13" s="13">
        <v>4.21</v>
      </c>
      <c r="G13" s="13">
        <v>9.52</v>
      </c>
      <c r="H13" s="13">
        <v>11.8</v>
      </c>
      <c r="I13" s="13">
        <v>35</v>
      </c>
      <c r="J13" s="13">
        <v>27.5</v>
      </c>
      <c r="K13" s="13">
        <v>1.45</v>
      </c>
      <c r="L13" s="13">
        <v>5.5</v>
      </c>
      <c r="M13" s="13">
        <v>19</v>
      </c>
      <c r="N13" s="13">
        <v>0.28999999999999998</v>
      </c>
      <c r="O13" s="13">
        <v>2.15</v>
      </c>
      <c r="P13" s="13">
        <v>10.5</v>
      </c>
      <c r="Q13" s="13">
        <v>31</v>
      </c>
      <c r="R13" s="13">
        <v>19</v>
      </c>
      <c r="S13" s="13">
        <v>40.049999999999997</v>
      </c>
      <c r="T13" s="13">
        <v>97</v>
      </c>
      <c r="U13" s="13">
        <v>41</v>
      </c>
      <c r="V13" s="13">
        <v>37.880000000000003</v>
      </c>
      <c r="W13" s="13">
        <v>28.95</v>
      </c>
      <c r="X13" s="13">
        <v>175</v>
      </c>
      <c r="Y13" s="13">
        <v>1500</v>
      </c>
      <c r="Z13" s="13">
        <v>75.099999999999994</v>
      </c>
      <c r="AA13" s="13">
        <v>0.38</v>
      </c>
      <c r="AB13" s="13">
        <v>52</v>
      </c>
      <c r="AC13" s="13">
        <v>210</v>
      </c>
      <c r="AD13" s="13">
        <v>13.55</v>
      </c>
      <c r="AE13" s="13">
        <v>5.9</v>
      </c>
      <c r="AF13" s="13">
        <v>13.45</v>
      </c>
      <c r="AG13" s="13">
        <v>2.58</v>
      </c>
      <c r="AH13" s="13">
        <v>24.3</v>
      </c>
      <c r="AI13" s="13">
        <v>4</v>
      </c>
      <c r="AJ13" s="13">
        <v>650</v>
      </c>
      <c r="AK13" s="13">
        <v>228</v>
      </c>
      <c r="AL13" s="13">
        <v>20</v>
      </c>
      <c r="AM13" s="13">
        <v>113</v>
      </c>
      <c r="AN13" s="13">
        <v>10.35</v>
      </c>
      <c r="AO13" s="23"/>
      <c r="AP13" s="23"/>
      <c r="AQ13" s="23"/>
      <c r="AR13" s="23">
        <v>10</v>
      </c>
      <c r="AS13" s="25">
        <v>43633</v>
      </c>
      <c r="AT13" s="26">
        <f t="shared" si="1"/>
        <v>-4.8192864359489947E-3</v>
      </c>
      <c r="AU13" s="26">
        <f t="shared" si="1"/>
        <v>0</v>
      </c>
      <c r="AV13" s="26">
        <f t="shared" si="1"/>
        <v>0</v>
      </c>
      <c r="AW13" s="26">
        <f t="shared" si="1"/>
        <v>3.4191364748279343E-2</v>
      </c>
      <c r="AX13" s="26">
        <f t="shared" si="2"/>
        <v>-4.1499730906752734E-2</v>
      </c>
      <c r="AY13" s="26">
        <f t="shared" si="2"/>
        <v>0</v>
      </c>
      <c r="AZ13" s="26">
        <f t="shared" si="2"/>
        <v>0</v>
      </c>
      <c r="BA13" s="26">
        <f t="shared" si="2"/>
        <v>0</v>
      </c>
      <c r="BB13" s="26">
        <f t="shared" si="2"/>
        <v>5.4168236473149674E-2</v>
      </c>
      <c r="BC13" s="26">
        <f t="shared" si="2"/>
        <v>3.7537919319065242E-2</v>
      </c>
      <c r="BD13" s="26">
        <f t="shared" si="2"/>
        <v>0</v>
      </c>
      <c r="BE13" s="26">
        <f t="shared" si="2"/>
        <v>-1.3857034661426354E-2</v>
      </c>
      <c r="BF13" s="26">
        <f t="shared" si="2"/>
        <v>0</v>
      </c>
      <c r="BG13" s="26">
        <f t="shared" si="2"/>
        <v>9.7245498919947809E-3</v>
      </c>
      <c r="BH13" s="26">
        <f t="shared" si="2"/>
        <v>0</v>
      </c>
      <c r="BI13" s="26">
        <f t="shared" si="2"/>
        <v>-3.5564753722284466E-2</v>
      </c>
      <c r="BJ13" s="26">
        <f t="shared" si="2"/>
        <v>0</v>
      </c>
      <c r="BK13" s="26">
        <f t="shared" si="2"/>
        <v>0</v>
      </c>
      <c r="BL13" s="26">
        <f t="shared" si="2"/>
        <v>0</v>
      </c>
      <c r="BM13" s="26">
        <f t="shared" si="2"/>
        <v>-1.8820059326769931E-2</v>
      </c>
      <c r="BN13" s="26">
        <f t="shared" si="3"/>
        <v>5.8840500022933395E-2</v>
      </c>
      <c r="BO13" s="26">
        <f t="shared" si="3"/>
        <v>0</v>
      </c>
      <c r="BP13" s="26">
        <f t="shared" si="3"/>
        <v>-5.3120974848900535E-3</v>
      </c>
      <c r="BQ13" s="26">
        <f t="shared" si="3"/>
        <v>2.6668247082161273E-2</v>
      </c>
      <c r="BR13" s="26">
        <f t="shared" si="3"/>
        <v>0</v>
      </c>
      <c r="BS13" s="26">
        <f t="shared" si="3"/>
        <v>0</v>
      </c>
      <c r="BT13" s="26">
        <f t="shared" si="3"/>
        <v>-1.1009285508369255E-2</v>
      </c>
      <c r="BU13" s="26">
        <f t="shared" si="3"/>
        <v>-8.4388686458645949E-3</v>
      </c>
      <c r="BV13" s="26">
        <f t="shared" si="3"/>
        <v>0</v>
      </c>
      <c r="BW13" s="26">
        <f t="shared" si="3"/>
        <v>0</v>
      </c>
      <c r="BX13" s="26">
        <f t="shared" si="3"/>
        <v>0</v>
      </c>
      <c r="BY13" s="26">
        <f t="shared" si="3"/>
        <v>0</v>
      </c>
      <c r="BZ13" s="26">
        <f t="shared" si="3"/>
        <v>0</v>
      </c>
      <c r="CA13" s="26">
        <f t="shared" si="3"/>
        <v>1.3245226750020723E-2</v>
      </c>
      <c r="CB13" s="26">
        <f t="shared" si="3"/>
        <v>-2.4692612590371522E-2</v>
      </c>
      <c r="CC13" s="26">
        <f t="shared" si="3"/>
        <v>1.6957122066756293E-2</v>
      </c>
      <c r="CD13" s="26">
        <f t="shared" si="4"/>
        <v>0</v>
      </c>
    </row>
    <row r="14" spans="1:82" x14ac:dyDescent="0.35">
      <c r="B14">
        <v>11</v>
      </c>
      <c r="C14" s="25">
        <v>43630</v>
      </c>
      <c r="D14" s="13">
        <v>10.4</v>
      </c>
      <c r="E14" s="13">
        <v>0.66</v>
      </c>
      <c r="F14" s="13">
        <v>4.21</v>
      </c>
      <c r="G14" s="13">
        <v>9.1999999999999993</v>
      </c>
      <c r="H14" s="13">
        <v>12.3</v>
      </c>
      <c r="I14" s="13">
        <v>35</v>
      </c>
      <c r="J14" s="13">
        <v>27.5</v>
      </c>
      <c r="K14" s="13">
        <v>1.45</v>
      </c>
      <c r="L14" s="13">
        <v>5.21</v>
      </c>
      <c r="M14" s="13">
        <v>18.3</v>
      </c>
      <c r="N14" s="13">
        <v>0.28999999999999998</v>
      </c>
      <c r="O14" s="13">
        <v>2.1800000000000002</v>
      </c>
      <c r="P14" s="13">
        <v>10.5</v>
      </c>
      <c r="Q14" s="13">
        <v>30.7</v>
      </c>
      <c r="R14" s="13">
        <v>19</v>
      </c>
      <c r="S14" s="13">
        <v>41.5</v>
      </c>
      <c r="T14" s="13">
        <v>97</v>
      </c>
      <c r="U14" s="13">
        <v>41</v>
      </c>
      <c r="V14" s="13">
        <v>37.880000000000003</v>
      </c>
      <c r="W14" s="13">
        <v>29.5</v>
      </c>
      <c r="X14" s="13">
        <v>165</v>
      </c>
      <c r="Y14" s="13">
        <v>1500</v>
      </c>
      <c r="Z14" s="13">
        <v>75.5</v>
      </c>
      <c r="AA14" s="13">
        <v>0.37</v>
      </c>
      <c r="AB14" s="13">
        <v>52</v>
      </c>
      <c r="AC14" s="13">
        <v>210</v>
      </c>
      <c r="AD14" s="13">
        <v>13.7</v>
      </c>
      <c r="AE14" s="13">
        <v>5.95</v>
      </c>
      <c r="AF14" s="13">
        <v>13.45</v>
      </c>
      <c r="AG14" s="13">
        <v>2.58</v>
      </c>
      <c r="AH14" s="13">
        <v>24.3</v>
      </c>
      <c r="AI14" s="13">
        <v>4</v>
      </c>
      <c r="AJ14" s="13">
        <v>650</v>
      </c>
      <c r="AK14" s="13">
        <v>225</v>
      </c>
      <c r="AL14" s="13">
        <v>20.5</v>
      </c>
      <c r="AM14" s="13">
        <v>111.1</v>
      </c>
      <c r="AN14" s="13">
        <v>10.35</v>
      </c>
      <c r="AO14" s="23"/>
      <c r="AP14" s="23"/>
      <c r="AQ14" s="23"/>
      <c r="AR14" s="23">
        <v>11</v>
      </c>
      <c r="AS14" s="25">
        <v>43630</v>
      </c>
      <c r="AT14" s="26">
        <f t="shared" si="1"/>
        <v>0</v>
      </c>
      <c r="AU14" s="26">
        <f t="shared" si="1"/>
        <v>0</v>
      </c>
      <c r="AV14" s="26">
        <f t="shared" si="1"/>
        <v>0</v>
      </c>
      <c r="AW14" s="26">
        <f t="shared" si="1"/>
        <v>-7.1309027704781924E-2</v>
      </c>
      <c r="AX14" s="26">
        <f t="shared" si="2"/>
        <v>0</v>
      </c>
      <c r="AY14" s="26">
        <f t="shared" si="2"/>
        <v>0</v>
      </c>
      <c r="AZ14" s="26">
        <f t="shared" si="2"/>
        <v>1.8349138668196617E-2</v>
      </c>
      <c r="BA14" s="26">
        <f t="shared" si="2"/>
        <v>0</v>
      </c>
      <c r="BB14" s="26">
        <f t="shared" si="2"/>
        <v>-2.651670514263961E-2</v>
      </c>
      <c r="BC14" s="26">
        <f t="shared" si="2"/>
        <v>2.770260254933575E-2</v>
      </c>
      <c r="BD14" s="26">
        <f t="shared" si="2"/>
        <v>7.1458963982144852E-2</v>
      </c>
      <c r="BE14" s="26">
        <f t="shared" si="2"/>
        <v>2.3202897079664012E-2</v>
      </c>
      <c r="BF14" s="26">
        <f t="shared" si="2"/>
        <v>0</v>
      </c>
      <c r="BG14" s="26">
        <f t="shared" si="2"/>
        <v>-2.572489123843593E-2</v>
      </c>
      <c r="BH14" s="26">
        <f t="shared" si="2"/>
        <v>0</v>
      </c>
      <c r="BI14" s="26">
        <f t="shared" si="2"/>
        <v>0</v>
      </c>
      <c r="BJ14" s="26">
        <f t="shared" si="2"/>
        <v>-5.1533111163642954E-4</v>
      </c>
      <c r="BK14" s="26">
        <f t="shared" si="2"/>
        <v>0</v>
      </c>
      <c r="BL14" s="26">
        <f t="shared" si="2"/>
        <v>2.6211717271396113E-2</v>
      </c>
      <c r="BM14" s="26">
        <f t="shared" si="2"/>
        <v>-1.6807118316381289E-2</v>
      </c>
      <c r="BN14" s="26">
        <f t="shared" si="3"/>
        <v>0</v>
      </c>
      <c r="BO14" s="26">
        <f t="shared" si="3"/>
        <v>0</v>
      </c>
      <c r="BP14" s="26">
        <f t="shared" si="3"/>
        <v>2.6847250036188056E-2</v>
      </c>
      <c r="BQ14" s="26">
        <f t="shared" si="3"/>
        <v>0</v>
      </c>
      <c r="BR14" s="26">
        <f t="shared" si="3"/>
        <v>1.9418085857101516E-2</v>
      </c>
      <c r="BS14" s="26">
        <f t="shared" si="3"/>
        <v>0</v>
      </c>
      <c r="BT14" s="26">
        <f t="shared" si="3"/>
        <v>0</v>
      </c>
      <c r="BU14" s="26">
        <f t="shared" si="3"/>
        <v>8.4388686458646035E-3</v>
      </c>
      <c r="BV14" s="26">
        <f t="shared" si="3"/>
        <v>0</v>
      </c>
      <c r="BW14" s="26">
        <f t="shared" si="3"/>
        <v>0</v>
      </c>
      <c r="BX14" s="26">
        <f t="shared" si="3"/>
        <v>0</v>
      </c>
      <c r="BY14" s="26">
        <f t="shared" si="3"/>
        <v>-4.9875415110389393E-3</v>
      </c>
      <c r="BZ14" s="26">
        <f t="shared" si="3"/>
        <v>0</v>
      </c>
      <c r="CA14" s="26">
        <f t="shared" si="3"/>
        <v>-8.8496152769824993E-3</v>
      </c>
      <c r="CB14" s="26">
        <f t="shared" si="3"/>
        <v>9.8040000966208348E-3</v>
      </c>
      <c r="CC14" s="26">
        <f t="shared" si="3"/>
        <v>0</v>
      </c>
      <c r="CD14" s="26">
        <f t="shared" si="4"/>
        <v>4.8426244757879908E-3</v>
      </c>
    </row>
    <row r="15" spans="1:82" x14ac:dyDescent="0.35">
      <c r="B15">
        <v>12</v>
      </c>
      <c r="C15" s="25">
        <v>43629</v>
      </c>
      <c r="D15" s="13">
        <v>10.4</v>
      </c>
      <c r="E15" s="13">
        <v>0.66</v>
      </c>
      <c r="F15" s="13">
        <v>4.21</v>
      </c>
      <c r="G15" s="13">
        <v>9.8800000000000008</v>
      </c>
      <c r="H15" s="13">
        <v>12.3</v>
      </c>
      <c r="I15" s="13">
        <v>35</v>
      </c>
      <c r="J15" s="13">
        <v>27</v>
      </c>
      <c r="K15" s="13">
        <v>1.45</v>
      </c>
      <c r="L15" s="13">
        <v>5.35</v>
      </c>
      <c r="M15" s="13">
        <v>17.8</v>
      </c>
      <c r="N15" s="13">
        <v>0.27</v>
      </c>
      <c r="O15" s="13">
        <v>2.13</v>
      </c>
      <c r="P15" s="13">
        <v>10.5</v>
      </c>
      <c r="Q15" s="13">
        <v>31.5</v>
      </c>
      <c r="R15" s="13">
        <v>19</v>
      </c>
      <c r="S15" s="13">
        <v>41.5</v>
      </c>
      <c r="T15" s="13">
        <v>97.05</v>
      </c>
      <c r="U15" s="13">
        <v>41</v>
      </c>
      <c r="V15" s="13">
        <v>36.9</v>
      </c>
      <c r="W15" s="13">
        <v>30</v>
      </c>
      <c r="X15" s="13">
        <v>165</v>
      </c>
      <c r="Y15" s="13">
        <v>1500</v>
      </c>
      <c r="Z15" s="13">
        <v>73.5</v>
      </c>
      <c r="AA15" s="13">
        <v>0.37</v>
      </c>
      <c r="AB15" s="13">
        <v>51</v>
      </c>
      <c r="AC15" s="13">
        <v>210</v>
      </c>
      <c r="AD15" s="13">
        <v>13.7</v>
      </c>
      <c r="AE15" s="13">
        <v>5.9</v>
      </c>
      <c r="AF15" s="13">
        <v>13.45</v>
      </c>
      <c r="AG15" s="13">
        <v>2.58</v>
      </c>
      <c r="AH15" s="13">
        <v>24.3</v>
      </c>
      <c r="AI15" s="13">
        <v>4.0199999999999996</v>
      </c>
      <c r="AJ15" s="13">
        <v>650</v>
      </c>
      <c r="AK15" s="13">
        <v>227</v>
      </c>
      <c r="AL15" s="13">
        <v>20.3</v>
      </c>
      <c r="AM15" s="13">
        <v>111.1</v>
      </c>
      <c r="AN15" s="13">
        <v>10.3</v>
      </c>
      <c r="AO15" s="23"/>
      <c r="AP15" s="23"/>
      <c r="AQ15" s="23"/>
      <c r="AR15" s="23">
        <v>12</v>
      </c>
      <c r="AS15" s="25">
        <v>43629</v>
      </c>
      <c r="AT15" s="26">
        <f t="shared" si="1"/>
        <v>-9.5694510161506725E-3</v>
      </c>
      <c r="AU15" s="26">
        <f t="shared" si="1"/>
        <v>0</v>
      </c>
      <c r="AV15" s="26">
        <f t="shared" si="1"/>
        <v>0</v>
      </c>
      <c r="AW15" s="26">
        <f t="shared" si="1"/>
        <v>-1.2072581234269136E-2</v>
      </c>
      <c r="AX15" s="26">
        <f t="shared" si="2"/>
        <v>2.4692612590371633E-2</v>
      </c>
      <c r="AY15" s="26">
        <f t="shared" si="2"/>
        <v>0</v>
      </c>
      <c r="AZ15" s="26">
        <f t="shared" si="2"/>
        <v>0</v>
      </c>
      <c r="BA15" s="26">
        <f t="shared" si="2"/>
        <v>0</v>
      </c>
      <c r="BB15" s="26">
        <f t="shared" si="2"/>
        <v>-6.3369613932589372E-2</v>
      </c>
      <c r="BC15" s="26">
        <f t="shared" si="2"/>
        <v>1.6997576368571077E-2</v>
      </c>
      <c r="BD15" s="26">
        <f t="shared" si="2"/>
        <v>7.6961041136128394E-2</v>
      </c>
      <c r="BE15" s="26">
        <f t="shared" si="2"/>
        <v>1.8957913744614207E-2</v>
      </c>
      <c r="BF15" s="26">
        <f t="shared" si="2"/>
        <v>0</v>
      </c>
      <c r="BG15" s="26">
        <f t="shared" si="2"/>
        <v>1.600034134644112E-2</v>
      </c>
      <c r="BH15" s="26">
        <f t="shared" si="2"/>
        <v>0</v>
      </c>
      <c r="BI15" s="26">
        <f t="shared" si="2"/>
        <v>3.4317092924129156E-2</v>
      </c>
      <c r="BJ15" s="26">
        <f t="shared" si="2"/>
        <v>0</v>
      </c>
      <c r="BK15" s="26">
        <f t="shared" si="2"/>
        <v>0</v>
      </c>
      <c r="BL15" s="26">
        <f t="shared" si="2"/>
        <v>6.0895661254332073E-2</v>
      </c>
      <c r="BM15" s="26">
        <f t="shared" si="2"/>
        <v>0</v>
      </c>
      <c r="BN15" s="26">
        <f t="shared" si="3"/>
        <v>0</v>
      </c>
      <c r="BO15" s="26">
        <f t="shared" si="3"/>
        <v>0</v>
      </c>
      <c r="BP15" s="26">
        <f t="shared" si="3"/>
        <v>0</v>
      </c>
      <c r="BQ15" s="26">
        <f t="shared" si="3"/>
        <v>0</v>
      </c>
      <c r="BR15" s="26">
        <f t="shared" si="3"/>
        <v>0</v>
      </c>
      <c r="BS15" s="26">
        <f t="shared" si="3"/>
        <v>4.8790164169432049E-2</v>
      </c>
      <c r="BT15" s="26">
        <f t="shared" si="3"/>
        <v>3.7179003241754029E-2</v>
      </c>
      <c r="BU15" s="26">
        <f t="shared" si="3"/>
        <v>0</v>
      </c>
      <c r="BV15" s="26">
        <f t="shared" si="3"/>
        <v>0</v>
      </c>
      <c r="BW15" s="26">
        <f t="shared" si="3"/>
        <v>0</v>
      </c>
      <c r="BX15" s="26">
        <f t="shared" si="3"/>
        <v>4.1237171838621562E-3</v>
      </c>
      <c r="BY15" s="26">
        <f t="shared" si="3"/>
        <v>4.9875415110389679E-3</v>
      </c>
      <c r="BZ15" s="26">
        <f t="shared" si="3"/>
        <v>2.3347363996991107E-2</v>
      </c>
      <c r="CA15" s="26">
        <f t="shared" si="3"/>
        <v>0</v>
      </c>
      <c r="CB15" s="26">
        <f t="shared" si="3"/>
        <v>-1.4670189747793742E-2</v>
      </c>
      <c r="CC15" s="26">
        <f t="shared" si="3"/>
        <v>9.950330853168092E-3</v>
      </c>
      <c r="CD15" s="26">
        <f t="shared" si="4"/>
        <v>0</v>
      </c>
    </row>
    <row r="16" spans="1:82" x14ac:dyDescent="0.35">
      <c r="B16">
        <v>13</v>
      </c>
      <c r="C16" s="25">
        <v>43627</v>
      </c>
      <c r="D16" s="13">
        <v>10.5</v>
      </c>
      <c r="E16" s="13">
        <v>0.66</v>
      </c>
      <c r="F16" s="13">
        <v>4.21</v>
      </c>
      <c r="G16" s="13">
        <v>10</v>
      </c>
      <c r="H16" s="13">
        <v>12</v>
      </c>
      <c r="I16" s="13">
        <v>35</v>
      </c>
      <c r="J16" s="13">
        <v>27</v>
      </c>
      <c r="K16" s="13">
        <v>1.45</v>
      </c>
      <c r="L16" s="13">
        <v>5.7</v>
      </c>
      <c r="M16" s="13">
        <v>17.5</v>
      </c>
      <c r="N16" s="13">
        <v>0.25</v>
      </c>
      <c r="O16" s="13">
        <v>2.09</v>
      </c>
      <c r="P16" s="13">
        <v>10.5</v>
      </c>
      <c r="Q16" s="13">
        <v>31</v>
      </c>
      <c r="R16" s="13">
        <v>19</v>
      </c>
      <c r="S16" s="13">
        <v>40.1</v>
      </c>
      <c r="T16" s="13">
        <v>97.05</v>
      </c>
      <c r="U16" s="13">
        <v>41</v>
      </c>
      <c r="V16" s="13">
        <v>34.72</v>
      </c>
      <c r="W16" s="13">
        <v>30</v>
      </c>
      <c r="X16" s="13">
        <v>165</v>
      </c>
      <c r="Y16" s="13">
        <v>1500</v>
      </c>
      <c r="Z16" s="13">
        <v>73.5</v>
      </c>
      <c r="AA16" s="13">
        <v>0.37</v>
      </c>
      <c r="AB16" s="13">
        <v>51</v>
      </c>
      <c r="AC16" s="13">
        <v>200</v>
      </c>
      <c r="AD16" s="13">
        <v>13.2</v>
      </c>
      <c r="AE16" s="13">
        <v>5.9</v>
      </c>
      <c r="AF16" s="13">
        <v>13.45</v>
      </c>
      <c r="AG16" s="13">
        <v>2.58</v>
      </c>
      <c r="AH16" s="13">
        <v>24.2</v>
      </c>
      <c r="AI16" s="13">
        <v>4</v>
      </c>
      <c r="AJ16" s="13">
        <v>635</v>
      </c>
      <c r="AK16" s="13">
        <v>227</v>
      </c>
      <c r="AL16" s="13">
        <v>20.6</v>
      </c>
      <c r="AM16" s="13">
        <v>110</v>
      </c>
      <c r="AN16" s="13">
        <v>10.3</v>
      </c>
      <c r="AO16" s="23"/>
      <c r="AP16" s="23"/>
      <c r="AQ16" s="23"/>
      <c r="AR16" s="23">
        <v>13</v>
      </c>
      <c r="AS16" s="25">
        <v>43627</v>
      </c>
      <c r="AT16" s="26">
        <f t="shared" si="1"/>
        <v>9.5694510161506725E-3</v>
      </c>
      <c r="AU16" s="26">
        <f t="shared" si="1"/>
        <v>-2.985296314968116E-2</v>
      </c>
      <c r="AV16" s="26">
        <f t="shared" si="1"/>
        <v>0</v>
      </c>
      <c r="AW16" s="26">
        <f t="shared" si="1"/>
        <v>1.207258123426924E-2</v>
      </c>
      <c r="AX16" s="26">
        <f t="shared" si="2"/>
        <v>-2.4692612590371522E-2</v>
      </c>
      <c r="AY16" s="26">
        <f t="shared" si="2"/>
        <v>0</v>
      </c>
      <c r="AZ16" s="26">
        <f t="shared" si="2"/>
        <v>0</v>
      </c>
      <c r="BA16" s="26">
        <f t="shared" si="2"/>
        <v>0</v>
      </c>
      <c r="BB16" s="26">
        <f t="shared" si="2"/>
        <v>-9.5310179804324768E-2</v>
      </c>
      <c r="BC16" s="26">
        <f t="shared" si="2"/>
        <v>0</v>
      </c>
      <c r="BD16" s="26">
        <f t="shared" si="2"/>
        <v>8.3381608939051E-2</v>
      </c>
      <c r="BE16" s="26">
        <f t="shared" si="2"/>
        <v>-1.4252022707201615E-2</v>
      </c>
      <c r="BF16" s="26">
        <f t="shared" si="2"/>
        <v>0</v>
      </c>
      <c r="BG16" s="26">
        <f t="shared" si="2"/>
        <v>8.0972102326193028E-3</v>
      </c>
      <c r="BH16" s="26">
        <f t="shared" si="2"/>
        <v>0</v>
      </c>
      <c r="BI16" s="26">
        <f t="shared" si="2"/>
        <v>1.2476607981552772E-3</v>
      </c>
      <c r="BJ16" s="26">
        <f t="shared" si="2"/>
        <v>0</v>
      </c>
      <c r="BK16" s="26">
        <f t="shared" si="2"/>
        <v>6.6817538891042513E-2</v>
      </c>
      <c r="BL16" s="26">
        <f t="shared" si="2"/>
        <v>5.3235513983280344E-2</v>
      </c>
      <c r="BM16" s="26">
        <f t="shared" si="2"/>
        <v>0.10536051565782635</v>
      </c>
      <c r="BN16" s="26">
        <f t="shared" si="3"/>
        <v>-8.9785303872354949E-2</v>
      </c>
      <c r="BO16" s="26">
        <f t="shared" si="3"/>
        <v>0</v>
      </c>
      <c r="BP16" s="26">
        <f t="shared" si="3"/>
        <v>0</v>
      </c>
      <c r="BQ16" s="26">
        <f t="shared" si="3"/>
        <v>0</v>
      </c>
      <c r="BR16" s="26">
        <f t="shared" si="3"/>
        <v>0</v>
      </c>
      <c r="BS16" s="26">
        <f t="shared" si="3"/>
        <v>0</v>
      </c>
      <c r="BT16" s="26">
        <f t="shared" si="3"/>
        <v>-2.6169717733384834E-2</v>
      </c>
      <c r="BU16" s="26">
        <f t="shared" si="3"/>
        <v>-1.6807118316381174E-2</v>
      </c>
      <c r="BV16" s="26">
        <f t="shared" si="3"/>
        <v>0</v>
      </c>
      <c r="BW16" s="26">
        <f t="shared" si="3"/>
        <v>0</v>
      </c>
      <c r="BX16" s="26">
        <f t="shared" si="3"/>
        <v>-8.23049913651548E-3</v>
      </c>
      <c r="BY16" s="26">
        <f t="shared" si="3"/>
        <v>0</v>
      </c>
      <c r="BZ16" s="26">
        <f t="shared" si="3"/>
        <v>0</v>
      </c>
      <c r="CA16" s="26">
        <f t="shared" si="3"/>
        <v>8.8496152769826E-3</v>
      </c>
      <c r="CB16" s="26">
        <f t="shared" si="3"/>
        <v>0</v>
      </c>
      <c r="CC16" s="26">
        <f t="shared" si="3"/>
        <v>-9.0498355199179273E-3</v>
      </c>
      <c r="CD16" s="26">
        <f t="shared" si="4"/>
        <v>9.7561749453648743E-3</v>
      </c>
    </row>
    <row r="17" spans="2:82" x14ac:dyDescent="0.35">
      <c r="B17">
        <v>14</v>
      </c>
      <c r="C17" s="25">
        <v>43626</v>
      </c>
      <c r="D17" s="13">
        <v>10.4</v>
      </c>
      <c r="E17" s="13">
        <v>0.68</v>
      </c>
      <c r="F17" s="13">
        <v>4.21</v>
      </c>
      <c r="G17" s="13">
        <v>9.8800000000000008</v>
      </c>
      <c r="H17" s="13">
        <v>12.3</v>
      </c>
      <c r="I17" s="13">
        <v>35</v>
      </c>
      <c r="J17" s="13">
        <v>27</v>
      </c>
      <c r="K17" s="13">
        <v>1.45</v>
      </c>
      <c r="L17" s="13">
        <v>6.27</v>
      </c>
      <c r="M17" s="13">
        <v>17.5</v>
      </c>
      <c r="N17" s="13">
        <v>0.23</v>
      </c>
      <c r="O17" s="13">
        <v>2.12</v>
      </c>
      <c r="P17" s="13">
        <v>10.5</v>
      </c>
      <c r="Q17" s="13">
        <v>30.75</v>
      </c>
      <c r="R17" s="13">
        <v>19</v>
      </c>
      <c r="S17" s="13">
        <v>40.049999999999997</v>
      </c>
      <c r="T17" s="13">
        <v>97.05</v>
      </c>
      <c r="U17" s="13">
        <v>38.35</v>
      </c>
      <c r="V17" s="13">
        <v>32.92</v>
      </c>
      <c r="W17" s="13">
        <v>27</v>
      </c>
      <c r="X17" s="13">
        <v>180.5</v>
      </c>
      <c r="Y17" s="13">
        <v>1500</v>
      </c>
      <c r="Z17" s="13">
        <v>73.5</v>
      </c>
      <c r="AA17" s="13">
        <v>0.37</v>
      </c>
      <c r="AB17" s="13">
        <v>51</v>
      </c>
      <c r="AC17" s="13">
        <v>200</v>
      </c>
      <c r="AD17" s="13">
        <v>13.55</v>
      </c>
      <c r="AE17" s="13">
        <v>6</v>
      </c>
      <c r="AF17" s="13">
        <v>13.45</v>
      </c>
      <c r="AG17" s="13">
        <v>2.58</v>
      </c>
      <c r="AH17" s="13">
        <v>24.4</v>
      </c>
      <c r="AI17" s="13">
        <v>4</v>
      </c>
      <c r="AJ17" s="13">
        <v>635</v>
      </c>
      <c r="AK17" s="13">
        <v>225</v>
      </c>
      <c r="AL17" s="13">
        <v>20.6</v>
      </c>
      <c r="AM17" s="13">
        <v>111</v>
      </c>
      <c r="AN17" s="13">
        <v>10.199999999999999</v>
      </c>
      <c r="AO17" s="23"/>
      <c r="AP17" s="23"/>
      <c r="AQ17" s="23"/>
      <c r="AR17" s="23">
        <v>14</v>
      </c>
      <c r="AS17" s="25">
        <v>43626</v>
      </c>
      <c r="AT17" s="26">
        <f t="shared" si="1"/>
        <v>3.4233171642242176E-2</v>
      </c>
      <c r="AU17" s="26">
        <f t="shared" si="1"/>
        <v>0</v>
      </c>
      <c r="AV17" s="26">
        <f t="shared" si="1"/>
        <v>0</v>
      </c>
      <c r="AW17" s="26">
        <f t="shared" si="1"/>
        <v>6.6970626106183748E-2</v>
      </c>
      <c r="AX17" s="26">
        <f t="shared" si="2"/>
        <v>0</v>
      </c>
      <c r="AY17" s="26">
        <f t="shared" si="2"/>
        <v>0</v>
      </c>
      <c r="AZ17" s="26">
        <f t="shared" si="2"/>
        <v>7.4349784875179905E-3</v>
      </c>
      <c r="BA17" s="26">
        <f t="shared" si="2"/>
        <v>0</v>
      </c>
      <c r="BB17" s="26">
        <f t="shared" si="2"/>
        <v>3.9029343905735078E-2</v>
      </c>
      <c r="BC17" s="26">
        <f t="shared" si="2"/>
        <v>1.4388737452099671E-2</v>
      </c>
      <c r="BD17" s="26">
        <f t="shared" si="2"/>
        <v>0</v>
      </c>
      <c r="BE17" s="26">
        <f t="shared" si="2"/>
        <v>9.4787439545437387E-3</v>
      </c>
      <c r="BF17" s="26">
        <f t="shared" si="2"/>
        <v>9.5694510161506725E-3</v>
      </c>
      <c r="BG17" s="26">
        <f t="shared" si="2"/>
        <v>8.1633106391608354E-3</v>
      </c>
      <c r="BH17" s="26">
        <f t="shared" si="2"/>
        <v>2.3969190112996187E-2</v>
      </c>
      <c r="BI17" s="26">
        <f t="shared" si="2"/>
        <v>8.7774858212234415E-3</v>
      </c>
      <c r="BJ17" s="26">
        <f t="shared" si="2"/>
        <v>0</v>
      </c>
      <c r="BK17" s="26">
        <f t="shared" si="2"/>
        <v>-5.4547446299228204E-2</v>
      </c>
      <c r="BL17" s="26">
        <f t="shared" si="2"/>
        <v>-1.7465063022151665E-2</v>
      </c>
      <c r="BM17" s="26">
        <f t="shared" si="2"/>
        <v>0</v>
      </c>
      <c r="BN17" s="26">
        <f t="shared" si="3"/>
        <v>0</v>
      </c>
      <c r="BO17" s="26">
        <f t="shared" si="3"/>
        <v>0</v>
      </c>
      <c r="BP17" s="26">
        <f t="shared" si="3"/>
        <v>0</v>
      </c>
      <c r="BQ17" s="26">
        <f t="shared" si="3"/>
        <v>0</v>
      </c>
      <c r="BR17" s="26">
        <f t="shared" si="3"/>
        <v>-9.7561749453646852E-3</v>
      </c>
      <c r="BS17" s="26">
        <f t="shared" si="3"/>
        <v>0</v>
      </c>
      <c r="BT17" s="26">
        <f t="shared" si="3"/>
        <v>3.6968618813262026E-3</v>
      </c>
      <c r="BU17" s="26">
        <f t="shared" si="3"/>
        <v>3.3901551675681416E-2</v>
      </c>
      <c r="BV17" s="26">
        <f t="shared" si="3"/>
        <v>0</v>
      </c>
      <c r="BW17" s="26">
        <f t="shared" si="3"/>
        <v>-4.5462374076757399E-2</v>
      </c>
      <c r="BX17" s="26">
        <f t="shared" si="3"/>
        <v>1.6529301951210506E-2</v>
      </c>
      <c r="BY17" s="26">
        <f t="shared" si="3"/>
        <v>-2.4968801985871545E-3</v>
      </c>
      <c r="BZ17" s="26">
        <f t="shared" si="3"/>
        <v>0</v>
      </c>
      <c r="CA17" s="26">
        <f t="shared" si="3"/>
        <v>-8.8496152769824993E-3</v>
      </c>
      <c r="CB17" s="26">
        <f t="shared" si="3"/>
        <v>2.4301348532918907E-3</v>
      </c>
      <c r="CC17" s="26">
        <f t="shared" si="3"/>
        <v>7.2333045935200607E-3</v>
      </c>
      <c r="CD17" s="26">
        <f t="shared" si="4"/>
        <v>1.980262729617973E-2</v>
      </c>
    </row>
    <row r="18" spans="2:82" x14ac:dyDescent="0.35">
      <c r="B18">
        <v>15</v>
      </c>
      <c r="C18" s="25">
        <v>43623</v>
      </c>
      <c r="D18" s="13">
        <v>10.050000000000001</v>
      </c>
      <c r="E18" s="13">
        <v>0.68</v>
      </c>
      <c r="F18" s="13">
        <v>4.21</v>
      </c>
      <c r="G18" s="13">
        <v>9.24</v>
      </c>
      <c r="H18" s="13">
        <v>12.3</v>
      </c>
      <c r="I18" s="13">
        <v>35</v>
      </c>
      <c r="J18" s="13">
        <v>26.8</v>
      </c>
      <c r="K18" s="13">
        <v>1.45</v>
      </c>
      <c r="L18" s="13">
        <v>6.03</v>
      </c>
      <c r="M18" s="13">
        <v>17.25</v>
      </c>
      <c r="N18" s="13">
        <v>0.23</v>
      </c>
      <c r="O18" s="13">
        <v>2.1</v>
      </c>
      <c r="P18" s="13">
        <v>10.4</v>
      </c>
      <c r="Q18" s="13">
        <v>30.5</v>
      </c>
      <c r="R18" s="13">
        <v>18.55</v>
      </c>
      <c r="S18" s="13">
        <v>39.700000000000003</v>
      </c>
      <c r="T18" s="13">
        <v>97.05</v>
      </c>
      <c r="U18" s="13">
        <v>40.5</v>
      </c>
      <c r="V18" s="13">
        <v>33.5</v>
      </c>
      <c r="W18" s="13">
        <v>27</v>
      </c>
      <c r="X18" s="13">
        <v>180.5</v>
      </c>
      <c r="Y18" s="13">
        <v>1500</v>
      </c>
      <c r="Z18" s="13">
        <v>73.5</v>
      </c>
      <c r="AA18" s="13">
        <v>0.37</v>
      </c>
      <c r="AB18" s="13">
        <v>51.5</v>
      </c>
      <c r="AC18" s="13">
        <v>200</v>
      </c>
      <c r="AD18" s="13">
        <v>13.5</v>
      </c>
      <c r="AE18" s="13">
        <v>5.8</v>
      </c>
      <c r="AF18" s="13">
        <v>13.45</v>
      </c>
      <c r="AG18" s="13">
        <v>2.7</v>
      </c>
      <c r="AH18" s="13">
        <v>24</v>
      </c>
      <c r="AI18" s="13">
        <v>4.01</v>
      </c>
      <c r="AJ18" s="13">
        <v>635</v>
      </c>
      <c r="AK18" s="13">
        <v>227</v>
      </c>
      <c r="AL18" s="13">
        <v>20.55</v>
      </c>
      <c r="AM18" s="13">
        <v>110.2</v>
      </c>
      <c r="AN18" s="13">
        <v>10</v>
      </c>
      <c r="AO18" s="23"/>
      <c r="AP18" s="23"/>
      <c r="AQ18" s="23"/>
      <c r="AR18" s="23">
        <v>15</v>
      </c>
      <c r="AS18" s="25">
        <v>43623</v>
      </c>
      <c r="AT18" s="26">
        <f t="shared" si="1"/>
        <v>-1.4815085785140474E-2</v>
      </c>
      <c r="AU18" s="26">
        <f t="shared" si="1"/>
        <v>1.4815085785140682E-2</v>
      </c>
      <c r="AV18" s="26">
        <f t="shared" si="1"/>
        <v>0</v>
      </c>
      <c r="AW18" s="26">
        <f t="shared" si="1"/>
        <v>-7.1011035643188572E-2</v>
      </c>
      <c r="AX18" s="26">
        <f t="shared" si="2"/>
        <v>9.8159764472244115E-2</v>
      </c>
      <c r="AY18" s="26">
        <f t="shared" si="2"/>
        <v>0</v>
      </c>
      <c r="AZ18" s="26">
        <f t="shared" si="2"/>
        <v>-7.4349784875180902E-3</v>
      </c>
      <c r="BA18" s="26">
        <f t="shared" si="2"/>
        <v>0</v>
      </c>
      <c r="BB18" s="26">
        <f t="shared" si="2"/>
        <v>-1.4815085785140587E-2</v>
      </c>
      <c r="BC18" s="26">
        <f t="shared" si="2"/>
        <v>-1.4388737452099556E-2</v>
      </c>
      <c r="BD18" s="26">
        <f t="shared" si="2"/>
        <v>0</v>
      </c>
      <c r="BE18" s="26">
        <f t="shared" si="2"/>
        <v>1.4388737452099671E-2</v>
      </c>
      <c r="BF18" s="26">
        <f t="shared" si="2"/>
        <v>0</v>
      </c>
      <c r="BG18" s="26">
        <f t="shared" si="2"/>
        <v>4.0139167590344263E-2</v>
      </c>
      <c r="BH18" s="26">
        <f t="shared" si="2"/>
        <v>0</v>
      </c>
      <c r="BI18" s="26">
        <f t="shared" si="2"/>
        <v>-1.2586534071960661E-3</v>
      </c>
      <c r="BJ18" s="26">
        <f t="shared" si="2"/>
        <v>5.1533111163643865E-4</v>
      </c>
      <c r="BK18" s="26">
        <f t="shared" si="2"/>
        <v>1.3673301900209642E-2</v>
      </c>
      <c r="BL18" s="26">
        <f t="shared" si="2"/>
        <v>-8.3572635468441139E-2</v>
      </c>
      <c r="BM18" s="26">
        <f t="shared" si="2"/>
        <v>0</v>
      </c>
      <c r="BN18" s="26">
        <f t="shared" si="3"/>
        <v>1.845173960195504E-2</v>
      </c>
      <c r="BO18" s="26">
        <f t="shared" si="3"/>
        <v>-1.7839918128331005E-2</v>
      </c>
      <c r="BP18" s="26">
        <f t="shared" si="3"/>
        <v>0</v>
      </c>
      <c r="BQ18" s="26">
        <f t="shared" si="3"/>
        <v>5.5569851154810786E-2</v>
      </c>
      <c r="BR18" s="26">
        <f t="shared" si="3"/>
        <v>0</v>
      </c>
      <c r="BS18" s="26">
        <f t="shared" si="3"/>
        <v>0</v>
      </c>
      <c r="BT18" s="26">
        <f t="shared" si="3"/>
        <v>1.4925650216675574E-2</v>
      </c>
      <c r="BU18" s="26">
        <f t="shared" si="3"/>
        <v>-3.3901551675681339E-2</v>
      </c>
      <c r="BV18" s="26">
        <f t="shared" si="3"/>
        <v>0</v>
      </c>
      <c r="BW18" s="26">
        <f t="shared" si="3"/>
        <v>-3.6968618813260916E-3</v>
      </c>
      <c r="BX18" s="26">
        <f t="shared" si="3"/>
        <v>0</v>
      </c>
      <c r="BY18" s="26">
        <f t="shared" si="3"/>
        <v>2.4968801985871458E-3</v>
      </c>
      <c r="BZ18" s="26">
        <f t="shared" si="3"/>
        <v>-2.3347363996991177E-2</v>
      </c>
      <c r="CA18" s="26">
        <f t="shared" si="3"/>
        <v>0</v>
      </c>
      <c r="CB18" s="26">
        <f t="shared" si="3"/>
        <v>9.7800290536394791E-3</v>
      </c>
      <c r="CC18" s="26">
        <f t="shared" si="3"/>
        <v>1.8165309263980069E-3</v>
      </c>
      <c r="CD18" s="26">
        <f t="shared" si="4"/>
        <v>0</v>
      </c>
    </row>
    <row r="19" spans="2:82" x14ac:dyDescent="0.35">
      <c r="B19">
        <v>16</v>
      </c>
      <c r="C19" s="25">
        <v>43622</v>
      </c>
      <c r="D19" s="13">
        <v>10.199999999999999</v>
      </c>
      <c r="E19" s="13">
        <v>0.67</v>
      </c>
      <c r="F19" s="13">
        <v>4.21</v>
      </c>
      <c r="G19" s="13">
        <v>9.92</v>
      </c>
      <c r="H19" s="13">
        <v>11.15</v>
      </c>
      <c r="I19" s="13">
        <v>35</v>
      </c>
      <c r="J19" s="13">
        <v>27</v>
      </c>
      <c r="K19" s="13">
        <v>1.45</v>
      </c>
      <c r="L19" s="13">
        <v>6.12</v>
      </c>
      <c r="M19" s="13">
        <v>17.5</v>
      </c>
      <c r="N19" s="13">
        <v>0.23</v>
      </c>
      <c r="O19" s="13">
        <v>2.0699999999999998</v>
      </c>
      <c r="P19" s="13">
        <v>10.4</v>
      </c>
      <c r="Q19" s="13">
        <v>29.3</v>
      </c>
      <c r="R19" s="13">
        <v>18.55</v>
      </c>
      <c r="S19" s="13">
        <v>39.75</v>
      </c>
      <c r="T19" s="13">
        <v>97</v>
      </c>
      <c r="U19" s="13">
        <v>39.950000000000003</v>
      </c>
      <c r="V19" s="13">
        <v>36.42</v>
      </c>
      <c r="W19" s="13">
        <v>27</v>
      </c>
      <c r="X19" s="13">
        <v>177.2</v>
      </c>
      <c r="Y19" s="13">
        <v>1527</v>
      </c>
      <c r="Z19" s="13">
        <v>73.5</v>
      </c>
      <c r="AA19" s="13">
        <v>0.35</v>
      </c>
      <c r="AB19" s="13">
        <v>51.5</v>
      </c>
      <c r="AC19" s="13">
        <v>200</v>
      </c>
      <c r="AD19" s="13">
        <v>13.3</v>
      </c>
      <c r="AE19" s="13">
        <v>6</v>
      </c>
      <c r="AF19" s="13">
        <v>13.45</v>
      </c>
      <c r="AG19" s="13">
        <v>2.71</v>
      </c>
      <c r="AH19" s="13">
        <v>24</v>
      </c>
      <c r="AI19" s="13">
        <v>4</v>
      </c>
      <c r="AJ19" s="13">
        <v>650</v>
      </c>
      <c r="AK19" s="13">
        <v>227</v>
      </c>
      <c r="AL19" s="13">
        <v>20.350000000000001</v>
      </c>
      <c r="AM19" s="13">
        <v>110</v>
      </c>
      <c r="AN19" s="13">
        <v>10</v>
      </c>
      <c r="AO19" s="23"/>
      <c r="AP19" s="23"/>
      <c r="AQ19" s="23"/>
      <c r="AR19" s="23">
        <v>16</v>
      </c>
      <c r="AS19" s="25">
        <v>43622</v>
      </c>
      <c r="AT19" s="26">
        <f t="shared" si="1"/>
        <v>9.8522964430116395E-3</v>
      </c>
      <c r="AU19" s="26">
        <f t="shared" si="1"/>
        <v>-1.4815085785140699E-2</v>
      </c>
      <c r="AV19" s="26">
        <f t="shared" si="1"/>
        <v>0</v>
      </c>
      <c r="AW19" s="26">
        <f t="shared" si="1"/>
        <v>0</v>
      </c>
      <c r="AX19" s="26">
        <f t="shared" si="2"/>
        <v>0</v>
      </c>
      <c r="AY19" s="26">
        <f t="shared" si="2"/>
        <v>2.8987536873252187E-2</v>
      </c>
      <c r="AZ19" s="26">
        <f t="shared" si="2"/>
        <v>1.8692133012152546E-2</v>
      </c>
      <c r="BA19" s="26">
        <f t="shared" si="2"/>
        <v>0</v>
      </c>
      <c r="BB19" s="26">
        <f t="shared" si="2"/>
        <v>0.10499747335941162</v>
      </c>
      <c r="BC19" s="26">
        <f t="shared" si="2"/>
        <v>0</v>
      </c>
      <c r="BD19" s="26">
        <f t="shared" si="2"/>
        <v>0</v>
      </c>
      <c r="BE19" s="26">
        <f t="shared" si="2"/>
        <v>9.7088141269609032E-3</v>
      </c>
      <c r="BF19" s="26">
        <f t="shared" si="2"/>
        <v>0</v>
      </c>
      <c r="BG19" s="26">
        <f t="shared" si="2"/>
        <v>-2.0270964373618992E-2</v>
      </c>
      <c r="BH19" s="26">
        <f t="shared" si="2"/>
        <v>0</v>
      </c>
      <c r="BI19" s="26">
        <f t="shared" si="2"/>
        <v>3.7807228399059311E-3</v>
      </c>
      <c r="BJ19" s="26">
        <f t="shared" si="2"/>
        <v>0</v>
      </c>
      <c r="BK19" s="26">
        <f t="shared" si="2"/>
        <v>-1.3673301900209709E-2</v>
      </c>
      <c r="BL19" s="26">
        <f t="shared" si="2"/>
        <v>0</v>
      </c>
      <c r="BM19" s="26">
        <f t="shared" si="2"/>
        <v>9.3023926623134103E-3</v>
      </c>
      <c r="BN19" s="26">
        <f t="shared" si="3"/>
        <v>-1.845173960195513E-2</v>
      </c>
      <c r="BO19" s="26">
        <f t="shared" si="3"/>
        <v>0</v>
      </c>
      <c r="BP19" s="26">
        <f t="shared" si="3"/>
        <v>0</v>
      </c>
      <c r="BQ19" s="26">
        <f t="shared" si="3"/>
        <v>0</v>
      </c>
      <c r="BR19" s="26">
        <f t="shared" si="3"/>
        <v>0</v>
      </c>
      <c r="BS19" s="26">
        <f t="shared" si="3"/>
        <v>0</v>
      </c>
      <c r="BT19" s="26">
        <f t="shared" si="3"/>
        <v>-5.129329438755046E-2</v>
      </c>
      <c r="BU19" s="26">
        <f t="shared" si="3"/>
        <v>5.1293294387550481E-2</v>
      </c>
      <c r="BV19" s="26">
        <f t="shared" si="3"/>
        <v>0</v>
      </c>
      <c r="BW19" s="26">
        <f t="shared" si="3"/>
        <v>0</v>
      </c>
      <c r="BX19" s="26">
        <f t="shared" si="3"/>
        <v>2.0855064910213611E-3</v>
      </c>
      <c r="BY19" s="26">
        <f t="shared" si="3"/>
        <v>0</v>
      </c>
      <c r="BZ19" s="26">
        <f t="shared" si="3"/>
        <v>0</v>
      </c>
      <c r="CA19" s="26">
        <f t="shared" si="3"/>
        <v>0</v>
      </c>
      <c r="CB19" s="26">
        <f t="shared" si="3"/>
        <v>-1.9465334788103236E-2</v>
      </c>
      <c r="CC19" s="26">
        <f t="shared" si="3"/>
        <v>0</v>
      </c>
      <c r="CD19" s="26">
        <f t="shared" si="4"/>
        <v>5.0125418235444138E-3</v>
      </c>
    </row>
    <row r="20" spans="2:82" x14ac:dyDescent="0.35">
      <c r="B20">
        <v>17</v>
      </c>
      <c r="C20" s="25">
        <v>43619</v>
      </c>
      <c r="D20" s="13">
        <v>10.1</v>
      </c>
      <c r="E20" s="13">
        <v>0.68</v>
      </c>
      <c r="F20" s="13">
        <v>4.21</v>
      </c>
      <c r="G20" s="13">
        <v>9.92</v>
      </c>
      <c r="H20" s="13">
        <v>11.15</v>
      </c>
      <c r="I20" s="13">
        <v>34</v>
      </c>
      <c r="J20" s="13">
        <v>26.5</v>
      </c>
      <c r="K20" s="13">
        <v>1.45</v>
      </c>
      <c r="L20" s="13">
        <v>5.51</v>
      </c>
      <c r="M20" s="13">
        <v>17.5</v>
      </c>
      <c r="N20" s="13">
        <v>0.23</v>
      </c>
      <c r="O20" s="13">
        <v>2.0499999999999998</v>
      </c>
      <c r="P20" s="13">
        <v>10.4</v>
      </c>
      <c r="Q20" s="13">
        <v>29.9</v>
      </c>
      <c r="R20" s="13">
        <v>18.55</v>
      </c>
      <c r="S20" s="13">
        <v>39.6</v>
      </c>
      <c r="T20" s="13">
        <v>97</v>
      </c>
      <c r="U20" s="13">
        <v>40.5</v>
      </c>
      <c r="V20" s="13">
        <v>36.42</v>
      </c>
      <c r="W20" s="13">
        <v>26.75</v>
      </c>
      <c r="X20" s="13">
        <v>180.5</v>
      </c>
      <c r="Y20" s="13">
        <v>1527</v>
      </c>
      <c r="Z20" s="13">
        <v>73.5</v>
      </c>
      <c r="AA20" s="13">
        <v>0.35</v>
      </c>
      <c r="AB20" s="13">
        <v>51.5</v>
      </c>
      <c r="AC20" s="13">
        <v>200</v>
      </c>
      <c r="AD20" s="13">
        <v>14</v>
      </c>
      <c r="AE20" s="13">
        <v>5.7</v>
      </c>
      <c r="AF20" s="13">
        <v>13.45</v>
      </c>
      <c r="AG20" s="13">
        <v>2.71</v>
      </c>
      <c r="AH20" s="13">
        <v>23.95</v>
      </c>
      <c r="AI20" s="13">
        <v>4</v>
      </c>
      <c r="AJ20" s="13">
        <v>650</v>
      </c>
      <c r="AK20" s="13">
        <v>227</v>
      </c>
      <c r="AL20" s="13">
        <v>20.75</v>
      </c>
      <c r="AM20" s="13">
        <v>110</v>
      </c>
      <c r="AN20" s="13">
        <v>9.9499999999999993</v>
      </c>
      <c r="AO20" s="23"/>
      <c r="AP20" s="23"/>
      <c r="AQ20" s="23"/>
      <c r="AR20" s="23">
        <v>17</v>
      </c>
      <c r="AS20" s="25">
        <v>43619</v>
      </c>
      <c r="AT20" s="26">
        <f t="shared" si="1"/>
        <v>1.496287267671232E-2</v>
      </c>
      <c r="AU20" s="26">
        <f t="shared" si="1"/>
        <v>4.5120435280469641E-2</v>
      </c>
      <c r="AV20" s="26">
        <f t="shared" si="1"/>
        <v>0</v>
      </c>
      <c r="AW20" s="26">
        <f t="shared" si="1"/>
        <v>8.0972102326193028E-3</v>
      </c>
      <c r="AX20" s="26">
        <f t="shared" si="2"/>
        <v>0</v>
      </c>
      <c r="AY20" s="26">
        <f t="shared" si="2"/>
        <v>-1.4598799421152636E-2</v>
      </c>
      <c r="AZ20" s="26">
        <f t="shared" si="2"/>
        <v>-1.8692133012152522E-2</v>
      </c>
      <c r="BA20" s="26">
        <f t="shared" si="2"/>
        <v>-3.3901551675681339E-2</v>
      </c>
      <c r="BB20" s="26">
        <f t="shared" si="2"/>
        <v>-2.5090921993526541E-2</v>
      </c>
      <c r="BC20" s="26">
        <f t="shared" si="2"/>
        <v>-2.5389234004819464E-2</v>
      </c>
      <c r="BD20" s="26">
        <f t="shared" si="2"/>
        <v>0</v>
      </c>
      <c r="BE20" s="26">
        <f t="shared" si="2"/>
        <v>2.4692612590371414E-2</v>
      </c>
      <c r="BF20" s="26">
        <f t="shared" si="2"/>
        <v>1.4528100562909808E-2</v>
      </c>
      <c r="BG20" s="26">
        <f t="shared" si="2"/>
        <v>-3.3389012655147096E-3</v>
      </c>
      <c r="BH20" s="26">
        <f t="shared" si="2"/>
        <v>0.10506106963073486</v>
      </c>
      <c r="BI20" s="26">
        <f t="shared" si="2"/>
        <v>1.5267472130788381E-2</v>
      </c>
      <c r="BJ20" s="26">
        <f t="shared" si="2"/>
        <v>0</v>
      </c>
      <c r="BK20" s="26">
        <f t="shared" si="2"/>
        <v>7.6961041136128394E-2</v>
      </c>
      <c r="BL20" s="26">
        <f t="shared" si="2"/>
        <v>8.3572635468441236E-2</v>
      </c>
      <c r="BM20" s="26">
        <f t="shared" si="2"/>
        <v>9.6058122995512724E-2</v>
      </c>
      <c r="BN20" s="26">
        <f t="shared" si="3"/>
        <v>2.7739268827252244E-3</v>
      </c>
      <c r="BO20" s="26">
        <f t="shared" si="3"/>
        <v>0</v>
      </c>
      <c r="BP20" s="26">
        <f t="shared" si="3"/>
        <v>0</v>
      </c>
      <c r="BQ20" s="26">
        <f t="shared" si="3"/>
        <v>0</v>
      </c>
      <c r="BR20" s="26">
        <f t="shared" si="3"/>
        <v>7.9800018678291285E-2</v>
      </c>
      <c r="BS20" s="26">
        <f t="shared" si="3"/>
        <v>0</v>
      </c>
      <c r="BT20" s="26">
        <f t="shared" si="3"/>
        <v>0</v>
      </c>
      <c r="BU20" s="26">
        <f t="shared" si="3"/>
        <v>0</v>
      </c>
      <c r="BV20" s="26">
        <f t="shared" si="3"/>
        <v>0</v>
      </c>
      <c r="BW20" s="26">
        <f t="shared" si="3"/>
        <v>0</v>
      </c>
      <c r="BX20" s="26">
        <f t="shared" si="3"/>
        <v>6.282743179495209E-3</v>
      </c>
      <c r="BY20" s="26">
        <f t="shared" si="3"/>
        <v>-2.4968801985871545E-3</v>
      </c>
      <c r="BZ20" s="26">
        <f t="shared" si="3"/>
        <v>0</v>
      </c>
      <c r="CA20" s="26">
        <f t="shared" si="3"/>
        <v>-1.3129291441792736E-2</v>
      </c>
      <c r="CB20" s="26">
        <f t="shared" si="3"/>
        <v>-1.1976191046715649E-2</v>
      </c>
      <c r="CC20" s="26">
        <f t="shared" si="3"/>
        <v>1.3730192811902037E-2</v>
      </c>
      <c r="CD20" s="26">
        <f t="shared" si="4"/>
        <v>1.0101095986503919E-2</v>
      </c>
    </row>
    <row r="21" spans="2:82" x14ac:dyDescent="0.35">
      <c r="B21">
        <v>18</v>
      </c>
      <c r="C21" s="25">
        <v>43616</v>
      </c>
      <c r="D21" s="13">
        <v>9.9499999999999993</v>
      </c>
      <c r="E21" s="13">
        <v>0.65</v>
      </c>
      <c r="F21" s="13">
        <v>4.21</v>
      </c>
      <c r="G21" s="13">
        <v>9.84</v>
      </c>
      <c r="H21" s="13">
        <v>11.15</v>
      </c>
      <c r="I21" s="13">
        <v>34.5</v>
      </c>
      <c r="J21" s="13">
        <v>27</v>
      </c>
      <c r="K21" s="13">
        <v>1.5</v>
      </c>
      <c r="L21" s="13">
        <v>5.65</v>
      </c>
      <c r="M21" s="13">
        <v>17.95</v>
      </c>
      <c r="N21" s="13">
        <v>0.23</v>
      </c>
      <c r="O21" s="13">
        <v>2</v>
      </c>
      <c r="P21" s="13">
        <v>10.25</v>
      </c>
      <c r="Q21" s="13">
        <v>30</v>
      </c>
      <c r="R21" s="13">
        <v>16.7</v>
      </c>
      <c r="S21" s="13">
        <v>39</v>
      </c>
      <c r="T21" s="13">
        <v>97</v>
      </c>
      <c r="U21" s="13">
        <v>37.5</v>
      </c>
      <c r="V21" s="13">
        <v>33.5</v>
      </c>
      <c r="W21" s="13">
        <v>24.3</v>
      </c>
      <c r="X21" s="13">
        <v>180</v>
      </c>
      <c r="Y21" s="13">
        <v>1527</v>
      </c>
      <c r="Z21" s="13">
        <v>73.5</v>
      </c>
      <c r="AA21" s="13">
        <v>0.35</v>
      </c>
      <c r="AB21" s="13">
        <v>47.55</v>
      </c>
      <c r="AC21" s="13">
        <v>200</v>
      </c>
      <c r="AD21" s="13">
        <v>14</v>
      </c>
      <c r="AE21" s="13">
        <v>5.7</v>
      </c>
      <c r="AF21" s="13">
        <v>13.45</v>
      </c>
      <c r="AG21" s="13">
        <v>2.71</v>
      </c>
      <c r="AH21" s="13">
        <v>23.8</v>
      </c>
      <c r="AI21" s="13">
        <v>4.01</v>
      </c>
      <c r="AJ21" s="13">
        <v>650</v>
      </c>
      <c r="AK21" s="13">
        <v>230</v>
      </c>
      <c r="AL21" s="13">
        <v>21</v>
      </c>
      <c r="AM21" s="13">
        <v>108.5</v>
      </c>
      <c r="AN21" s="13">
        <v>9.85</v>
      </c>
      <c r="AO21" s="23"/>
      <c r="AP21" s="23"/>
      <c r="AQ21" s="23"/>
      <c r="AR21" s="23">
        <v>18</v>
      </c>
      <c r="AS21" s="25">
        <v>43616</v>
      </c>
      <c r="AT21" s="26">
        <f t="shared" si="1"/>
        <v>-1.0000083334583534E-2</v>
      </c>
      <c r="AU21" s="26">
        <f t="shared" si="1"/>
        <v>0</v>
      </c>
      <c r="AV21" s="26">
        <f t="shared" si="1"/>
        <v>0</v>
      </c>
      <c r="AW21" s="26">
        <f t="shared" si="1"/>
        <v>0</v>
      </c>
      <c r="AX21" s="26">
        <f t="shared" si="2"/>
        <v>-3.0907537463076548E-2</v>
      </c>
      <c r="AY21" s="26">
        <f t="shared" si="2"/>
        <v>0</v>
      </c>
      <c r="AZ21" s="26">
        <f t="shared" si="2"/>
        <v>0</v>
      </c>
      <c r="BA21" s="26">
        <f t="shared" si="2"/>
        <v>-9.5310179804324768E-2</v>
      </c>
      <c r="BB21" s="26">
        <f t="shared" si="2"/>
        <v>2.6907452919924402E-2</v>
      </c>
      <c r="BC21" s="26">
        <f t="shared" si="2"/>
        <v>-1.9310944913087512E-2</v>
      </c>
      <c r="BD21" s="26">
        <f t="shared" si="2"/>
        <v>0</v>
      </c>
      <c r="BE21" s="26">
        <f t="shared" si="2"/>
        <v>0</v>
      </c>
      <c r="BF21" s="26">
        <f t="shared" si="2"/>
        <v>0.10265415406008337</v>
      </c>
      <c r="BG21" s="26">
        <f t="shared" si="2"/>
        <v>0</v>
      </c>
      <c r="BH21" s="26">
        <f t="shared" si="2"/>
        <v>0</v>
      </c>
      <c r="BI21" s="26">
        <f t="shared" si="2"/>
        <v>5.2643733485421881E-2</v>
      </c>
      <c r="BJ21" s="26">
        <f t="shared" si="2"/>
        <v>0</v>
      </c>
      <c r="BK21" s="26">
        <f t="shared" si="2"/>
        <v>-7.8194847585056751E-2</v>
      </c>
      <c r="BL21" s="26">
        <f t="shared" si="2"/>
        <v>1.4432000339038758E-2</v>
      </c>
      <c r="BM21" s="26">
        <f t="shared" si="2"/>
        <v>3.3475929196389545E-2</v>
      </c>
      <c r="BN21" s="26">
        <f t="shared" si="3"/>
        <v>0</v>
      </c>
      <c r="BO21" s="26">
        <f t="shared" si="3"/>
        <v>0</v>
      </c>
      <c r="BP21" s="26">
        <f t="shared" si="3"/>
        <v>0</v>
      </c>
      <c r="BQ21" s="26">
        <f t="shared" si="3"/>
        <v>0</v>
      </c>
      <c r="BR21" s="26">
        <f t="shared" si="3"/>
        <v>1.0520779508038345E-3</v>
      </c>
      <c r="BS21" s="26">
        <f t="shared" si="3"/>
        <v>0</v>
      </c>
      <c r="BT21" s="26">
        <f t="shared" si="3"/>
        <v>0</v>
      </c>
      <c r="BU21" s="26">
        <f t="shared" si="3"/>
        <v>-3.4486176071169321E-2</v>
      </c>
      <c r="BV21" s="26">
        <f t="shared" si="3"/>
        <v>0</v>
      </c>
      <c r="BW21" s="26">
        <f t="shared" si="3"/>
        <v>0</v>
      </c>
      <c r="BX21" s="26">
        <f t="shared" si="3"/>
        <v>-6.2827431794951804E-3</v>
      </c>
      <c r="BY21" s="26">
        <f t="shared" si="3"/>
        <v>2.4968801985871458E-3</v>
      </c>
      <c r="BZ21" s="26">
        <f t="shared" si="3"/>
        <v>0</v>
      </c>
      <c r="CA21" s="26">
        <f t="shared" si="3"/>
        <v>0</v>
      </c>
      <c r="CB21" s="26">
        <f t="shared" si="3"/>
        <v>1.9231361927887592E-2</v>
      </c>
      <c r="CC21" s="26">
        <f t="shared" si="3"/>
        <v>4.6189458562944583E-3</v>
      </c>
      <c r="CD21" s="26">
        <f t="shared" si="4"/>
        <v>-5.063301956546762E-3</v>
      </c>
    </row>
    <row r="22" spans="2:82" x14ac:dyDescent="0.35">
      <c r="B22">
        <v>19</v>
      </c>
      <c r="C22" s="25">
        <v>43615</v>
      </c>
      <c r="D22" s="13">
        <v>10.050000000000001</v>
      </c>
      <c r="E22" s="13">
        <v>0.65</v>
      </c>
      <c r="F22" s="13">
        <v>4.21</v>
      </c>
      <c r="G22" s="13">
        <v>9.84</v>
      </c>
      <c r="H22" s="13">
        <v>11.5</v>
      </c>
      <c r="I22" s="13">
        <v>34.5</v>
      </c>
      <c r="J22" s="13">
        <v>27</v>
      </c>
      <c r="K22" s="13">
        <v>1.65</v>
      </c>
      <c r="L22" s="13">
        <v>5.5</v>
      </c>
      <c r="M22" s="13">
        <v>18.3</v>
      </c>
      <c r="N22" s="13">
        <v>0.23</v>
      </c>
      <c r="O22" s="13">
        <v>2</v>
      </c>
      <c r="P22" s="13">
        <v>9.25</v>
      </c>
      <c r="Q22" s="13">
        <v>30</v>
      </c>
      <c r="R22" s="13">
        <v>16.7</v>
      </c>
      <c r="S22" s="13">
        <v>37</v>
      </c>
      <c r="T22" s="13">
        <v>97</v>
      </c>
      <c r="U22" s="13">
        <v>40.549999999999997</v>
      </c>
      <c r="V22" s="13">
        <v>33.020000000000003</v>
      </c>
      <c r="W22" s="13">
        <v>23.5</v>
      </c>
      <c r="X22" s="13">
        <v>180</v>
      </c>
      <c r="Y22" s="13">
        <v>1527</v>
      </c>
      <c r="Z22" s="13">
        <v>73.5</v>
      </c>
      <c r="AA22" s="13">
        <v>0.35</v>
      </c>
      <c r="AB22" s="13">
        <v>47.5</v>
      </c>
      <c r="AC22" s="13">
        <v>200</v>
      </c>
      <c r="AD22" s="13">
        <v>14</v>
      </c>
      <c r="AE22" s="13">
        <v>5.9</v>
      </c>
      <c r="AF22" s="13">
        <v>13.45</v>
      </c>
      <c r="AG22" s="13">
        <v>2.71</v>
      </c>
      <c r="AH22" s="13">
        <v>23.95</v>
      </c>
      <c r="AI22" s="13">
        <v>4</v>
      </c>
      <c r="AJ22" s="13">
        <v>650</v>
      </c>
      <c r="AK22" s="13">
        <v>230</v>
      </c>
      <c r="AL22" s="13">
        <v>20.6</v>
      </c>
      <c r="AM22" s="13">
        <v>108</v>
      </c>
      <c r="AN22" s="13">
        <v>9.9</v>
      </c>
      <c r="AO22" s="23"/>
      <c r="AP22" s="23"/>
      <c r="AQ22" s="23"/>
      <c r="AR22" s="23">
        <v>19</v>
      </c>
      <c r="AS22" s="25">
        <v>43615</v>
      </c>
      <c r="AT22" s="26">
        <f t="shared" si="1"/>
        <v>-4.962789342128902E-3</v>
      </c>
      <c r="AU22" s="26">
        <f t="shared" si="1"/>
        <v>0</v>
      </c>
      <c r="AV22" s="26">
        <f t="shared" si="1"/>
        <v>0</v>
      </c>
      <c r="AW22" s="26">
        <f t="shared" si="1"/>
        <v>-8.0972102326193618E-3</v>
      </c>
      <c r="AX22" s="26">
        <f t="shared" si="2"/>
        <v>9.0971778205726786E-2</v>
      </c>
      <c r="AY22" s="26">
        <f t="shared" si="2"/>
        <v>0</v>
      </c>
      <c r="AZ22" s="26">
        <f t="shared" si="2"/>
        <v>0</v>
      </c>
      <c r="BA22" s="26">
        <f t="shared" si="2"/>
        <v>3.0771658666753472E-2</v>
      </c>
      <c r="BB22" s="26">
        <f t="shared" si="2"/>
        <v>1.4652276786870415E-2</v>
      </c>
      <c r="BC22" s="26">
        <f t="shared" si="2"/>
        <v>-6.3513405722325861E-2</v>
      </c>
      <c r="BD22" s="26">
        <f t="shared" si="2"/>
        <v>0</v>
      </c>
      <c r="BE22" s="26">
        <f t="shared" si="2"/>
        <v>1.5113637810048106E-2</v>
      </c>
      <c r="BF22" s="26">
        <f t="shared" si="2"/>
        <v>4.987183004017294E-2</v>
      </c>
      <c r="BG22" s="26">
        <f t="shared" si="2"/>
        <v>0</v>
      </c>
      <c r="BH22" s="26">
        <f t="shared" si="2"/>
        <v>9.0829216369288729E-2</v>
      </c>
      <c r="BI22" s="26">
        <f t="shared" si="2"/>
        <v>-2.6668247082161294E-2</v>
      </c>
      <c r="BJ22" s="26">
        <f t="shared" si="2"/>
        <v>0</v>
      </c>
      <c r="BK22" s="26">
        <f t="shared" si="2"/>
        <v>3.3859033765005014E-2</v>
      </c>
      <c r="BL22" s="26">
        <f t="shared" si="2"/>
        <v>0</v>
      </c>
      <c r="BM22" s="26">
        <f t="shared" si="2"/>
        <v>-3.3475929196389573E-2</v>
      </c>
      <c r="BN22" s="26">
        <f t="shared" si="3"/>
        <v>0</v>
      </c>
      <c r="BO22" s="26">
        <f t="shared" si="3"/>
        <v>5.7065964629167951E-2</v>
      </c>
      <c r="BP22" s="26">
        <f t="shared" si="3"/>
        <v>0</v>
      </c>
      <c r="BQ22" s="26">
        <f t="shared" si="3"/>
        <v>0</v>
      </c>
      <c r="BR22" s="26">
        <f t="shared" si="3"/>
        <v>-2.1030501967787877E-3</v>
      </c>
      <c r="BS22" s="26">
        <f t="shared" si="3"/>
        <v>0</v>
      </c>
      <c r="BT22" s="26">
        <f t="shared" si="3"/>
        <v>5.5059777183027389E-2</v>
      </c>
      <c r="BU22" s="26">
        <f t="shared" si="3"/>
        <v>1.7094433359300255E-2</v>
      </c>
      <c r="BV22" s="26">
        <f t="shared" si="3"/>
        <v>0</v>
      </c>
      <c r="BW22" s="26">
        <f t="shared" si="3"/>
        <v>0</v>
      </c>
      <c r="BX22" s="26">
        <f t="shared" si="3"/>
        <v>4.2650387350370002E-2</v>
      </c>
      <c r="BY22" s="26">
        <f t="shared" si="3"/>
        <v>-4.8790164169432056E-2</v>
      </c>
      <c r="BZ22" s="26">
        <f t="shared" si="3"/>
        <v>0</v>
      </c>
      <c r="CA22" s="26">
        <f t="shared" si="3"/>
        <v>0</v>
      </c>
      <c r="CB22" s="26">
        <f t="shared" si="3"/>
        <v>-4.8426244757879032E-3</v>
      </c>
      <c r="CC22" s="26">
        <f t="shared" si="3"/>
        <v>2.2472855852058576E-2</v>
      </c>
      <c r="CD22" s="26">
        <f t="shared" si="4"/>
        <v>2.0408871631207252E-2</v>
      </c>
    </row>
    <row r="23" spans="2:82" x14ac:dyDescent="0.35">
      <c r="B23">
        <v>20</v>
      </c>
      <c r="C23" s="25">
        <v>43613</v>
      </c>
      <c r="D23" s="13">
        <v>10.1</v>
      </c>
      <c r="E23" s="13">
        <v>0.65</v>
      </c>
      <c r="F23" s="13">
        <v>4.21</v>
      </c>
      <c r="G23" s="13">
        <v>9.92</v>
      </c>
      <c r="H23" s="13">
        <v>10.5</v>
      </c>
      <c r="I23" s="13">
        <v>34.5</v>
      </c>
      <c r="J23" s="13">
        <v>27</v>
      </c>
      <c r="K23" s="13">
        <v>1.6</v>
      </c>
      <c r="L23" s="13">
        <v>5.42</v>
      </c>
      <c r="M23" s="13">
        <v>19.5</v>
      </c>
      <c r="N23" s="13">
        <v>0.23</v>
      </c>
      <c r="O23" s="13">
        <v>1.97</v>
      </c>
      <c r="P23" s="13">
        <v>8.8000000000000007</v>
      </c>
      <c r="Q23" s="13">
        <v>30</v>
      </c>
      <c r="R23" s="13">
        <v>15.25</v>
      </c>
      <c r="S23" s="13">
        <v>38</v>
      </c>
      <c r="T23" s="13">
        <v>97</v>
      </c>
      <c r="U23" s="13">
        <v>39.200000000000003</v>
      </c>
      <c r="V23" s="13">
        <v>33.020000000000003</v>
      </c>
      <c r="W23" s="13">
        <v>24.3</v>
      </c>
      <c r="X23" s="13">
        <v>180</v>
      </c>
      <c r="Y23" s="13">
        <v>1442.3</v>
      </c>
      <c r="Z23" s="13">
        <v>73.5</v>
      </c>
      <c r="AA23" s="13">
        <v>0.35</v>
      </c>
      <c r="AB23" s="13">
        <v>47.6</v>
      </c>
      <c r="AC23" s="13">
        <v>200</v>
      </c>
      <c r="AD23" s="13">
        <v>13.25</v>
      </c>
      <c r="AE23" s="13">
        <v>5.8</v>
      </c>
      <c r="AF23" s="13">
        <v>13.45</v>
      </c>
      <c r="AG23" s="13">
        <v>2.71</v>
      </c>
      <c r="AH23" s="13">
        <v>22.95</v>
      </c>
      <c r="AI23" s="13">
        <v>4.2</v>
      </c>
      <c r="AJ23" s="13">
        <v>650</v>
      </c>
      <c r="AK23" s="13">
        <v>230</v>
      </c>
      <c r="AL23" s="13">
        <v>20.7</v>
      </c>
      <c r="AM23" s="13">
        <v>105.6</v>
      </c>
      <c r="AN23" s="13">
        <v>9.6999999999999993</v>
      </c>
      <c r="AO23" s="23"/>
      <c r="AP23" s="23"/>
      <c r="AQ23" s="23"/>
      <c r="AR23" s="23">
        <v>20</v>
      </c>
      <c r="AS23" s="25">
        <v>43613</v>
      </c>
      <c r="AT23" s="26">
        <f t="shared" si="1"/>
        <v>0</v>
      </c>
      <c r="AU23" s="26">
        <f t="shared" si="1"/>
        <v>-3.0305349495328922E-2</v>
      </c>
      <c r="AV23" s="26">
        <f t="shared" si="1"/>
        <v>0</v>
      </c>
      <c r="AW23" s="26">
        <f t="shared" si="1"/>
        <v>1.6260520871780326E-2</v>
      </c>
      <c r="AX23" s="26">
        <f t="shared" si="2"/>
        <v>-8.2238098236972118E-2</v>
      </c>
      <c r="AY23" s="26">
        <f t="shared" si="2"/>
        <v>0</v>
      </c>
      <c r="AZ23" s="26">
        <f t="shared" si="2"/>
        <v>0</v>
      </c>
      <c r="BA23" s="26">
        <f t="shared" si="2"/>
        <v>6.4538521137571164E-2</v>
      </c>
      <c r="BB23" s="26">
        <f t="shared" si="2"/>
        <v>-1.8282044837449069E-2</v>
      </c>
      <c r="BC23" s="26">
        <f t="shared" si="2"/>
        <v>9.6849825989917621E-2</v>
      </c>
      <c r="BD23" s="26">
        <f t="shared" si="2"/>
        <v>9.0971778205726786E-2</v>
      </c>
      <c r="BE23" s="26">
        <f t="shared" si="2"/>
        <v>4.6761765908039286E-2</v>
      </c>
      <c r="BF23" s="26">
        <f t="shared" si="2"/>
        <v>-2.8013036227674006E-2</v>
      </c>
      <c r="BG23" s="26">
        <f t="shared" si="2"/>
        <v>1.0050335853501506E-2</v>
      </c>
      <c r="BH23" s="26">
        <f t="shared" si="2"/>
        <v>-9.0829216369288757E-2</v>
      </c>
      <c r="BI23" s="26">
        <f t="shared" si="2"/>
        <v>0</v>
      </c>
      <c r="BJ23" s="26">
        <f t="shared" si="2"/>
        <v>0</v>
      </c>
      <c r="BK23" s="26">
        <f t="shared" si="2"/>
        <v>4.4335813820051834E-2</v>
      </c>
      <c r="BL23" s="26">
        <f t="shared" si="2"/>
        <v>4.5222942514308639E-2</v>
      </c>
      <c r="BM23" s="26">
        <f t="shared" si="2"/>
        <v>0</v>
      </c>
      <c r="BN23" s="26">
        <f t="shared" si="3"/>
        <v>0</v>
      </c>
      <c r="BO23" s="26">
        <f t="shared" si="3"/>
        <v>8.5646173355116012E-3</v>
      </c>
      <c r="BP23" s="26">
        <f t="shared" si="3"/>
        <v>0.10536051565782614</v>
      </c>
      <c r="BQ23" s="26">
        <f t="shared" si="3"/>
        <v>0</v>
      </c>
      <c r="BR23" s="26">
        <f t="shared" si="3"/>
        <v>-2.4897551621727087E-2</v>
      </c>
      <c r="BS23" s="26">
        <f t="shared" si="3"/>
        <v>0</v>
      </c>
      <c r="BT23" s="26">
        <f t="shared" si="3"/>
        <v>0</v>
      </c>
      <c r="BU23" s="26">
        <f t="shared" si="3"/>
        <v>0</v>
      </c>
      <c r="BV23" s="26">
        <f t="shared" si="3"/>
        <v>0</v>
      </c>
      <c r="BW23" s="26">
        <f t="shared" si="3"/>
        <v>0</v>
      </c>
      <c r="BX23" s="26">
        <f t="shared" si="3"/>
        <v>-2.1762794225955173E-3</v>
      </c>
      <c r="BY23" s="26">
        <f t="shared" si="3"/>
        <v>1.197619104671562E-2</v>
      </c>
      <c r="BZ23" s="26">
        <f t="shared" si="3"/>
        <v>0</v>
      </c>
      <c r="CA23" s="26">
        <f t="shared" si="3"/>
        <v>-2.0228793933782449E-2</v>
      </c>
      <c r="CB23" s="26">
        <f t="shared" si="3"/>
        <v>2.4183808642816527E-3</v>
      </c>
      <c r="CC23" s="26">
        <f t="shared" si="3"/>
        <v>-1.7832476295556472E-2</v>
      </c>
      <c r="CD23" s="26">
        <f t="shared" si="4"/>
        <v>1.5584731016698111E-2</v>
      </c>
    </row>
    <row r="24" spans="2:82" x14ac:dyDescent="0.35">
      <c r="B24">
        <v>21</v>
      </c>
      <c r="C24" s="25">
        <v>43612</v>
      </c>
      <c r="D24" s="13">
        <v>10.1</v>
      </c>
      <c r="E24" s="13">
        <v>0.67</v>
      </c>
      <c r="F24" s="13">
        <v>4.21</v>
      </c>
      <c r="G24" s="13">
        <v>9.76</v>
      </c>
      <c r="H24" s="13">
        <v>11.4</v>
      </c>
      <c r="I24" s="13">
        <v>34.5</v>
      </c>
      <c r="J24" s="13">
        <v>27</v>
      </c>
      <c r="K24" s="13">
        <v>1.5</v>
      </c>
      <c r="L24" s="13">
        <v>5.52</v>
      </c>
      <c r="M24" s="13">
        <v>17.7</v>
      </c>
      <c r="N24" s="13">
        <v>0.21</v>
      </c>
      <c r="O24" s="13">
        <v>1.88</v>
      </c>
      <c r="P24" s="13">
        <v>9.0500000000000007</v>
      </c>
      <c r="Q24" s="13">
        <v>29.7</v>
      </c>
      <c r="R24" s="13">
        <v>16.7</v>
      </c>
      <c r="S24" s="13">
        <v>38</v>
      </c>
      <c r="T24" s="13">
        <v>97</v>
      </c>
      <c r="U24" s="13">
        <v>37.5</v>
      </c>
      <c r="V24" s="13">
        <v>31.56</v>
      </c>
      <c r="W24" s="13">
        <v>24.3</v>
      </c>
      <c r="X24" s="13">
        <v>180</v>
      </c>
      <c r="Y24" s="13">
        <v>1430</v>
      </c>
      <c r="Z24" s="13">
        <v>66.150000000000006</v>
      </c>
      <c r="AA24" s="13">
        <v>0.35</v>
      </c>
      <c r="AB24" s="13">
        <v>48.8</v>
      </c>
      <c r="AC24" s="13">
        <v>200</v>
      </c>
      <c r="AD24" s="13">
        <v>13.25</v>
      </c>
      <c r="AE24" s="13">
        <v>5.8</v>
      </c>
      <c r="AF24" s="13">
        <v>13.45</v>
      </c>
      <c r="AG24" s="13">
        <v>2.71</v>
      </c>
      <c r="AH24" s="13">
        <v>23</v>
      </c>
      <c r="AI24" s="13">
        <v>4.1500000000000004</v>
      </c>
      <c r="AJ24" s="13">
        <v>650</v>
      </c>
      <c r="AK24" s="13">
        <v>234.7</v>
      </c>
      <c r="AL24" s="13">
        <v>20.65</v>
      </c>
      <c r="AM24" s="13">
        <v>107.5</v>
      </c>
      <c r="AN24" s="13">
        <v>9.5500000000000007</v>
      </c>
      <c r="AO24" s="23"/>
      <c r="AP24" s="23"/>
      <c r="AQ24" s="23"/>
      <c r="AR24" s="23">
        <v>21</v>
      </c>
      <c r="AS24" s="25">
        <v>43612</v>
      </c>
      <c r="AT24" s="26">
        <f t="shared" si="1"/>
        <v>9.950330853168092E-3</v>
      </c>
      <c r="AU24" s="26">
        <f t="shared" si="1"/>
        <v>9.3818755217654912E-2</v>
      </c>
      <c r="AV24" s="26">
        <f t="shared" si="1"/>
        <v>0</v>
      </c>
      <c r="AW24" s="26">
        <f t="shared" si="1"/>
        <v>0</v>
      </c>
      <c r="AX24" s="26">
        <f t="shared" si="2"/>
        <v>2.6668247082161489E-2</v>
      </c>
      <c r="AY24" s="26">
        <f t="shared" si="2"/>
        <v>-1.4388737452099556E-2</v>
      </c>
      <c r="AZ24" s="26">
        <f t="shared" si="2"/>
        <v>0</v>
      </c>
      <c r="BA24" s="26">
        <f t="shared" si="2"/>
        <v>-5.8268908123975643E-2</v>
      </c>
      <c r="BB24" s="26">
        <f t="shared" si="2"/>
        <v>-5.4200674693392556E-3</v>
      </c>
      <c r="BC24" s="26">
        <f t="shared" si="2"/>
        <v>0</v>
      </c>
      <c r="BD24" s="26">
        <f t="shared" si="2"/>
        <v>0</v>
      </c>
      <c r="BE24" s="26">
        <f t="shared" si="2"/>
        <v>-1.0582109330536972E-2</v>
      </c>
      <c r="BF24" s="26">
        <f t="shared" si="2"/>
        <v>-1.0989121575595206E-2</v>
      </c>
      <c r="BG24" s="26">
        <f t="shared" si="2"/>
        <v>-1.0050335853501451E-2</v>
      </c>
      <c r="BH24" s="26">
        <f t="shared" si="2"/>
        <v>0</v>
      </c>
      <c r="BI24" s="26">
        <f t="shared" si="2"/>
        <v>-2.0834086902841914E-2</v>
      </c>
      <c r="BJ24" s="26">
        <f t="shared" si="2"/>
        <v>0</v>
      </c>
      <c r="BK24" s="26">
        <f t="shared" si="2"/>
        <v>1.0723963362975642E-2</v>
      </c>
      <c r="BL24" s="26">
        <f t="shared" si="2"/>
        <v>0</v>
      </c>
      <c r="BM24" s="26">
        <f t="shared" si="2"/>
        <v>0</v>
      </c>
      <c r="BN24" s="26">
        <f t="shared" si="3"/>
        <v>0</v>
      </c>
      <c r="BO24" s="26">
        <f t="shared" si="3"/>
        <v>0</v>
      </c>
      <c r="BP24" s="26">
        <f t="shared" si="3"/>
        <v>0</v>
      </c>
      <c r="BQ24" s="26">
        <f t="shared" si="3"/>
        <v>0</v>
      </c>
      <c r="BR24" s="26">
        <f t="shared" si="3"/>
        <v>5.1361181217674922E-3</v>
      </c>
      <c r="BS24" s="26">
        <f t="shared" si="3"/>
        <v>0</v>
      </c>
      <c r="BT24" s="26">
        <f t="shared" si="3"/>
        <v>1.1385322225125429E-2</v>
      </c>
      <c r="BU24" s="26">
        <f t="shared" si="3"/>
        <v>0</v>
      </c>
      <c r="BV24" s="26">
        <f t="shared" si="3"/>
        <v>0</v>
      </c>
      <c r="BW24" s="26">
        <f t="shared" si="3"/>
        <v>0</v>
      </c>
      <c r="BX24" s="26">
        <f t="shared" si="3"/>
        <v>-2.1715535135079069E-3</v>
      </c>
      <c r="BY24" s="26">
        <f t="shared" si="3"/>
        <v>-2.4067400305649764E-3</v>
      </c>
      <c r="BZ24" s="26">
        <f t="shared" si="3"/>
        <v>0</v>
      </c>
      <c r="CA24" s="26">
        <f t="shared" si="3"/>
        <v>-5.5237021686322923E-3</v>
      </c>
      <c r="CB24" s="26">
        <f t="shared" si="3"/>
        <v>1.2180418556871013E-2</v>
      </c>
      <c r="CC24" s="26">
        <f t="shared" si="3"/>
        <v>-4.6403795565022254E-3</v>
      </c>
      <c r="CD24" s="26">
        <f t="shared" si="4"/>
        <v>1.5831465216680662E-2</v>
      </c>
    </row>
    <row r="25" spans="2:82" x14ac:dyDescent="0.35">
      <c r="B25">
        <v>22</v>
      </c>
      <c r="C25" s="25">
        <v>43609</v>
      </c>
      <c r="D25" s="13">
        <v>10</v>
      </c>
      <c r="E25" s="13">
        <v>0.61</v>
      </c>
      <c r="F25" s="13">
        <v>4.21</v>
      </c>
      <c r="G25" s="13">
        <v>9.76</v>
      </c>
      <c r="H25" s="13">
        <v>11.1</v>
      </c>
      <c r="I25" s="13">
        <v>35</v>
      </c>
      <c r="J25" s="13">
        <v>27</v>
      </c>
      <c r="K25" s="13">
        <v>1.5899999999999999</v>
      </c>
      <c r="L25" s="13">
        <v>5.55</v>
      </c>
      <c r="M25" s="13">
        <v>17.7</v>
      </c>
      <c r="N25" s="13">
        <v>0.21</v>
      </c>
      <c r="O25" s="13">
        <v>1.9</v>
      </c>
      <c r="P25" s="13">
        <v>9.15</v>
      </c>
      <c r="Q25" s="13">
        <v>30</v>
      </c>
      <c r="R25" s="13">
        <v>16.7</v>
      </c>
      <c r="S25" s="13">
        <v>38.799999999999997</v>
      </c>
      <c r="T25" s="13">
        <v>97</v>
      </c>
      <c r="U25" s="13">
        <v>37.1</v>
      </c>
      <c r="V25" s="13">
        <v>31.56</v>
      </c>
      <c r="W25" s="13">
        <v>24.3</v>
      </c>
      <c r="X25" s="13">
        <v>180</v>
      </c>
      <c r="Y25" s="13">
        <v>1430</v>
      </c>
      <c r="Z25" s="13">
        <v>66.150000000000006</v>
      </c>
      <c r="AA25" s="13">
        <v>0.35</v>
      </c>
      <c r="AB25" s="13">
        <v>48.55</v>
      </c>
      <c r="AC25" s="13">
        <v>200</v>
      </c>
      <c r="AD25" s="13">
        <v>13.1</v>
      </c>
      <c r="AE25" s="13">
        <v>5.8</v>
      </c>
      <c r="AF25" s="13">
        <v>13.45</v>
      </c>
      <c r="AG25" s="13">
        <v>2.71</v>
      </c>
      <c r="AH25" s="13">
        <v>23.05</v>
      </c>
      <c r="AI25" s="13">
        <v>4.16</v>
      </c>
      <c r="AJ25" s="13">
        <v>650</v>
      </c>
      <c r="AK25" s="13">
        <v>236</v>
      </c>
      <c r="AL25" s="13">
        <v>20.399999999999999</v>
      </c>
      <c r="AM25" s="13">
        <v>108</v>
      </c>
      <c r="AN25" s="13">
        <v>9.4</v>
      </c>
      <c r="AO25" s="23"/>
      <c r="AP25" s="23"/>
      <c r="AQ25" s="23"/>
      <c r="AR25" s="23">
        <v>22</v>
      </c>
      <c r="AS25" s="25">
        <v>43609</v>
      </c>
      <c r="AT25" s="26">
        <f t="shared" si="1"/>
        <v>0</v>
      </c>
      <c r="AU25" s="26">
        <f t="shared" si="1"/>
        <v>-1.6260520871780291E-2</v>
      </c>
      <c r="AV25" s="26">
        <f t="shared" si="1"/>
        <v>0</v>
      </c>
      <c r="AW25" s="26">
        <f t="shared" si="1"/>
        <v>0</v>
      </c>
      <c r="AX25" s="26">
        <f t="shared" si="2"/>
        <v>5.5569851154810786E-2</v>
      </c>
      <c r="AY25" s="26">
        <f t="shared" si="2"/>
        <v>2.8987536873252187E-2</v>
      </c>
      <c r="AZ25" s="26">
        <f t="shared" si="2"/>
        <v>0</v>
      </c>
      <c r="BA25" s="26">
        <f t="shared" si="2"/>
        <v>0</v>
      </c>
      <c r="BB25" s="26">
        <f t="shared" si="2"/>
        <v>-9.4490843420922413E-2</v>
      </c>
      <c r="BC25" s="26">
        <f t="shared" si="2"/>
        <v>4.9213982781412591E-2</v>
      </c>
      <c r="BD25" s="26">
        <f t="shared" si="2"/>
        <v>4.8790164169431834E-2</v>
      </c>
      <c r="BE25" s="26">
        <f t="shared" si="2"/>
        <v>9.9529595347033067E-2</v>
      </c>
      <c r="BF25" s="26">
        <f t="shared" si="2"/>
        <v>-5.4496047675645911E-3</v>
      </c>
      <c r="BG25" s="26">
        <f t="shared" si="2"/>
        <v>1.0050335853501506E-2</v>
      </c>
      <c r="BH25" s="26">
        <f t="shared" si="2"/>
        <v>0</v>
      </c>
      <c r="BI25" s="26">
        <f t="shared" si="2"/>
        <v>-5.1413995004187642E-3</v>
      </c>
      <c r="BJ25" s="26">
        <f t="shared" si="2"/>
        <v>1.0362787035546658E-2</v>
      </c>
      <c r="BK25" s="26">
        <f t="shared" si="2"/>
        <v>8.2854383596590572E-2</v>
      </c>
      <c r="BL25" s="26">
        <f t="shared" si="2"/>
        <v>0.1051493001115769</v>
      </c>
      <c r="BM25" s="26">
        <f t="shared" si="2"/>
        <v>0</v>
      </c>
      <c r="BN25" s="26">
        <f t="shared" si="3"/>
        <v>0</v>
      </c>
      <c r="BO25" s="26">
        <f t="shared" si="3"/>
        <v>-1.5267472130788421E-2</v>
      </c>
      <c r="BP25" s="26">
        <f t="shared" si="3"/>
        <v>0.1051085947596557</v>
      </c>
      <c r="BQ25" s="26">
        <f t="shared" si="3"/>
        <v>0</v>
      </c>
      <c r="BR25" s="26">
        <f t="shared" si="3"/>
        <v>0</v>
      </c>
      <c r="BS25" s="26">
        <f t="shared" si="3"/>
        <v>7.2033202899831547E-2</v>
      </c>
      <c r="BT25" s="26">
        <f t="shared" si="3"/>
        <v>-7.6045993852193036E-3</v>
      </c>
      <c r="BU25" s="26">
        <f t="shared" si="3"/>
        <v>8.6580627431145311E-3</v>
      </c>
      <c r="BV25" s="26">
        <f t="shared" si="3"/>
        <v>0</v>
      </c>
      <c r="BW25" s="26">
        <f t="shared" si="3"/>
        <v>0</v>
      </c>
      <c r="BX25" s="26">
        <f t="shared" si="3"/>
        <v>-2.166848085090314E-3</v>
      </c>
      <c r="BY25" s="26">
        <f t="shared" si="3"/>
        <v>3.6723832954694099E-2</v>
      </c>
      <c r="BZ25" s="26">
        <f t="shared" si="3"/>
        <v>0</v>
      </c>
      <c r="CA25" s="26">
        <f t="shared" si="3"/>
        <v>4.246290881451004E-3</v>
      </c>
      <c r="CB25" s="26">
        <f t="shared" si="3"/>
        <v>-1.2180418556871072E-2</v>
      </c>
      <c r="CC25" s="26">
        <f t="shared" si="3"/>
        <v>2.3420274208098422E-2</v>
      </c>
      <c r="CD25" s="26">
        <f t="shared" si="4"/>
        <v>2.6955809988528295E-2</v>
      </c>
    </row>
    <row r="26" spans="2:82" x14ac:dyDescent="0.35">
      <c r="B26">
        <v>23</v>
      </c>
      <c r="C26" s="25">
        <v>43608</v>
      </c>
      <c r="D26" s="13">
        <v>10</v>
      </c>
      <c r="E26" s="13">
        <v>0.62</v>
      </c>
      <c r="F26" s="13">
        <v>4.21</v>
      </c>
      <c r="G26" s="13">
        <v>9.76</v>
      </c>
      <c r="H26" s="13">
        <v>10.5</v>
      </c>
      <c r="I26" s="13">
        <v>34</v>
      </c>
      <c r="J26" s="13">
        <v>27</v>
      </c>
      <c r="K26" s="13">
        <v>1.5899999999999999</v>
      </c>
      <c r="L26" s="13">
        <v>6.1</v>
      </c>
      <c r="M26" s="13">
        <v>16.850000000000001</v>
      </c>
      <c r="N26" s="13">
        <v>0.2</v>
      </c>
      <c r="O26" s="13">
        <v>1.72</v>
      </c>
      <c r="P26" s="13">
        <v>9.1999999999999993</v>
      </c>
      <c r="Q26" s="13">
        <v>29.7</v>
      </c>
      <c r="R26" s="13">
        <v>16.7</v>
      </c>
      <c r="S26" s="13">
        <v>39</v>
      </c>
      <c r="T26" s="13">
        <v>96</v>
      </c>
      <c r="U26" s="13">
        <v>34.15</v>
      </c>
      <c r="V26" s="13">
        <v>28.41</v>
      </c>
      <c r="W26" s="13">
        <v>24.3</v>
      </c>
      <c r="X26" s="13">
        <v>180</v>
      </c>
      <c r="Y26" s="13">
        <v>1452</v>
      </c>
      <c r="Z26" s="13">
        <v>59.55</v>
      </c>
      <c r="AA26" s="13">
        <v>0.35</v>
      </c>
      <c r="AB26" s="13">
        <v>48.55</v>
      </c>
      <c r="AC26" s="13">
        <v>186.1</v>
      </c>
      <c r="AD26" s="13">
        <v>13.2</v>
      </c>
      <c r="AE26" s="13">
        <v>5.75</v>
      </c>
      <c r="AF26" s="13">
        <v>13.45</v>
      </c>
      <c r="AG26" s="13">
        <v>2.71</v>
      </c>
      <c r="AH26" s="13">
        <v>23.1</v>
      </c>
      <c r="AI26" s="13">
        <v>4.01</v>
      </c>
      <c r="AJ26" s="13">
        <v>650</v>
      </c>
      <c r="AK26" s="13">
        <v>235</v>
      </c>
      <c r="AL26" s="13">
        <v>20.65</v>
      </c>
      <c r="AM26" s="13">
        <v>105.5</v>
      </c>
      <c r="AN26" s="13">
        <v>9.15</v>
      </c>
      <c r="AO26" s="23"/>
      <c r="AP26" s="23"/>
      <c r="AQ26" s="23"/>
      <c r="AR26" s="23">
        <v>23</v>
      </c>
      <c r="AS26" s="25">
        <v>43608</v>
      </c>
      <c r="AT26" s="26">
        <f>LN(D26/D27)</f>
        <v>-4.9875415110391622E-3</v>
      </c>
      <c r="AU26" s="26">
        <f t="shared" ref="AU26:CD33" si="5">LN(E26/E27)</f>
        <v>0</v>
      </c>
      <c r="AV26" s="26">
        <f t="shared" si="5"/>
        <v>0</v>
      </c>
      <c r="AW26" s="26">
        <f t="shared" si="5"/>
        <v>0</v>
      </c>
      <c r="AX26" s="26">
        <f t="shared" si="5"/>
        <v>-1.8868484304382691E-2</v>
      </c>
      <c r="AY26" s="26">
        <f t="shared" si="5"/>
        <v>-2.8987536873252298E-2</v>
      </c>
      <c r="AZ26" s="26">
        <f t="shared" si="5"/>
        <v>3.7740327982847113E-2</v>
      </c>
      <c r="BA26" s="26">
        <f t="shared" si="5"/>
        <v>6.3091691932645345E-3</v>
      </c>
      <c r="BB26" s="26">
        <f t="shared" si="5"/>
        <v>0</v>
      </c>
      <c r="BC26" s="26">
        <f t="shared" si="5"/>
        <v>8.3510632873169843E-2</v>
      </c>
      <c r="BD26" s="26">
        <f t="shared" si="5"/>
        <v>0</v>
      </c>
      <c r="BE26" s="26">
        <f t="shared" si="5"/>
        <v>-7.2861348264871839E-2</v>
      </c>
      <c r="BF26" s="26">
        <f t="shared" si="5"/>
        <v>-2.150620522096373E-2</v>
      </c>
      <c r="BG26" s="26">
        <f t="shared" si="5"/>
        <v>3.4249923043078445E-2</v>
      </c>
      <c r="BH26" s="26">
        <f t="shared" si="5"/>
        <v>1.8127384592556701E-2</v>
      </c>
      <c r="BI26" s="26">
        <f t="shared" si="5"/>
        <v>5.1413995004186523E-3</v>
      </c>
      <c r="BJ26" s="26">
        <f t="shared" si="5"/>
        <v>0</v>
      </c>
      <c r="BK26" s="26">
        <f t="shared" si="5"/>
        <v>-9.3578346959566114E-2</v>
      </c>
      <c r="BL26" s="26">
        <f t="shared" si="5"/>
        <v>6.1703168744227127E-2</v>
      </c>
      <c r="BM26" s="26">
        <f t="shared" si="5"/>
        <v>0</v>
      </c>
      <c r="BN26" s="26">
        <f t="shared" si="5"/>
        <v>7.1973499625089241E-2</v>
      </c>
      <c r="BO26" s="26">
        <f t="shared" si="5"/>
        <v>1.3783599701213596E-3</v>
      </c>
      <c r="BP26" s="26">
        <f t="shared" si="5"/>
        <v>0</v>
      </c>
      <c r="BQ26" s="26">
        <f t="shared" si="5"/>
        <v>-5.5569851154810765E-2</v>
      </c>
      <c r="BR26" s="26">
        <f t="shared" si="5"/>
        <v>1.0303967938964016E-3</v>
      </c>
      <c r="BS26" s="26">
        <f t="shared" si="5"/>
        <v>-7.2033202899831617E-2</v>
      </c>
      <c r="BT26" s="26">
        <f t="shared" si="5"/>
        <v>0</v>
      </c>
      <c r="BU26" s="26">
        <f t="shared" si="5"/>
        <v>2.6433257068155646E-2</v>
      </c>
      <c r="BV26" s="26">
        <f t="shared" si="5"/>
        <v>0</v>
      </c>
      <c r="BW26" s="26">
        <f t="shared" si="5"/>
        <v>0</v>
      </c>
      <c r="BX26" s="26">
        <f t="shared" si="5"/>
        <v>-6.4725145056173669E-3</v>
      </c>
      <c r="BY26" s="26">
        <f t="shared" si="5"/>
        <v>0</v>
      </c>
      <c r="BZ26" s="26">
        <f t="shared" si="5"/>
        <v>0</v>
      </c>
      <c r="CA26" s="26">
        <f t="shared" si="5"/>
        <v>0</v>
      </c>
      <c r="CB26" s="26">
        <f t="shared" si="5"/>
        <v>7.290433262679274E-3</v>
      </c>
      <c r="CC26" s="26">
        <f t="shared" si="5"/>
        <v>9.523881511255541E-3</v>
      </c>
      <c r="CD26" s="26">
        <f t="shared" si="5"/>
        <v>-3.7537919319065208E-2</v>
      </c>
    </row>
    <row r="27" spans="2:82" x14ac:dyDescent="0.35">
      <c r="B27">
        <v>24</v>
      </c>
      <c r="C27" s="25">
        <v>43607</v>
      </c>
      <c r="D27" s="13">
        <v>10.050000000000001</v>
      </c>
      <c r="E27" s="13">
        <v>0.62</v>
      </c>
      <c r="F27" s="13">
        <v>4.21</v>
      </c>
      <c r="G27" s="13">
        <v>9.76</v>
      </c>
      <c r="H27" s="13">
        <v>10.7</v>
      </c>
      <c r="I27" s="13">
        <v>35</v>
      </c>
      <c r="J27" s="13">
        <v>26</v>
      </c>
      <c r="K27" s="13">
        <v>1.58</v>
      </c>
      <c r="L27" s="13">
        <v>6.1</v>
      </c>
      <c r="M27" s="13">
        <v>15.5</v>
      </c>
      <c r="N27" s="13">
        <v>0.2</v>
      </c>
      <c r="O27" s="13">
        <v>1.85</v>
      </c>
      <c r="P27" s="13">
        <v>9.4</v>
      </c>
      <c r="Q27" s="13">
        <v>28.7</v>
      </c>
      <c r="R27" s="13">
        <v>16.399999999999999</v>
      </c>
      <c r="S27" s="13">
        <v>38.799999999999997</v>
      </c>
      <c r="T27" s="13">
        <v>96</v>
      </c>
      <c r="U27" s="13">
        <v>37.5</v>
      </c>
      <c r="V27" s="13">
        <v>26.71</v>
      </c>
      <c r="W27" s="13">
        <v>24.3</v>
      </c>
      <c r="X27" s="13">
        <v>167.5</v>
      </c>
      <c r="Y27" s="13">
        <v>1450</v>
      </c>
      <c r="Z27" s="13">
        <v>59.55</v>
      </c>
      <c r="AA27" s="13">
        <v>0.37</v>
      </c>
      <c r="AB27" s="13">
        <v>48.5</v>
      </c>
      <c r="AC27" s="13">
        <v>200</v>
      </c>
      <c r="AD27" s="13">
        <v>13.2</v>
      </c>
      <c r="AE27" s="13">
        <v>5.6</v>
      </c>
      <c r="AF27" s="13">
        <v>13.45</v>
      </c>
      <c r="AG27" s="13">
        <v>2.71</v>
      </c>
      <c r="AH27" s="13">
        <v>23.25</v>
      </c>
      <c r="AI27" s="13">
        <v>4.01</v>
      </c>
      <c r="AJ27" s="13">
        <v>650</v>
      </c>
      <c r="AK27" s="13">
        <v>235</v>
      </c>
      <c r="AL27" s="13">
        <v>20.5</v>
      </c>
      <c r="AM27" s="13">
        <v>104.5</v>
      </c>
      <c r="AN27" s="13">
        <v>9.5</v>
      </c>
      <c r="AO27" s="23"/>
      <c r="AP27" s="23"/>
      <c r="AQ27" s="23"/>
      <c r="AR27" s="23">
        <v>24</v>
      </c>
      <c r="AS27" s="25">
        <v>43607</v>
      </c>
      <c r="AT27" s="26">
        <f t="shared" ref="AT27:BI60" si="6">LN(D27/D28)</f>
        <v>0</v>
      </c>
      <c r="AU27" s="26">
        <f t="shared" si="5"/>
        <v>-9.2373320131015166E-2</v>
      </c>
      <c r="AV27" s="26">
        <f t="shared" si="5"/>
        <v>0</v>
      </c>
      <c r="AW27" s="26">
        <f t="shared" si="5"/>
        <v>0</v>
      </c>
      <c r="AX27" s="26">
        <f t="shared" si="5"/>
        <v>0</v>
      </c>
      <c r="AY27" s="26">
        <f t="shared" si="5"/>
        <v>0</v>
      </c>
      <c r="AZ27" s="26">
        <f t="shared" si="5"/>
        <v>6.7620187674979293E-2</v>
      </c>
      <c r="BA27" s="26">
        <f t="shared" si="5"/>
        <v>-6.7303681896106554E-2</v>
      </c>
      <c r="BB27" s="26">
        <f t="shared" si="5"/>
        <v>9.2690662916774413E-2</v>
      </c>
      <c r="BC27" s="26">
        <f t="shared" si="5"/>
        <v>3.278982282299097E-2</v>
      </c>
      <c r="BD27" s="26">
        <f t="shared" si="5"/>
        <v>0</v>
      </c>
      <c r="BE27" s="26">
        <f t="shared" si="5"/>
        <v>0</v>
      </c>
      <c r="BF27" s="26">
        <f t="shared" si="5"/>
        <v>-2.6248226074936327E-2</v>
      </c>
      <c r="BG27" s="26">
        <f t="shared" si="5"/>
        <v>5.3680149463623816E-2</v>
      </c>
      <c r="BH27" s="26">
        <f t="shared" si="5"/>
        <v>0</v>
      </c>
      <c r="BI27" s="26">
        <f t="shared" si="5"/>
        <v>-6.4226296564672469E-3</v>
      </c>
      <c r="BJ27" s="26">
        <f t="shared" si="5"/>
        <v>9.7291307609379235E-2</v>
      </c>
      <c r="BK27" s="26">
        <f t="shared" si="5"/>
        <v>5.4808236494994951E-2</v>
      </c>
      <c r="BL27" s="26">
        <f t="shared" si="5"/>
        <v>0</v>
      </c>
      <c r="BM27" s="26">
        <f t="shared" si="5"/>
        <v>0</v>
      </c>
      <c r="BN27" s="26">
        <f t="shared" si="5"/>
        <v>-7.1973499625089227E-2</v>
      </c>
      <c r="BO27" s="26">
        <f t="shared" si="5"/>
        <v>-3.4567996218841837E-2</v>
      </c>
      <c r="BP27" s="26">
        <f t="shared" si="5"/>
        <v>0</v>
      </c>
      <c r="BQ27" s="26">
        <f t="shared" si="5"/>
        <v>0</v>
      </c>
      <c r="BR27" s="26">
        <f t="shared" si="5"/>
        <v>0</v>
      </c>
      <c r="BS27" s="26">
        <f t="shared" si="5"/>
        <v>0</v>
      </c>
      <c r="BT27" s="26">
        <f t="shared" si="5"/>
        <v>0</v>
      </c>
      <c r="BU27" s="26">
        <f t="shared" si="5"/>
        <v>0</v>
      </c>
      <c r="BV27" s="26">
        <f t="shared" si="5"/>
        <v>0</v>
      </c>
      <c r="BW27" s="26">
        <f t="shared" si="5"/>
        <v>0</v>
      </c>
      <c r="BX27" s="26">
        <f t="shared" si="5"/>
        <v>-1.9169916107720172E-2</v>
      </c>
      <c r="BY27" s="26">
        <f t="shared" si="5"/>
        <v>-4.9751346401139549E-3</v>
      </c>
      <c r="BZ27" s="26">
        <f t="shared" si="5"/>
        <v>0</v>
      </c>
      <c r="CA27" s="26">
        <f t="shared" si="5"/>
        <v>4.264398786457518E-3</v>
      </c>
      <c r="CB27" s="26">
        <f t="shared" si="5"/>
        <v>2.4692612590371414E-2</v>
      </c>
      <c r="CC27" s="26">
        <f t="shared" si="5"/>
        <v>4.7961722634930135E-3</v>
      </c>
      <c r="CD27" s="26">
        <f t="shared" si="5"/>
        <v>-1.5666116744399463E-2</v>
      </c>
    </row>
    <row r="28" spans="2:82" x14ac:dyDescent="0.35">
      <c r="B28">
        <v>25</v>
      </c>
      <c r="C28" s="25">
        <v>43606</v>
      </c>
      <c r="D28" s="13">
        <v>10.050000000000001</v>
      </c>
      <c r="E28" s="13">
        <v>0.68</v>
      </c>
      <c r="F28" s="13">
        <v>4.21</v>
      </c>
      <c r="G28" s="13">
        <v>9.76</v>
      </c>
      <c r="H28" s="13">
        <v>10.7</v>
      </c>
      <c r="I28" s="13">
        <v>35</v>
      </c>
      <c r="J28" s="13">
        <v>24.3</v>
      </c>
      <c r="K28" s="13">
        <v>1.69</v>
      </c>
      <c r="L28" s="13">
        <v>5.5600000000000005</v>
      </c>
      <c r="M28" s="13">
        <v>15</v>
      </c>
      <c r="N28" s="13">
        <v>0.2</v>
      </c>
      <c r="O28" s="13">
        <v>1.85</v>
      </c>
      <c r="P28" s="13">
        <v>9.65</v>
      </c>
      <c r="Q28" s="13">
        <v>27.2</v>
      </c>
      <c r="R28" s="13">
        <v>16.399999999999999</v>
      </c>
      <c r="S28" s="13">
        <v>39.049999999999997</v>
      </c>
      <c r="T28" s="13">
        <v>87.1</v>
      </c>
      <c r="U28" s="13">
        <v>35.5</v>
      </c>
      <c r="V28" s="13">
        <v>26.71</v>
      </c>
      <c r="W28" s="13">
        <v>24.3</v>
      </c>
      <c r="X28" s="13">
        <v>180</v>
      </c>
      <c r="Y28" s="13">
        <v>1501</v>
      </c>
      <c r="Z28" s="13">
        <v>59.55</v>
      </c>
      <c r="AA28" s="13">
        <v>0.37</v>
      </c>
      <c r="AB28" s="13">
        <v>48.5</v>
      </c>
      <c r="AC28" s="13">
        <v>200</v>
      </c>
      <c r="AD28" s="13">
        <v>13.2</v>
      </c>
      <c r="AE28" s="13">
        <v>5.6</v>
      </c>
      <c r="AF28" s="13">
        <v>13.45</v>
      </c>
      <c r="AG28" s="13">
        <v>2.71</v>
      </c>
      <c r="AH28" s="13">
        <v>23.7</v>
      </c>
      <c r="AI28" s="13">
        <v>4.03</v>
      </c>
      <c r="AJ28" s="13">
        <v>650</v>
      </c>
      <c r="AK28" s="13">
        <v>234</v>
      </c>
      <c r="AL28" s="13">
        <v>20</v>
      </c>
      <c r="AM28" s="13">
        <v>104</v>
      </c>
      <c r="AN28" s="13">
        <v>9.65</v>
      </c>
      <c r="AO28" s="23"/>
      <c r="AP28" s="23"/>
      <c r="AQ28" s="23"/>
      <c r="AR28" s="23">
        <v>25</v>
      </c>
      <c r="AS28" s="25">
        <v>43606</v>
      </c>
      <c r="AT28" s="26">
        <f t="shared" si="6"/>
        <v>0</v>
      </c>
      <c r="AU28" s="26">
        <f t="shared" si="5"/>
        <v>-2.8987536873252187E-2</v>
      </c>
      <c r="AV28" s="26">
        <f t="shared" si="5"/>
        <v>0</v>
      </c>
      <c r="AW28" s="26">
        <f t="shared" si="5"/>
        <v>-4.0899852515251661E-3</v>
      </c>
      <c r="AX28" s="26">
        <f t="shared" si="5"/>
        <v>2.843793532053341E-2</v>
      </c>
      <c r="AY28" s="26">
        <f t="shared" si="5"/>
        <v>0</v>
      </c>
      <c r="AZ28" s="26">
        <f t="shared" si="5"/>
        <v>0</v>
      </c>
      <c r="BA28" s="26">
        <f t="shared" si="5"/>
        <v>5.4724899689246466E-2</v>
      </c>
      <c r="BB28" s="26">
        <f t="shared" si="5"/>
        <v>-3.3601746546768008E-2</v>
      </c>
      <c r="BC28" s="26">
        <f t="shared" si="5"/>
        <v>-6.7658648473814809E-2</v>
      </c>
      <c r="BD28" s="26">
        <f t="shared" si="5"/>
        <v>0</v>
      </c>
      <c r="BE28" s="26">
        <f t="shared" si="5"/>
        <v>-5.2643733485421909E-2</v>
      </c>
      <c r="BF28" s="26">
        <f t="shared" si="5"/>
        <v>-3.5627177643151042E-2</v>
      </c>
      <c r="BG28" s="26">
        <f t="shared" si="5"/>
        <v>0</v>
      </c>
      <c r="BH28" s="26">
        <f t="shared" si="5"/>
        <v>6.2913825410569182E-2</v>
      </c>
      <c r="BI28" s="26">
        <f t="shared" si="5"/>
        <v>-1.3986241974739952E-2</v>
      </c>
      <c r="BJ28" s="26">
        <f t="shared" si="5"/>
        <v>-9.7291307609379193E-2</v>
      </c>
      <c r="BK28" s="26">
        <f t="shared" si="5"/>
        <v>-4.1385216162854364E-2</v>
      </c>
      <c r="BL28" s="26">
        <f t="shared" si="5"/>
        <v>0</v>
      </c>
      <c r="BM28" s="26">
        <f t="shared" si="5"/>
        <v>-2.8399474521698002E-2</v>
      </c>
      <c r="BN28" s="26">
        <f t="shared" si="5"/>
        <v>0</v>
      </c>
      <c r="BO28" s="26">
        <f t="shared" si="5"/>
        <v>0</v>
      </c>
      <c r="BP28" s="26">
        <f t="shared" si="5"/>
        <v>0</v>
      </c>
      <c r="BQ28" s="26">
        <f t="shared" si="5"/>
        <v>0</v>
      </c>
      <c r="BR28" s="26">
        <f t="shared" si="5"/>
        <v>-3.0880106885765052E-3</v>
      </c>
      <c r="BS28" s="26">
        <f t="shared" si="5"/>
        <v>1.0005003335834001E-3</v>
      </c>
      <c r="BT28" s="26">
        <f t="shared" si="5"/>
        <v>0</v>
      </c>
      <c r="BU28" s="26">
        <f t="shared" si="5"/>
        <v>0</v>
      </c>
      <c r="BV28" s="26">
        <f t="shared" si="5"/>
        <v>0</v>
      </c>
      <c r="BW28" s="26">
        <f t="shared" si="5"/>
        <v>-9.4974665625703586E-2</v>
      </c>
      <c r="BX28" s="26">
        <f t="shared" si="5"/>
        <v>0</v>
      </c>
      <c r="BY28" s="26">
        <f t="shared" si="5"/>
        <v>-1.7220597751670407E-2</v>
      </c>
      <c r="BZ28" s="26">
        <f t="shared" si="5"/>
        <v>3.9220713153281329E-2</v>
      </c>
      <c r="CA28" s="26">
        <f t="shared" si="5"/>
        <v>0</v>
      </c>
      <c r="CB28" s="26">
        <f t="shared" si="5"/>
        <v>-2.7128667388252699E-2</v>
      </c>
      <c r="CC28" s="26">
        <f t="shared" si="5"/>
        <v>0</v>
      </c>
      <c r="CD28" s="26">
        <f t="shared" si="5"/>
        <v>-5.1679701584424493E-3</v>
      </c>
    </row>
    <row r="29" spans="2:82" x14ac:dyDescent="0.35">
      <c r="B29">
        <v>26</v>
      </c>
      <c r="C29" s="25">
        <v>43605</v>
      </c>
      <c r="D29" s="13">
        <v>10.050000000000001</v>
      </c>
      <c r="E29" s="13">
        <v>0.7</v>
      </c>
      <c r="F29" s="13">
        <v>4.21</v>
      </c>
      <c r="G29" s="13">
        <v>9.8000000000000007</v>
      </c>
      <c r="H29" s="13">
        <v>10.4</v>
      </c>
      <c r="I29" s="13">
        <v>35</v>
      </c>
      <c r="J29" s="13">
        <v>24.3</v>
      </c>
      <c r="K29" s="13">
        <v>1.6</v>
      </c>
      <c r="L29" s="13">
        <v>5.75</v>
      </c>
      <c r="M29" s="13">
        <v>16.05</v>
      </c>
      <c r="N29" s="13">
        <v>0.2</v>
      </c>
      <c r="O29" s="13">
        <v>1.95</v>
      </c>
      <c r="P29" s="13">
        <v>10</v>
      </c>
      <c r="Q29" s="13">
        <v>27.2</v>
      </c>
      <c r="R29" s="13">
        <v>15.4</v>
      </c>
      <c r="S29" s="13">
        <v>39.6</v>
      </c>
      <c r="T29" s="13">
        <v>96</v>
      </c>
      <c r="U29" s="13">
        <v>37</v>
      </c>
      <c r="V29" s="13">
        <v>26.71</v>
      </c>
      <c r="W29" s="13">
        <v>25</v>
      </c>
      <c r="X29" s="13">
        <v>180</v>
      </c>
      <c r="Y29" s="13">
        <v>1501</v>
      </c>
      <c r="Z29" s="13">
        <v>59.55</v>
      </c>
      <c r="AA29" s="13">
        <v>0.37</v>
      </c>
      <c r="AB29" s="13">
        <v>48.65</v>
      </c>
      <c r="AC29" s="13">
        <v>199.8</v>
      </c>
      <c r="AD29" s="13">
        <v>13.2</v>
      </c>
      <c r="AE29" s="13">
        <v>5.6</v>
      </c>
      <c r="AF29" s="13">
        <v>13.45</v>
      </c>
      <c r="AG29" s="13">
        <v>2.98</v>
      </c>
      <c r="AH29" s="13">
        <v>23.7</v>
      </c>
      <c r="AI29" s="13">
        <v>4.0999999999999996</v>
      </c>
      <c r="AJ29" s="13">
        <v>625</v>
      </c>
      <c r="AK29" s="13">
        <v>234</v>
      </c>
      <c r="AL29" s="13">
        <v>20.55</v>
      </c>
      <c r="AM29" s="13">
        <v>104</v>
      </c>
      <c r="AN29" s="13">
        <v>9.6999999999999993</v>
      </c>
      <c r="AO29" s="23"/>
      <c r="AP29" s="23"/>
      <c r="AQ29" s="23"/>
      <c r="AR29" s="23">
        <v>26</v>
      </c>
      <c r="AS29" s="25">
        <v>43605</v>
      </c>
      <c r="AT29" s="26">
        <f t="shared" si="6"/>
        <v>0</v>
      </c>
      <c r="AU29" s="26">
        <f t="shared" si="5"/>
        <v>-1.4184634991956413E-2</v>
      </c>
      <c r="AV29" s="26">
        <f t="shared" si="5"/>
        <v>0</v>
      </c>
      <c r="AW29" s="26">
        <f t="shared" si="5"/>
        <v>4.0899852515252876E-3</v>
      </c>
      <c r="AX29" s="26">
        <f t="shared" si="5"/>
        <v>2.9270382300113237E-2</v>
      </c>
      <c r="AY29" s="26">
        <f t="shared" si="5"/>
        <v>2.8987536873252187E-2</v>
      </c>
      <c r="AZ29" s="26">
        <f t="shared" si="5"/>
        <v>0</v>
      </c>
      <c r="BA29" s="26">
        <f t="shared" si="5"/>
        <v>-5.4724899689246487E-2</v>
      </c>
      <c r="BB29" s="26">
        <f t="shared" si="5"/>
        <v>5.3584246134106263E-2</v>
      </c>
      <c r="BC29" s="26">
        <f t="shared" si="5"/>
        <v>-5.4558984250434366E-2</v>
      </c>
      <c r="BD29" s="26">
        <f t="shared" si="5"/>
        <v>0</v>
      </c>
      <c r="BE29" s="26">
        <f t="shared" si="5"/>
        <v>-2.5317807984289897E-2</v>
      </c>
      <c r="BF29" s="26">
        <f t="shared" si="5"/>
        <v>-4.9875415110391622E-3</v>
      </c>
      <c r="BG29" s="26">
        <f t="shared" si="5"/>
        <v>-7.7777701042684264E-2</v>
      </c>
      <c r="BH29" s="26">
        <f t="shared" si="5"/>
        <v>-9.8845834636632601E-2</v>
      </c>
      <c r="BI29" s="26">
        <f t="shared" si="5"/>
        <v>-2.2472855852058514E-2</v>
      </c>
      <c r="BJ29" s="26">
        <f t="shared" si="5"/>
        <v>0</v>
      </c>
      <c r="BK29" s="26">
        <f t="shared" si="5"/>
        <v>5.5569851154810786E-2</v>
      </c>
      <c r="BL29" s="26">
        <f t="shared" si="5"/>
        <v>0</v>
      </c>
      <c r="BM29" s="26">
        <f t="shared" si="5"/>
        <v>0</v>
      </c>
      <c r="BN29" s="26">
        <f t="shared" si="5"/>
        <v>0</v>
      </c>
      <c r="BO29" s="26">
        <f t="shared" si="5"/>
        <v>-6.660006906181456E-4</v>
      </c>
      <c r="BP29" s="26">
        <f t="shared" si="5"/>
        <v>0</v>
      </c>
      <c r="BQ29" s="26">
        <f t="shared" si="5"/>
        <v>0</v>
      </c>
      <c r="BR29" s="26">
        <f t="shared" si="5"/>
        <v>-2.5369194125458881E-2</v>
      </c>
      <c r="BS29" s="26">
        <f t="shared" si="5"/>
        <v>8.7830713373032179E-2</v>
      </c>
      <c r="BT29" s="26">
        <f t="shared" si="5"/>
        <v>0</v>
      </c>
      <c r="BU29" s="26">
        <f t="shared" si="5"/>
        <v>-5.2185753170570309E-2</v>
      </c>
      <c r="BV29" s="26">
        <f t="shared" si="5"/>
        <v>0</v>
      </c>
      <c r="BW29" s="26">
        <f t="shared" si="5"/>
        <v>-6.688988150796652E-3</v>
      </c>
      <c r="BX29" s="26">
        <f t="shared" si="5"/>
        <v>0</v>
      </c>
      <c r="BY29" s="26">
        <f t="shared" si="5"/>
        <v>-9.7088141269609379E-3</v>
      </c>
      <c r="BZ29" s="26">
        <f t="shared" si="5"/>
        <v>-9.5310179804324893E-2</v>
      </c>
      <c r="CA29" s="26">
        <f t="shared" si="5"/>
        <v>0</v>
      </c>
      <c r="CB29" s="26">
        <f t="shared" si="5"/>
        <v>2.436054797881121E-3</v>
      </c>
      <c r="CC29" s="26">
        <f t="shared" si="5"/>
        <v>-4.7961722634930551E-3</v>
      </c>
      <c r="CD29" s="26">
        <f t="shared" si="5"/>
        <v>-1.0256500167189221E-2</v>
      </c>
    </row>
    <row r="30" spans="2:82" x14ac:dyDescent="0.35">
      <c r="B30">
        <v>27</v>
      </c>
      <c r="C30" s="25">
        <v>43602</v>
      </c>
      <c r="D30" s="13">
        <v>10.050000000000001</v>
      </c>
      <c r="E30" s="13">
        <v>0.71</v>
      </c>
      <c r="F30" s="13">
        <v>4.21</v>
      </c>
      <c r="G30" s="13">
        <v>9.76</v>
      </c>
      <c r="H30" s="13">
        <v>10.1</v>
      </c>
      <c r="I30" s="13">
        <v>34</v>
      </c>
      <c r="J30" s="13">
        <v>24.3</v>
      </c>
      <c r="K30" s="13">
        <v>1.69</v>
      </c>
      <c r="L30" s="13">
        <v>5.45</v>
      </c>
      <c r="M30" s="13">
        <v>16.95</v>
      </c>
      <c r="N30" s="13">
        <v>0.2</v>
      </c>
      <c r="O30" s="13">
        <v>2</v>
      </c>
      <c r="P30" s="13">
        <v>10.050000000000001</v>
      </c>
      <c r="Q30" s="13">
        <v>29.4</v>
      </c>
      <c r="R30" s="13">
        <v>17</v>
      </c>
      <c r="S30" s="13">
        <v>40.5</v>
      </c>
      <c r="T30" s="13">
        <v>96</v>
      </c>
      <c r="U30" s="13">
        <v>35</v>
      </c>
      <c r="V30" s="13">
        <v>26.71</v>
      </c>
      <c r="W30" s="13">
        <v>25</v>
      </c>
      <c r="X30" s="13">
        <v>180</v>
      </c>
      <c r="Y30" s="13">
        <v>1502</v>
      </c>
      <c r="Z30" s="13">
        <v>59.55</v>
      </c>
      <c r="AA30" s="13">
        <v>0.37</v>
      </c>
      <c r="AB30" s="13">
        <v>49.9</v>
      </c>
      <c r="AC30" s="13">
        <v>183</v>
      </c>
      <c r="AD30" s="13">
        <v>13.2</v>
      </c>
      <c r="AE30" s="13">
        <v>5.9</v>
      </c>
      <c r="AF30" s="13">
        <v>13.45</v>
      </c>
      <c r="AG30" s="13">
        <v>3</v>
      </c>
      <c r="AH30" s="13">
        <v>23.7</v>
      </c>
      <c r="AI30" s="13">
        <v>4.1399999999999997</v>
      </c>
      <c r="AJ30" s="13">
        <v>687.5</v>
      </c>
      <c r="AK30" s="13">
        <v>234</v>
      </c>
      <c r="AL30" s="13">
        <v>20.5</v>
      </c>
      <c r="AM30" s="13">
        <v>104.5</v>
      </c>
      <c r="AN30" s="13">
        <v>9.8000000000000007</v>
      </c>
      <c r="AO30" s="23"/>
      <c r="AP30" s="23"/>
      <c r="AQ30" s="23"/>
      <c r="AR30" s="23">
        <v>27</v>
      </c>
      <c r="AS30" s="25">
        <v>43602</v>
      </c>
      <c r="AT30" s="26">
        <f t="shared" si="6"/>
        <v>4.9875415110391882E-3</v>
      </c>
      <c r="AU30" s="26">
        <f t="shared" si="5"/>
        <v>0</v>
      </c>
      <c r="AV30" s="26">
        <f t="shared" si="5"/>
        <v>0</v>
      </c>
      <c r="AW30" s="26">
        <f t="shared" si="5"/>
        <v>0</v>
      </c>
      <c r="AX30" s="26">
        <f t="shared" si="5"/>
        <v>-5.770831762064673E-2</v>
      </c>
      <c r="AY30" s="26">
        <f t="shared" si="5"/>
        <v>-2.8987536873252298E-2</v>
      </c>
      <c r="AZ30" s="26">
        <f t="shared" si="5"/>
        <v>0</v>
      </c>
      <c r="BA30" s="26">
        <f t="shared" si="5"/>
        <v>0</v>
      </c>
      <c r="BB30" s="26">
        <f t="shared" si="5"/>
        <v>0</v>
      </c>
      <c r="BC30" s="26">
        <f t="shared" si="5"/>
        <v>2.9542118974316043E-3</v>
      </c>
      <c r="BD30" s="26">
        <f t="shared" si="5"/>
        <v>0</v>
      </c>
      <c r="BE30" s="26">
        <f t="shared" si="5"/>
        <v>5.0125418235441935E-3</v>
      </c>
      <c r="BF30" s="26">
        <f t="shared" si="5"/>
        <v>-4.962789342128902E-3</v>
      </c>
      <c r="BG30" s="26">
        <f t="shared" si="5"/>
        <v>2.4097551579060524E-2</v>
      </c>
      <c r="BH30" s="26">
        <f t="shared" si="5"/>
        <v>0</v>
      </c>
      <c r="BI30" s="26">
        <f t="shared" si="5"/>
        <v>1.1173300598125255E-2</v>
      </c>
      <c r="BJ30" s="26">
        <f t="shared" si="5"/>
        <v>0</v>
      </c>
      <c r="BK30" s="26">
        <f t="shared" si="5"/>
        <v>-5.5569851154810765E-2</v>
      </c>
      <c r="BL30" s="26">
        <f t="shared" si="5"/>
        <v>0</v>
      </c>
      <c r="BM30" s="26">
        <f t="shared" si="5"/>
        <v>0</v>
      </c>
      <c r="BN30" s="26">
        <f t="shared" si="5"/>
        <v>0</v>
      </c>
      <c r="BO30" s="26">
        <f t="shared" si="5"/>
        <v>-6.3206075903792583E-2</v>
      </c>
      <c r="BP30" s="26">
        <f t="shared" si="5"/>
        <v>0</v>
      </c>
      <c r="BQ30" s="26">
        <f t="shared" si="5"/>
        <v>-7.7961541469711931E-2</v>
      </c>
      <c r="BR30" s="26">
        <f t="shared" si="5"/>
        <v>3.0105391528712842E-3</v>
      </c>
      <c r="BS30" s="26">
        <f t="shared" si="5"/>
        <v>0</v>
      </c>
      <c r="BT30" s="26">
        <f t="shared" si="5"/>
        <v>0</v>
      </c>
      <c r="BU30" s="26">
        <f t="shared" si="5"/>
        <v>0</v>
      </c>
      <c r="BV30" s="26">
        <f t="shared" si="5"/>
        <v>0</v>
      </c>
      <c r="BW30" s="26">
        <f t="shared" si="5"/>
        <v>0</v>
      </c>
      <c r="BX30" s="26">
        <f t="shared" si="5"/>
        <v>2.9980832211935857E-2</v>
      </c>
      <c r="BY30" s="26">
        <f t="shared" si="5"/>
        <v>-4.8192864359489947E-3</v>
      </c>
      <c r="BZ30" s="26">
        <f t="shared" si="5"/>
        <v>-2.3716526617316044E-2</v>
      </c>
      <c r="CA30" s="26">
        <f t="shared" si="5"/>
        <v>0</v>
      </c>
      <c r="CB30" s="26">
        <f t="shared" si="5"/>
        <v>-2.4360547978811158E-3</v>
      </c>
      <c r="CC30" s="26">
        <f t="shared" si="5"/>
        <v>-4.7732787526576599E-3</v>
      </c>
      <c r="CD30" s="26">
        <f t="shared" si="5"/>
        <v>2.5841231183887328E-2</v>
      </c>
    </row>
    <row r="31" spans="2:82" x14ac:dyDescent="0.35">
      <c r="B31">
        <v>28</v>
      </c>
      <c r="C31" s="25">
        <v>43601</v>
      </c>
      <c r="D31" s="13">
        <v>10</v>
      </c>
      <c r="E31" s="13">
        <v>0.71</v>
      </c>
      <c r="F31" s="13">
        <v>4.21</v>
      </c>
      <c r="G31" s="13">
        <v>9.76</v>
      </c>
      <c r="H31" s="13">
        <v>10.7</v>
      </c>
      <c r="I31" s="13">
        <v>35</v>
      </c>
      <c r="J31" s="13">
        <v>24.3</v>
      </c>
      <c r="K31" s="13">
        <v>1.69</v>
      </c>
      <c r="L31" s="13">
        <v>5.45</v>
      </c>
      <c r="M31" s="13">
        <v>16.899999999999999</v>
      </c>
      <c r="N31" s="13">
        <v>0.2</v>
      </c>
      <c r="O31" s="13">
        <v>1.99</v>
      </c>
      <c r="P31" s="13">
        <v>10.1</v>
      </c>
      <c r="Q31" s="13">
        <v>28.7</v>
      </c>
      <c r="R31" s="13">
        <v>17</v>
      </c>
      <c r="S31" s="13">
        <v>40.049999999999997</v>
      </c>
      <c r="T31" s="13">
        <v>96</v>
      </c>
      <c r="U31" s="13">
        <v>37</v>
      </c>
      <c r="V31" s="13">
        <v>26.71</v>
      </c>
      <c r="W31" s="13">
        <v>25</v>
      </c>
      <c r="X31" s="13">
        <v>180</v>
      </c>
      <c r="Y31" s="13">
        <v>1600</v>
      </c>
      <c r="Z31" s="13">
        <v>59.55</v>
      </c>
      <c r="AA31" s="13">
        <v>0.4</v>
      </c>
      <c r="AB31" s="13">
        <v>49.75</v>
      </c>
      <c r="AC31" s="13">
        <v>183</v>
      </c>
      <c r="AD31" s="13">
        <v>13.2</v>
      </c>
      <c r="AE31" s="13">
        <v>5.9</v>
      </c>
      <c r="AF31" s="13">
        <v>13.45</v>
      </c>
      <c r="AG31" s="13">
        <v>3</v>
      </c>
      <c r="AH31" s="13">
        <v>23</v>
      </c>
      <c r="AI31" s="13">
        <v>4.16</v>
      </c>
      <c r="AJ31" s="13">
        <v>704</v>
      </c>
      <c r="AK31" s="13">
        <v>234</v>
      </c>
      <c r="AL31" s="13">
        <v>20.55</v>
      </c>
      <c r="AM31" s="13">
        <v>105</v>
      </c>
      <c r="AN31" s="13">
        <v>9.5500000000000007</v>
      </c>
      <c r="AO31" s="23"/>
      <c r="AP31" s="23"/>
      <c r="AQ31" s="23"/>
      <c r="AR31" s="23">
        <v>28</v>
      </c>
      <c r="AS31" s="25">
        <v>43601</v>
      </c>
      <c r="AT31" s="26">
        <f t="shared" si="6"/>
        <v>3.0459207484708654E-2</v>
      </c>
      <c r="AU31" s="26">
        <f t="shared" si="5"/>
        <v>1.4184634991956381E-2</v>
      </c>
      <c r="AV31" s="26">
        <f t="shared" si="5"/>
        <v>0</v>
      </c>
      <c r="AW31" s="26">
        <f t="shared" si="5"/>
        <v>0</v>
      </c>
      <c r="AX31" s="26">
        <f t="shared" si="5"/>
        <v>0</v>
      </c>
      <c r="AY31" s="26">
        <f t="shared" si="5"/>
        <v>0.10536051565782635</v>
      </c>
      <c r="AZ31" s="26">
        <f t="shared" si="5"/>
        <v>0</v>
      </c>
      <c r="BA31" s="26">
        <f t="shared" si="5"/>
        <v>8.0042707673536356E-2</v>
      </c>
      <c r="BB31" s="26">
        <f t="shared" si="5"/>
        <v>3.7387532071620412E-2</v>
      </c>
      <c r="BC31" s="26">
        <f t="shared" si="5"/>
        <v>1.1904902506318239E-2</v>
      </c>
      <c r="BD31" s="26">
        <f t="shared" si="5"/>
        <v>0</v>
      </c>
      <c r="BE31" s="26">
        <f t="shared" si="5"/>
        <v>8.9298137647697146E-2</v>
      </c>
      <c r="BF31" s="26">
        <f t="shared" si="5"/>
        <v>1.496287267671232E-2</v>
      </c>
      <c r="BG31" s="26">
        <f t="shared" si="5"/>
        <v>3.4904049397683459E-3</v>
      </c>
      <c r="BH31" s="26">
        <f t="shared" si="5"/>
        <v>0</v>
      </c>
      <c r="BI31" s="26">
        <f t="shared" si="5"/>
        <v>3.7523496185503718E-3</v>
      </c>
      <c r="BJ31" s="26">
        <f t="shared" si="5"/>
        <v>0</v>
      </c>
      <c r="BK31" s="26">
        <f t="shared" si="5"/>
        <v>0.10236201266156968</v>
      </c>
      <c r="BL31" s="26">
        <f t="shared" si="5"/>
        <v>-1.7811231522509876E-2</v>
      </c>
      <c r="BM31" s="26">
        <f t="shared" si="5"/>
        <v>0</v>
      </c>
      <c r="BN31" s="26">
        <f t="shared" si="5"/>
        <v>0</v>
      </c>
      <c r="BO31" s="26">
        <f t="shared" si="5"/>
        <v>2.5317807984289786E-2</v>
      </c>
      <c r="BP31" s="26">
        <f t="shared" si="5"/>
        <v>0</v>
      </c>
      <c r="BQ31" s="26">
        <f t="shared" si="5"/>
        <v>0</v>
      </c>
      <c r="BR31" s="26">
        <f t="shared" si="5"/>
        <v>0</v>
      </c>
      <c r="BS31" s="26">
        <f t="shared" si="5"/>
        <v>-3.7537919319065208E-2</v>
      </c>
      <c r="BT31" s="26">
        <f t="shared" si="5"/>
        <v>0</v>
      </c>
      <c r="BU31" s="26">
        <f t="shared" si="5"/>
        <v>0</v>
      </c>
      <c r="BV31" s="26">
        <f t="shared" si="5"/>
        <v>0</v>
      </c>
      <c r="BW31" s="26">
        <f t="shared" si="5"/>
        <v>0</v>
      </c>
      <c r="BX31" s="26">
        <f t="shared" si="5"/>
        <v>-2.1715535135079069E-3</v>
      </c>
      <c r="BY31" s="26">
        <f t="shared" si="5"/>
        <v>4.8192864359489218E-3</v>
      </c>
      <c r="BZ31" s="26">
        <f t="shared" si="5"/>
        <v>0</v>
      </c>
      <c r="CA31" s="26">
        <f t="shared" si="5"/>
        <v>1.2903404835907782E-2</v>
      </c>
      <c r="CB31" s="26">
        <f t="shared" si="5"/>
        <v>-4.2863704431782272E-2</v>
      </c>
      <c r="CC31" s="26">
        <f t="shared" si="5"/>
        <v>1.9231361927887592E-2</v>
      </c>
      <c r="CD31" s="26">
        <f t="shared" si="5"/>
        <v>2.6526754333428604E-2</v>
      </c>
    </row>
    <row r="32" spans="2:82" x14ac:dyDescent="0.35">
      <c r="B32">
        <v>29</v>
      </c>
      <c r="C32" s="25">
        <v>43600</v>
      </c>
      <c r="D32" s="13">
        <v>9.6999999999999993</v>
      </c>
      <c r="E32" s="13">
        <v>0.7</v>
      </c>
      <c r="F32" s="13">
        <v>4.21</v>
      </c>
      <c r="G32" s="13">
        <v>9.76</v>
      </c>
      <c r="H32" s="13">
        <v>10.7</v>
      </c>
      <c r="I32" s="13">
        <v>31.5</v>
      </c>
      <c r="J32" s="13">
        <v>24.3</v>
      </c>
      <c r="K32" s="13">
        <v>1.56</v>
      </c>
      <c r="L32" s="13">
        <v>5.25</v>
      </c>
      <c r="M32" s="13">
        <v>16.7</v>
      </c>
      <c r="N32" s="13">
        <v>0.2</v>
      </c>
      <c r="O32" s="13">
        <v>1.8199999999999998</v>
      </c>
      <c r="P32" s="13">
        <v>9.9499999999999993</v>
      </c>
      <c r="Q32" s="13">
        <v>28.6</v>
      </c>
      <c r="R32" s="13">
        <v>17</v>
      </c>
      <c r="S32" s="13">
        <v>39.9</v>
      </c>
      <c r="T32" s="13">
        <v>96</v>
      </c>
      <c r="U32" s="13">
        <v>33.4</v>
      </c>
      <c r="V32" s="13">
        <v>27.19</v>
      </c>
      <c r="W32" s="13">
        <v>25</v>
      </c>
      <c r="X32" s="13">
        <v>180</v>
      </c>
      <c r="Y32" s="13">
        <v>1560</v>
      </c>
      <c r="Z32" s="13">
        <v>59.55</v>
      </c>
      <c r="AA32" s="13">
        <v>0.4</v>
      </c>
      <c r="AB32" s="13">
        <v>49.75</v>
      </c>
      <c r="AC32" s="13">
        <v>190</v>
      </c>
      <c r="AD32" s="13">
        <v>13.2</v>
      </c>
      <c r="AE32" s="13">
        <v>5.9</v>
      </c>
      <c r="AF32" s="13">
        <v>13.45</v>
      </c>
      <c r="AG32" s="13">
        <v>3</v>
      </c>
      <c r="AH32" s="13">
        <v>23.05</v>
      </c>
      <c r="AI32" s="13">
        <v>4.1399999999999997</v>
      </c>
      <c r="AJ32" s="13">
        <v>704</v>
      </c>
      <c r="AK32" s="13">
        <v>231</v>
      </c>
      <c r="AL32" s="13">
        <v>21.45</v>
      </c>
      <c r="AM32" s="13">
        <v>103</v>
      </c>
      <c r="AN32" s="13">
        <v>9.3000000000000007</v>
      </c>
      <c r="AO32" s="23"/>
      <c r="AP32" s="23"/>
      <c r="AQ32" s="23"/>
      <c r="AR32" s="23">
        <v>29</v>
      </c>
      <c r="AS32" s="25">
        <v>43600</v>
      </c>
      <c r="AT32" s="26">
        <f t="shared" si="6"/>
        <v>-3.0459207484708574E-2</v>
      </c>
      <c r="AU32" s="26">
        <f t="shared" si="5"/>
        <v>0</v>
      </c>
      <c r="AV32" s="26">
        <f t="shared" si="5"/>
        <v>0</v>
      </c>
      <c r="AW32" s="26">
        <f t="shared" si="5"/>
        <v>-4.0899852515251661E-3</v>
      </c>
      <c r="AX32" s="26">
        <f t="shared" si="5"/>
        <v>0</v>
      </c>
      <c r="AY32" s="26">
        <f t="shared" si="5"/>
        <v>0</v>
      </c>
      <c r="AZ32" s="26">
        <f t="shared" si="5"/>
        <v>8.2645098498934314E-3</v>
      </c>
      <c r="BA32" s="26">
        <f t="shared" si="5"/>
        <v>-8.004270767353637E-2</v>
      </c>
      <c r="BB32" s="26">
        <f t="shared" si="5"/>
        <v>0</v>
      </c>
      <c r="BC32" s="26">
        <f t="shared" si="5"/>
        <v>1.50832422113285E-2</v>
      </c>
      <c r="BD32" s="26">
        <f t="shared" si="5"/>
        <v>0</v>
      </c>
      <c r="BE32" s="26">
        <f t="shared" si="5"/>
        <v>-2.7101929777791384E-2</v>
      </c>
      <c r="BF32" s="26">
        <f t="shared" si="5"/>
        <v>-1.0000083334583534E-2</v>
      </c>
      <c r="BG32" s="26">
        <f t="shared" si="5"/>
        <v>5.3872989940151612E-2</v>
      </c>
      <c r="BH32" s="26">
        <f t="shared" si="5"/>
        <v>0</v>
      </c>
      <c r="BI32" s="26">
        <f t="shared" si="5"/>
        <v>-3.7523496185504642E-3</v>
      </c>
      <c r="BJ32" s="26">
        <f t="shared" si="5"/>
        <v>2.1053409197832263E-2</v>
      </c>
      <c r="BK32" s="26">
        <f t="shared" si="5"/>
        <v>7.4568695497508469E-2</v>
      </c>
      <c r="BL32" s="26">
        <f t="shared" si="5"/>
        <v>7.0123926400504077E-3</v>
      </c>
      <c r="BM32" s="26">
        <f t="shared" si="5"/>
        <v>-1.9980026626731087E-3</v>
      </c>
      <c r="BN32" s="26">
        <f t="shared" si="5"/>
        <v>0</v>
      </c>
      <c r="BO32" s="26">
        <f t="shared" si="5"/>
        <v>0</v>
      </c>
      <c r="BP32" s="26">
        <f t="shared" si="5"/>
        <v>-7.5282664207916364E-3</v>
      </c>
      <c r="BQ32" s="26">
        <f t="shared" si="5"/>
        <v>0</v>
      </c>
      <c r="BR32" s="26">
        <f t="shared" si="5"/>
        <v>-5.0125418235442863E-3</v>
      </c>
      <c r="BS32" s="26">
        <f t="shared" si="5"/>
        <v>-2.5975486403260677E-2</v>
      </c>
      <c r="BT32" s="26">
        <f t="shared" si="5"/>
        <v>0</v>
      </c>
      <c r="BU32" s="26">
        <f t="shared" si="5"/>
        <v>0</v>
      </c>
      <c r="BV32" s="26">
        <f t="shared" si="5"/>
        <v>0</v>
      </c>
      <c r="BW32" s="26">
        <f t="shared" si="5"/>
        <v>0</v>
      </c>
      <c r="BX32" s="26">
        <f t="shared" si="5"/>
        <v>-2.5697345495284404E-2</v>
      </c>
      <c r="BY32" s="26">
        <f t="shared" si="5"/>
        <v>2.1978906718775167E-2</v>
      </c>
      <c r="BZ32" s="26">
        <f t="shared" si="5"/>
        <v>0</v>
      </c>
      <c r="CA32" s="26">
        <f t="shared" si="5"/>
        <v>4.3384015985981411E-3</v>
      </c>
      <c r="CB32" s="26">
        <f t="shared" si="5"/>
        <v>-2.3042494147154355E-2</v>
      </c>
      <c r="CC32" s="26">
        <f t="shared" si="5"/>
        <v>2.9558802241544429E-2</v>
      </c>
      <c r="CD32" s="26">
        <f t="shared" si="5"/>
        <v>-5.74570550247872E-2</v>
      </c>
    </row>
    <row r="33" spans="2:82" x14ac:dyDescent="0.35">
      <c r="B33">
        <v>30</v>
      </c>
      <c r="C33" s="25">
        <v>43599</v>
      </c>
      <c r="D33" s="13">
        <v>10</v>
      </c>
      <c r="E33" s="13">
        <v>0.7</v>
      </c>
      <c r="F33" s="13">
        <v>4.21</v>
      </c>
      <c r="G33" s="13">
        <v>9.8000000000000007</v>
      </c>
      <c r="H33" s="13">
        <v>10.7</v>
      </c>
      <c r="I33" s="13">
        <v>31.5</v>
      </c>
      <c r="J33" s="13">
        <v>24.1</v>
      </c>
      <c r="K33" s="13">
        <v>1.69</v>
      </c>
      <c r="L33" s="13">
        <v>5.25</v>
      </c>
      <c r="M33" s="13">
        <v>16.45</v>
      </c>
      <c r="N33" s="13">
        <v>0.2</v>
      </c>
      <c r="O33" s="13">
        <v>1.87</v>
      </c>
      <c r="P33" s="13">
        <v>10.050000000000001</v>
      </c>
      <c r="Q33" s="13">
        <v>27.1</v>
      </c>
      <c r="R33" s="13">
        <v>17</v>
      </c>
      <c r="S33" s="13">
        <v>40.049999999999997</v>
      </c>
      <c r="T33" s="13">
        <v>94</v>
      </c>
      <c r="U33" s="13">
        <v>31</v>
      </c>
      <c r="V33" s="13">
        <v>27</v>
      </c>
      <c r="W33" s="13">
        <v>25.05</v>
      </c>
      <c r="X33" s="13">
        <v>180</v>
      </c>
      <c r="Y33" s="13">
        <v>1560</v>
      </c>
      <c r="Z33" s="13">
        <v>60</v>
      </c>
      <c r="AA33" s="13">
        <v>0.4</v>
      </c>
      <c r="AB33" s="13">
        <v>50</v>
      </c>
      <c r="AC33" s="13">
        <v>195</v>
      </c>
      <c r="AD33" s="13">
        <v>13.2</v>
      </c>
      <c r="AE33" s="13">
        <v>5.9</v>
      </c>
      <c r="AF33" s="13">
        <v>13.45</v>
      </c>
      <c r="AG33" s="13">
        <v>3</v>
      </c>
      <c r="AH33" s="13">
        <v>23.65</v>
      </c>
      <c r="AI33" s="13">
        <v>4.05</v>
      </c>
      <c r="AJ33" s="13">
        <v>704</v>
      </c>
      <c r="AK33" s="13">
        <v>230</v>
      </c>
      <c r="AL33" s="13">
        <v>21.95</v>
      </c>
      <c r="AM33" s="13">
        <v>100</v>
      </c>
      <c r="AN33" s="13">
        <v>9.85</v>
      </c>
      <c r="AO33" s="23"/>
      <c r="AP33" s="23"/>
      <c r="AQ33" s="23"/>
      <c r="AR33" s="23">
        <v>30</v>
      </c>
      <c r="AS33" s="25">
        <v>43599</v>
      </c>
      <c r="AT33" s="26">
        <f t="shared" si="6"/>
        <v>0</v>
      </c>
      <c r="AU33" s="26">
        <f t="shared" si="5"/>
        <v>-1.4184634991956413E-2</v>
      </c>
      <c r="AV33" s="26">
        <f t="shared" si="5"/>
        <v>0</v>
      </c>
      <c r="AW33" s="26">
        <f t="shared" si="5"/>
        <v>-2.0202707317519355E-2</v>
      </c>
      <c r="AX33" s="26">
        <f t="shared" ref="AX33:BM48" si="7">LN(H33/H34)</f>
        <v>9.2976456458104567E-2</v>
      </c>
      <c r="AY33" s="26">
        <f t="shared" si="7"/>
        <v>0</v>
      </c>
      <c r="AZ33" s="26">
        <f t="shared" si="7"/>
        <v>4.671762456745978E-2</v>
      </c>
      <c r="BA33" s="26">
        <f t="shared" si="7"/>
        <v>0</v>
      </c>
      <c r="BB33" s="26">
        <f t="shared" si="7"/>
        <v>0</v>
      </c>
      <c r="BC33" s="26">
        <f t="shared" si="7"/>
        <v>2.7736754971599619E-2</v>
      </c>
      <c r="BD33" s="26">
        <f t="shared" si="7"/>
        <v>0</v>
      </c>
      <c r="BE33" s="26">
        <f t="shared" si="7"/>
        <v>-5.3333459753625049E-3</v>
      </c>
      <c r="BF33" s="26">
        <f t="shared" si="7"/>
        <v>4.9875415110391882E-3</v>
      </c>
      <c r="BG33" s="26">
        <f t="shared" si="7"/>
        <v>3.6968618813262026E-3</v>
      </c>
      <c r="BH33" s="26">
        <f t="shared" si="7"/>
        <v>0</v>
      </c>
      <c r="BI33" s="26">
        <f t="shared" si="7"/>
        <v>0</v>
      </c>
      <c r="BJ33" s="26">
        <f t="shared" si="7"/>
        <v>0</v>
      </c>
      <c r="BK33" s="26">
        <f t="shared" si="7"/>
        <v>1.6260520871780326E-2</v>
      </c>
      <c r="BL33" s="26">
        <f t="shared" si="7"/>
        <v>-7.0123926400503462E-3</v>
      </c>
      <c r="BM33" s="26">
        <f t="shared" si="7"/>
        <v>1.9980026626730579E-3</v>
      </c>
      <c r="BN33" s="26">
        <f t="shared" ref="BN33:CC48" si="8">LN(X33/X34)</f>
        <v>0</v>
      </c>
      <c r="BO33" s="26">
        <f t="shared" si="8"/>
        <v>0</v>
      </c>
      <c r="BP33" s="26">
        <f t="shared" si="8"/>
        <v>0</v>
      </c>
      <c r="BQ33" s="26">
        <f t="shared" si="8"/>
        <v>0</v>
      </c>
      <c r="BR33" s="26">
        <f t="shared" si="8"/>
        <v>4.0080213975388678E-3</v>
      </c>
      <c r="BS33" s="26">
        <f t="shared" si="8"/>
        <v>0</v>
      </c>
      <c r="BT33" s="26">
        <f t="shared" si="8"/>
        <v>5.0496164014532233E-2</v>
      </c>
      <c r="BU33" s="26">
        <f t="shared" si="8"/>
        <v>8.5106896679088308E-3</v>
      </c>
      <c r="BV33" s="26">
        <f t="shared" si="8"/>
        <v>0</v>
      </c>
      <c r="BW33" s="26">
        <f t="shared" si="8"/>
        <v>0</v>
      </c>
      <c r="BX33" s="26">
        <f t="shared" si="8"/>
        <v>-8.4211023964083972E-3</v>
      </c>
      <c r="BY33" s="26">
        <f t="shared" si="8"/>
        <v>1.242251999855711E-2</v>
      </c>
      <c r="BZ33" s="26">
        <f t="shared" si="8"/>
        <v>-8.4866138773186939E-3</v>
      </c>
      <c r="CA33" s="26">
        <f t="shared" si="8"/>
        <v>4.3573053689556262E-3</v>
      </c>
      <c r="CB33" s="26">
        <f t="shared" si="8"/>
        <v>3.9494099039159361E-2</v>
      </c>
      <c r="CC33" s="26">
        <f t="shared" si="8"/>
        <v>-2.9558802241544391E-2</v>
      </c>
      <c r="CD33" s="26">
        <f t="shared" ref="CD33:CD96" si="9">LN(AN33/AN34)</f>
        <v>4.1456713678346128E-2</v>
      </c>
    </row>
    <row r="34" spans="2:82" x14ac:dyDescent="0.35">
      <c r="B34">
        <v>31</v>
      </c>
      <c r="C34" s="25">
        <v>43598</v>
      </c>
      <c r="D34" s="13">
        <v>10</v>
      </c>
      <c r="E34" s="13">
        <v>0.71</v>
      </c>
      <c r="F34" s="13">
        <v>4.21</v>
      </c>
      <c r="G34" s="13">
        <v>10</v>
      </c>
      <c r="H34" s="13">
        <v>9.75</v>
      </c>
      <c r="I34" s="13">
        <v>31.5</v>
      </c>
      <c r="J34" s="13">
        <v>23</v>
      </c>
      <c r="K34" s="13">
        <v>1.69</v>
      </c>
      <c r="L34" s="13">
        <v>5.25</v>
      </c>
      <c r="M34" s="13">
        <v>16</v>
      </c>
      <c r="N34" s="13">
        <v>0.2</v>
      </c>
      <c r="O34" s="13">
        <v>1.88</v>
      </c>
      <c r="P34" s="13">
        <v>10</v>
      </c>
      <c r="Q34" s="13">
        <v>27</v>
      </c>
      <c r="R34" s="13">
        <v>17</v>
      </c>
      <c r="S34" s="13">
        <v>40.049999999999997</v>
      </c>
      <c r="T34" s="13">
        <v>94</v>
      </c>
      <c r="U34" s="13">
        <v>30.5</v>
      </c>
      <c r="V34" s="13">
        <v>27.19</v>
      </c>
      <c r="W34" s="13">
        <v>25</v>
      </c>
      <c r="X34" s="13">
        <v>180</v>
      </c>
      <c r="Y34" s="13">
        <v>1560</v>
      </c>
      <c r="Z34" s="13">
        <v>60</v>
      </c>
      <c r="AA34" s="13">
        <v>0.4</v>
      </c>
      <c r="AB34" s="13">
        <v>49.8</v>
      </c>
      <c r="AC34" s="13">
        <v>195</v>
      </c>
      <c r="AD34" s="13">
        <v>12.55</v>
      </c>
      <c r="AE34" s="13">
        <v>5.85</v>
      </c>
      <c r="AF34" s="13">
        <v>13.45</v>
      </c>
      <c r="AG34" s="13">
        <v>3</v>
      </c>
      <c r="AH34" s="13">
        <v>23.85</v>
      </c>
      <c r="AI34" s="13">
        <v>4</v>
      </c>
      <c r="AJ34" s="13">
        <v>710</v>
      </c>
      <c r="AK34" s="13">
        <v>229</v>
      </c>
      <c r="AL34" s="13">
        <v>21.1</v>
      </c>
      <c r="AM34" s="13">
        <v>103</v>
      </c>
      <c r="AN34" s="13">
        <v>9.4499999999999993</v>
      </c>
      <c r="AO34" s="23"/>
      <c r="AP34" s="23"/>
      <c r="AQ34" s="23"/>
      <c r="AR34" s="23">
        <v>31</v>
      </c>
      <c r="AS34" s="25">
        <v>43598</v>
      </c>
      <c r="AT34" s="26">
        <f t="shared" si="6"/>
        <v>-4.9875415110391622E-3</v>
      </c>
      <c r="AU34" s="26">
        <f t="shared" si="6"/>
        <v>0</v>
      </c>
      <c r="AV34" s="26">
        <f t="shared" si="6"/>
        <v>0</v>
      </c>
      <c r="AW34" s="26">
        <f t="shared" si="6"/>
        <v>0</v>
      </c>
      <c r="AX34" s="26">
        <f t="shared" si="7"/>
        <v>2.5975486403260736E-2</v>
      </c>
      <c r="AY34" s="26">
        <f t="shared" si="7"/>
        <v>0</v>
      </c>
      <c r="AZ34" s="26">
        <f t="shared" si="7"/>
        <v>-5.4982134417353057E-2</v>
      </c>
      <c r="BA34" s="26">
        <f t="shared" si="7"/>
        <v>0</v>
      </c>
      <c r="BB34" s="26">
        <f t="shared" si="7"/>
        <v>0</v>
      </c>
      <c r="BC34" s="26">
        <f t="shared" si="7"/>
        <v>0</v>
      </c>
      <c r="BD34" s="26">
        <f t="shared" si="7"/>
        <v>0</v>
      </c>
      <c r="BE34" s="26">
        <f t="shared" si="7"/>
        <v>5.3333459753623818E-3</v>
      </c>
      <c r="BF34" s="26">
        <f t="shared" si="7"/>
        <v>1.0050335853501506E-2</v>
      </c>
      <c r="BG34" s="26">
        <f t="shared" si="7"/>
        <v>9.3090423066011826E-2</v>
      </c>
      <c r="BH34" s="26">
        <f t="shared" si="7"/>
        <v>0</v>
      </c>
      <c r="BI34" s="26">
        <f t="shared" si="7"/>
        <v>1.2492194004318981E-3</v>
      </c>
      <c r="BJ34" s="26">
        <f t="shared" si="7"/>
        <v>0</v>
      </c>
      <c r="BK34" s="26">
        <f t="shared" si="7"/>
        <v>0</v>
      </c>
      <c r="BL34" s="26">
        <f t="shared" si="7"/>
        <v>-8.5600550195273406E-2</v>
      </c>
      <c r="BM34" s="26">
        <f t="shared" si="7"/>
        <v>0</v>
      </c>
      <c r="BN34" s="26">
        <f t="shared" si="8"/>
        <v>0</v>
      </c>
      <c r="BO34" s="26">
        <f t="shared" si="8"/>
        <v>0</v>
      </c>
      <c r="BP34" s="26">
        <f t="shared" si="8"/>
        <v>0</v>
      </c>
      <c r="BQ34" s="26">
        <f t="shared" si="8"/>
        <v>0</v>
      </c>
      <c r="BR34" s="26">
        <f t="shared" si="8"/>
        <v>-2.006018726865743E-3</v>
      </c>
      <c r="BS34" s="26">
        <f t="shared" si="8"/>
        <v>0</v>
      </c>
      <c r="BT34" s="26">
        <f t="shared" si="8"/>
        <v>0</v>
      </c>
      <c r="BU34" s="26">
        <f t="shared" si="8"/>
        <v>0</v>
      </c>
      <c r="BV34" s="26">
        <f t="shared" si="8"/>
        <v>0</v>
      </c>
      <c r="BW34" s="26">
        <f t="shared" si="8"/>
        <v>0</v>
      </c>
      <c r="BX34" s="26">
        <f t="shared" si="8"/>
        <v>-4.1841065225739849E-3</v>
      </c>
      <c r="BY34" s="26">
        <f t="shared" si="8"/>
        <v>2.5031302181184748E-3</v>
      </c>
      <c r="BZ34" s="26">
        <f t="shared" si="8"/>
        <v>0</v>
      </c>
      <c r="CA34" s="26">
        <f t="shared" si="8"/>
        <v>4.3763745997987815E-3</v>
      </c>
      <c r="CB34" s="26">
        <f t="shared" si="8"/>
        <v>-4.1769412876295028E-2</v>
      </c>
      <c r="CC34" s="26">
        <f t="shared" si="8"/>
        <v>2.0599060870072381E-2</v>
      </c>
      <c r="CD34" s="26">
        <f t="shared" si="9"/>
        <v>-2.6111144003685773E-2</v>
      </c>
    </row>
    <row r="35" spans="2:82" x14ac:dyDescent="0.35">
      <c r="B35">
        <v>32</v>
      </c>
      <c r="C35" s="25">
        <v>43595</v>
      </c>
      <c r="D35" s="13">
        <v>10.050000000000001</v>
      </c>
      <c r="E35" s="13">
        <v>0.71</v>
      </c>
      <c r="F35" s="13">
        <v>4.21</v>
      </c>
      <c r="G35" s="13">
        <v>10</v>
      </c>
      <c r="H35" s="13">
        <v>9.5</v>
      </c>
      <c r="I35" s="13">
        <v>31.5</v>
      </c>
      <c r="J35" s="13">
        <v>24.3</v>
      </c>
      <c r="K35" s="13">
        <v>1.69</v>
      </c>
      <c r="L35" s="13">
        <v>5.25</v>
      </c>
      <c r="M35" s="13">
        <v>16</v>
      </c>
      <c r="N35" s="13">
        <v>0.2</v>
      </c>
      <c r="O35" s="13">
        <v>1.87</v>
      </c>
      <c r="P35" s="13">
        <v>9.9</v>
      </c>
      <c r="Q35" s="13">
        <v>24.6</v>
      </c>
      <c r="R35" s="13">
        <v>17</v>
      </c>
      <c r="S35" s="13">
        <v>40</v>
      </c>
      <c r="T35" s="13">
        <v>94</v>
      </c>
      <c r="U35" s="13">
        <v>30.5</v>
      </c>
      <c r="V35" s="13">
        <v>29.62</v>
      </c>
      <c r="W35" s="13">
        <v>25</v>
      </c>
      <c r="X35" s="13">
        <v>180</v>
      </c>
      <c r="Y35" s="13">
        <v>1560</v>
      </c>
      <c r="Z35" s="13">
        <v>60</v>
      </c>
      <c r="AA35" s="13">
        <v>0.4</v>
      </c>
      <c r="AB35" s="13">
        <v>49.9</v>
      </c>
      <c r="AC35" s="13">
        <v>195</v>
      </c>
      <c r="AD35" s="13">
        <v>12.55</v>
      </c>
      <c r="AE35" s="13">
        <v>5.85</v>
      </c>
      <c r="AF35" s="13">
        <v>13.45</v>
      </c>
      <c r="AG35" s="13">
        <v>3</v>
      </c>
      <c r="AH35" s="13">
        <v>23.95</v>
      </c>
      <c r="AI35" s="13">
        <v>3.99</v>
      </c>
      <c r="AJ35" s="13">
        <v>710</v>
      </c>
      <c r="AK35" s="13">
        <v>228</v>
      </c>
      <c r="AL35" s="13">
        <v>22</v>
      </c>
      <c r="AM35" s="13">
        <v>100.9</v>
      </c>
      <c r="AN35" s="13">
        <v>9.6999999999999993</v>
      </c>
      <c r="AO35" s="23"/>
      <c r="AP35" s="23"/>
      <c r="AQ35" s="23"/>
      <c r="AR35" s="23">
        <v>32</v>
      </c>
      <c r="AS35" s="25">
        <v>43595</v>
      </c>
      <c r="AT35" s="26">
        <f t="shared" si="6"/>
        <v>4.9875415110391882E-3</v>
      </c>
      <c r="AU35" s="26">
        <f t="shared" si="6"/>
        <v>0</v>
      </c>
      <c r="AV35" s="26">
        <f t="shared" si="6"/>
        <v>0</v>
      </c>
      <c r="AW35" s="26">
        <f t="shared" si="6"/>
        <v>0</v>
      </c>
      <c r="AX35" s="26">
        <f t="shared" si="7"/>
        <v>-4.6280752564006225E-2</v>
      </c>
      <c r="AY35" s="26">
        <f t="shared" si="7"/>
        <v>0.10536051565782635</v>
      </c>
      <c r="AZ35" s="26">
        <f t="shared" si="7"/>
        <v>0</v>
      </c>
      <c r="BA35" s="26">
        <f t="shared" si="7"/>
        <v>0</v>
      </c>
      <c r="BB35" s="26">
        <f t="shared" si="7"/>
        <v>0</v>
      </c>
      <c r="BC35" s="26">
        <f t="shared" si="7"/>
        <v>0</v>
      </c>
      <c r="BD35" s="26">
        <f t="shared" si="7"/>
        <v>0</v>
      </c>
      <c r="BE35" s="26">
        <f t="shared" si="7"/>
        <v>1.6172859245601186E-2</v>
      </c>
      <c r="BF35" s="26">
        <f t="shared" si="7"/>
        <v>-5.0377940299570698E-3</v>
      </c>
      <c r="BG35" s="26">
        <f t="shared" si="7"/>
        <v>-3.5932009226063329E-2</v>
      </c>
      <c r="BH35" s="26">
        <f t="shared" si="7"/>
        <v>0</v>
      </c>
      <c r="BI35" s="26">
        <f t="shared" si="7"/>
        <v>2.1479031677124231E-2</v>
      </c>
      <c r="BJ35" s="26">
        <f t="shared" si="7"/>
        <v>0</v>
      </c>
      <c r="BK35" s="26">
        <f t="shared" si="7"/>
        <v>0</v>
      </c>
      <c r="BL35" s="26">
        <f t="shared" si="7"/>
        <v>1.9775618883057445E-2</v>
      </c>
      <c r="BM35" s="26">
        <f t="shared" si="7"/>
        <v>0</v>
      </c>
      <c r="BN35" s="26">
        <f t="shared" si="8"/>
        <v>0</v>
      </c>
      <c r="BO35" s="26">
        <f t="shared" si="8"/>
        <v>0</v>
      </c>
      <c r="BP35" s="26">
        <f t="shared" si="8"/>
        <v>0</v>
      </c>
      <c r="BQ35" s="26">
        <f t="shared" si="8"/>
        <v>0</v>
      </c>
      <c r="BR35" s="26">
        <f t="shared" si="8"/>
        <v>0</v>
      </c>
      <c r="BS35" s="26">
        <f t="shared" si="8"/>
        <v>0</v>
      </c>
      <c r="BT35" s="26">
        <f t="shared" si="8"/>
        <v>-1.972450534777859E-2</v>
      </c>
      <c r="BU35" s="26">
        <f t="shared" si="8"/>
        <v>0</v>
      </c>
      <c r="BV35" s="26">
        <f t="shared" si="8"/>
        <v>0</v>
      </c>
      <c r="BW35" s="26">
        <f t="shared" si="8"/>
        <v>0</v>
      </c>
      <c r="BX35" s="26">
        <f t="shared" si="8"/>
        <v>8.3857933762739641E-3</v>
      </c>
      <c r="BY35" s="26">
        <f t="shared" si="8"/>
        <v>-2.503130218118477E-3</v>
      </c>
      <c r="BZ35" s="26">
        <f t="shared" si="8"/>
        <v>8.8292607145678215E-2</v>
      </c>
      <c r="CA35" s="26">
        <f t="shared" si="8"/>
        <v>0</v>
      </c>
      <c r="CB35" s="26">
        <f t="shared" si="8"/>
        <v>-4.5351551653913741E-3</v>
      </c>
      <c r="CC35" s="26">
        <f t="shared" si="8"/>
        <v>-2.0599060870072423E-2</v>
      </c>
      <c r="CD35" s="26">
        <f t="shared" si="9"/>
        <v>1.0362787035546658E-2</v>
      </c>
    </row>
    <row r="36" spans="2:82" x14ac:dyDescent="0.35">
      <c r="B36">
        <v>33</v>
      </c>
      <c r="C36" s="25">
        <v>43594</v>
      </c>
      <c r="D36" s="13">
        <v>10</v>
      </c>
      <c r="E36" s="13">
        <v>0.71</v>
      </c>
      <c r="F36" s="13">
        <v>4.21</v>
      </c>
      <c r="G36" s="13">
        <v>10</v>
      </c>
      <c r="H36" s="13">
        <v>9.9499999999999993</v>
      </c>
      <c r="I36" s="13">
        <v>28.35</v>
      </c>
      <c r="J36" s="13">
        <v>24.3</v>
      </c>
      <c r="K36" s="13">
        <v>1.69</v>
      </c>
      <c r="L36" s="13">
        <v>5.25</v>
      </c>
      <c r="M36" s="13">
        <v>16</v>
      </c>
      <c r="N36" s="13">
        <v>0.2</v>
      </c>
      <c r="O36" s="13">
        <v>1.8399999999999999</v>
      </c>
      <c r="P36" s="13">
        <v>9.9499999999999993</v>
      </c>
      <c r="Q36" s="13">
        <v>25.5</v>
      </c>
      <c r="R36" s="13">
        <v>17</v>
      </c>
      <c r="S36" s="13">
        <v>39.15</v>
      </c>
      <c r="T36" s="13">
        <v>94</v>
      </c>
      <c r="U36" s="13">
        <v>30.5</v>
      </c>
      <c r="V36" s="13">
        <v>29.04</v>
      </c>
      <c r="W36" s="13">
        <v>25</v>
      </c>
      <c r="X36" s="13">
        <v>180</v>
      </c>
      <c r="Y36" s="13">
        <v>1560</v>
      </c>
      <c r="Z36" s="13">
        <v>60</v>
      </c>
      <c r="AA36" s="13">
        <v>0.4</v>
      </c>
      <c r="AB36" s="13">
        <v>49.9</v>
      </c>
      <c r="AC36" s="13">
        <v>195</v>
      </c>
      <c r="AD36" s="13">
        <v>12.8</v>
      </c>
      <c r="AE36" s="13">
        <v>5.85</v>
      </c>
      <c r="AF36" s="13">
        <v>13.45</v>
      </c>
      <c r="AG36" s="13">
        <v>3</v>
      </c>
      <c r="AH36" s="13">
        <v>23.75</v>
      </c>
      <c r="AI36" s="13">
        <v>4</v>
      </c>
      <c r="AJ36" s="13">
        <v>650</v>
      </c>
      <c r="AK36" s="13">
        <v>228</v>
      </c>
      <c r="AL36" s="13">
        <v>22.1</v>
      </c>
      <c r="AM36" s="13">
        <v>103</v>
      </c>
      <c r="AN36" s="13">
        <v>9.6</v>
      </c>
      <c r="AO36" s="23"/>
      <c r="AP36" s="23"/>
      <c r="AQ36" s="23"/>
      <c r="AR36" s="23">
        <v>33</v>
      </c>
      <c r="AS36" s="25">
        <v>43594</v>
      </c>
      <c r="AT36" s="26">
        <f t="shared" si="6"/>
        <v>0</v>
      </c>
      <c r="AU36" s="26">
        <f t="shared" si="6"/>
        <v>1.4184634991956381E-2</v>
      </c>
      <c r="AV36" s="26">
        <f t="shared" si="6"/>
        <v>0</v>
      </c>
      <c r="AW36" s="26">
        <f t="shared" si="6"/>
        <v>0</v>
      </c>
      <c r="AX36" s="26">
        <f t="shared" si="7"/>
        <v>-5.0125418235443982E-3</v>
      </c>
      <c r="AY36" s="26">
        <f t="shared" si="7"/>
        <v>0</v>
      </c>
      <c r="AZ36" s="26">
        <f t="shared" si="7"/>
        <v>0</v>
      </c>
      <c r="BA36" s="26">
        <f t="shared" si="7"/>
        <v>0</v>
      </c>
      <c r="BB36" s="26">
        <f t="shared" si="7"/>
        <v>0</v>
      </c>
      <c r="BC36" s="26">
        <f t="shared" si="7"/>
        <v>0</v>
      </c>
      <c r="BD36" s="26">
        <f t="shared" si="7"/>
        <v>0</v>
      </c>
      <c r="BE36" s="26">
        <f t="shared" si="7"/>
        <v>-2.681125745065693E-2</v>
      </c>
      <c r="BF36" s="26">
        <f t="shared" si="7"/>
        <v>0</v>
      </c>
      <c r="BG36" s="26">
        <f t="shared" si="7"/>
        <v>0</v>
      </c>
      <c r="BH36" s="26">
        <f t="shared" si="7"/>
        <v>0</v>
      </c>
      <c r="BI36" s="26">
        <f t="shared" si="7"/>
        <v>3.8387763071656669E-3</v>
      </c>
      <c r="BJ36" s="26">
        <f t="shared" si="7"/>
        <v>0</v>
      </c>
      <c r="BK36" s="26">
        <f t="shared" si="7"/>
        <v>0</v>
      </c>
      <c r="BL36" s="26">
        <f t="shared" si="7"/>
        <v>0</v>
      </c>
      <c r="BM36" s="26">
        <f t="shared" si="7"/>
        <v>0</v>
      </c>
      <c r="BN36" s="26">
        <f t="shared" si="8"/>
        <v>0</v>
      </c>
      <c r="BO36" s="26">
        <f t="shared" si="8"/>
        <v>0</v>
      </c>
      <c r="BP36" s="26">
        <f t="shared" si="8"/>
        <v>0</v>
      </c>
      <c r="BQ36" s="26">
        <f t="shared" si="8"/>
        <v>0</v>
      </c>
      <c r="BR36" s="26">
        <f t="shared" si="8"/>
        <v>0</v>
      </c>
      <c r="BS36" s="26">
        <f t="shared" si="8"/>
        <v>2.5975486403260736E-2</v>
      </c>
      <c r="BT36" s="26">
        <f t="shared" si="8"/>
        <v>-1.5504186535965199E-2</v>
      </c>
      <c r="BU36" s="26">
        <f t="shared" si="8"/>
        <v>0</v>
      </c>
      <c r="BV36" s="26">
        <f t="shared" si="8"/>
        <v>0</v>
      </c>
      <c r="BW36" s="26">
        <f t="shared" si="8"/>
        <v>0</v>
      </c>
      <c r="BX36" s="26">
        <f t="shared" si="8"/>
        <v>0</v>
      </c>
      <c r="BY36" s="26">
        <f t="shared" si="8"/>
        <v>-1.2422519998557096E-2</v>
      </c>
      <c r="BZ36" s="26">
        <f t="shared" si="8"/>
        <v>0</v>
      </c>
      <c r="CA36" s="26">
        <f t="shared" si="8"/>
        <v>0</v>
      </c>
      <c r="CB36" s="26">
        <f t="shared" si="8"/>
        <v>2.2650066308520615E-3</v>
      </c>
      <c r="CC36" s="26">
        <f t="shared" si="8"/>
        <v>0</v>
      </c>
      <c r="CD36" s="26">
        <f t="shared" si="9"/>
        <v>1.0471299867295437E-2</v>
      </c>
    </row>
    <row r="37" spans="2:82" x14ac:dyDescent="0.35">
      <c r="B37">
        <v>34</v>
      </c>
      <c r="C37" s="25">
        <v>43593</v>
      </c>
      <c r="D37" s="13">
        <v>10</v>
      </c>
      <c r="E37" s="13">
        <v>0.7</v>
      </c>
      <c r="F37" s="13">
        <v>4.21</v>
      </c>
      <c r="G37" s="13">
        <v>10</v>
      </c>
      <c r="H37" s="13">
        <v>10</v>
      </c>
      <c r="I37" s="13">
        <v>28.35</v>
      </c>
      <c r="J37" s="13">
        <v>24.3</v>
      </c>
      <c r="K37" s="13">
        <v>1.69</v>
      </c>
      <c r="L37" s="13">
        <v>5.25</v>
      </c>
      <c r="M37" s="13">
        <v>16</v>
      </c>
      <c r="N37" s="13">
        <v>0.2</v>
      </c>
      <c r="O37" s="13">
        <v>1.8900000000000001</v>
      </c>
      <c r="P37" s="13">
        <v>9.9499999999999993</v>
      </c>
      <c r="Q37" s="13">
        <v>25.5</v>
      </c>
      <c r="R37" s="13">
        <v>17</v>
      </c>
      <c r="S37" s="13">
        <v>39</v>
      </c>
      <c r="T37" s="13">
        <v>94</v>
      </c>
      <c r="U37" s="13">
        <v>30.5</v>
      </c>
      <c r="V37" s="13">
        <v>29.04</v>
      </c>
      <c r="W37" s="13">
        <v>25</v>
      </c>
      <c r="X37" s="13">
        <v>180</v>
      </c>
      <c r="Y37" s="13">
        <v>1560</v>
      </c>
      <c r="Z37" s="13">
        <v>60</v>
      </c>
      <c r="AA37" s="13">
        <v>0.4</v>
      </c>
      <c r="AB37" s="13">
        <v>49.9</v>
      </c>
      <c r="AC37" s="13">
        <v>190</v>
      </c>
      <c r="AD37" s="13">
        <v>13</v>
      </c>
      <c r="AE37" s="13">
        <v>5.85</v>
      </c>
      <c r="AF37" s="13">
        <v>13.45</v>
      </c>
      <c r="AG37" s="13">
        <v>3</v>
      </c>
      <c r="AH37" s="13">
        <v>23.75</v>
      </c>
      <c r="AI37" s="13">
        <v>4.05</v>
      </c>
      <c r="AJ37" s="13">
        <v>650</v>
      </c>
      <c r="AK37" s="13">
        <v>228</v>
      </c>
      <c r="AL37" s="13">
        <v>22.05</v>
      </c>
      <c r="AM37" s="13">
        <v>103</v>
      </c>
      <c r="AN37" s="13">
        <v>9.5</v>
      </c>
      <c r="AO37" s="23"/>
      <c r="AP37" s="23"/>
      <c r="AQ37" s="23"/>
      <c r="AR37" s="23">
        <v>34</v>
      </c>
      <c r="AS37" s="25">
        <v>43593</v>
      </c>
      <c r="AT37" s="26">
        <f t="shared" si="6"/>
        <v>0</v>
      </c>
      <c r="AU37" s="26">
        <f t="shared" si="6"/>
        <v>0</v>
      </c>
      <c r="AV37" s="26">
        <f t="shared" si="6"/>
        <v>0</v>
      </c>
      <c r="AW37" s="26">
        <f t="shared" si="6"/>
        <v>0</v>
      </c>
      <c r="AX37" s="26">
        <f t="shared" si="7"/>
        <v>0</v>
      </c>
      <c r="AY37" s="26">
        <f t="shared" si="7"/>
        <v>0</v>
      </c>
      <c r="AZ37" s="26">
        <f t="shared" si="7"/>
        <v>0</v>
      </c>
      <c r="BA37" s="26">
        <f t="shared" si="7"/>
        <v>0</v>
      </c>
      <c r="BB37" s="26">
        <f t="shared" si="7"/>
        <v>0</v>
      </c>
      <c r="BC37" s="26">
        <f t="shared" si="7"/>
        <v>0</v>
      </c>
      <c r="BD37" s="26">
        <f t="shared" si="7"/>
        <v>0</v>
      </c>
      <c r="BE37" s="26">
        <f t="shared" si="7"/>
        <v>3.7740327982847113E-2</v>
      </c>
      <c r="BF37" s="26">
        <f t="shared" si="7"/>
        <v>4.6280752564006183E-2</v>
      </c>
      <c r="BG37" s="26">
        <f t="shared" si="7"/>
        <v>0</v>
      </c>
      <c r="BH37" s="26">
        <f t="shared" si="7"/>
        <v>0</v>
      </c>
      <c r="BI37" s="26">
        <f t="shared" si="7"/>
        <v>0</v>
      </c>
      <c r="BJ37" s="26">
        <f t="shared" si="7"/>
        <v>0</v>
      </c>
      <c r="BK37" s="26">
        <f t="shared" si="7"/>
        <v>-1.6260520871780291E-2</v>
      </c>
      <c r="BL37" s="26">
        <f t="shared" si="7"/>
        <v>0</v>
      </c>
      <c r="BM37" s="26">
        <f t="shared" si="7"/>
        <v>0</v>
      </c>
      <c r="BN37" s="26">
        <f t="shared" si="8"/>
        <v>5.7158413839948623E-2</v>
      </c>
      <c r="BO37" s="26">
        <f t="shared" si="8"/>
        <v>0</v>
      </c>
      <c r="BP37" s="26">
        <f t="shared" si="8"/>
        <v>0</v>
      </c>
      <c r="BQ37" s="26">
        <f t="shared" si="8"/>
        <v>0</v>
      </c>
      <c r="BR37" s="26">
        <f t="shared" si="8"/>
        <v>-2.0020026706730793E-3</v>
      </c>
      <c r="BS37" s="26">
        <f t="shared" si="8"/>
        <v>0</v>
      </c>
      <c r="BT37" s="26">
        <f t="shared" si="8"/>
        <v>0</v>
      </c>
      <c r="BU37" s="26">
        <f t="shared" si="8"/>
        <v>0</v>
      </c>
      <c r="BV37" s="26">
        <f t="shared" si="8"/>
        <v>0</v>
      </c>
      <c r="BW37" s="26">
        <f t="shared" si="8"/>
        <v>0.10536051565782614</v>
      </c>
      <c r="BX37" s="26">
        <f t="shared" si="8"/>
        <v>6.3358184490857035E-3</v>
      </c>
      <c r="BY37" s="26">
        <f t="shared" si="8"/>
        <v>0</v>
      </c>
      <c r="BZ37" s="26">
        <f t="shared" si="8"/>
        <v>0</v>
      </c>
      <c r="CA37" s="26">
        <f t="shared" si="8"/>
        <v>0</v>
      </c>
      <c r="CB37" s="26">
        <f t="shared" si="8"/>
        <v>-4.5248945982895774E-3</v>
      </c>
      <c r="CC37" s="26">
        <f t="shared" si="8"/>
        <v>0</v>
      </c>
      <c r="CD37" s="26">
        <f t="shared" si="9"/>
        <v>5.2770571008438193E-3</v>
      </c>
    </row>
    <row r="38" spans="2:82" x14ac:dyDescent="0.35">
      <c r="B38">
        <v>35</v>
      </c>
      <c r="C38" s="25">
        <v>43592</v>
      </c>
      <c r="D38" s="13">
        <v>10</v>
      </c>
      <c r="E38" s="13">
        <v>0.7</v>
      </c>
      <c r="F38" s="13">
        <v>4.21</v>
      </c>
      <c r="G38" s="13">
        <v>10</v>
      </c>
      <c r="H38" s="13">
        <v>10</v>
      </c>
      <c r="I38" s="13">
        <v>28.35</v>
      </c>
      <c r="J38" s="13">
        <v>24.3</v>
      </c>
      <c r="K38" s="13">
        <v>1.69</v>
      </c>
      <c r="L38" s="13">
        <v>5.25</v>
      </c>
      <c r="M38" s="13">
        <v>16</v>
      </c>
      <c r="N38" s="13">
        <v>0.2</v>
      </c>
      <c r="O38" s="13">
        <v>1.8199999999999998</v>
      </c>
      <c r="P38" s="13">
        <v>9.5</v>
      </c>
      <c r="Q38" s="13">
        <v>25.5</v>
      </c>
      <c r="R38" s="13">
        <v>17</v>
      </c>
      <c r="S38" s="13">
        <v>39</v>
      </c>
      <c r="T38" s="13">
        <v>94</v>
      </c>
      <c r="U38" s="13">
        <v>31</v>
      </c>
      <c r="V38" s="13">
        <v>29.04</v>
      </c>
      <c r="W38" s="13">
        <v>25</v>
      </c>
      <c r="X38" s="13">
        <v>170</v>
      </c>
      <c r="Y38" s="13">
        <v>1560</v>
      </c>
      <c r="Z38" s="13">
        <v>60</v>
      </c>
      <c r="AA38" s="13">
        <v>0.4</v>
      </c>
      <c r="AB38" s="13">
        <v>50</v>
      </c>
      <c r="AC38" s="13">
        <v>190</v>
      </c>
      <c r="AD38" s="13">
        <v>13</v>
      </c>
      <c r="AE38" s="13">
        <v>5.85</v>
      </c>
      <c r="AF38" s="13">
        <v>13.45</v>
      </c>
      <c r="AG38" s="13">
        <v>2.7</v>
      </c>
      <c r="AH38" s="13">
        <v>23.6</v>
      </c>
      <c r="AI38" s="13">
        <v>4.05</v>
      </c>
      <c r="AJ38" s="13">
        <v>650</v>
      </c>
      <c r="AK38" s="13">
        <v>228</v>
      </c>
      <c r="AL38" s="13">
        <v>22.15</v>
      </c>
      <c r="AM38" s="13">
        <v>103</v>
      </c>
      <c r="AN38" s="13">
        <v>9.4499999999999993</v>
      </c>
      <c r="AO38" s="23"/>
      <c r="AP38" s="23"/>
      <c r="AQ38" s="23"/>
      <c r="AR38" s="23">
        <v>35</v>
      </c>
      <c r="AS38" s="25">
        <v>43592</v>
      </c>
      <c r="AT38" s="26">
        <f t="shared" si="6"/>
        <v>0</v>
      </c>
      <c r="AU38" s="26">
        <f t="shared" si="6"/>
        <v>-1.4184634991956413E-2</v>
      </c>
      <c r="AV38" s="26">
        <f t="shared" si="6"/>
        <v>0</v>
      </c>
      <c r="AW38" s="26">
        <f t="shared" si="6"/>
        <v>-3.9920212695373379E-3</v>
      </c>
      <c r="AX38" s="26">
        <f t="shared" si="7"/>
        <v>0</v>
      </c>
      <c r="AY38" s="26">
        <f t="shared" si="7"/>
        <v>0</v>
      </c>
      <c r="AZ38" s="26">
        <f t="shared" si="7"/>
        <v>0</v>
      </c>
      <c r="BA38" s="26">
        <f t="shared" si="7"/>
        <v>0</v>
      </c>
      <c r="BB38" s="26">
        <f t="shared" si="7"/>
        <v>2.3122417420854212E-2</v>
      </c>
      <c r="BC38" s="26">
        <f t="shared" si="7"/>
        <v>3.174869831458027E-2</v>
      </c>
      <c r="BD38" s="26">
        <f t="shared" si="7"/>
        <v>0</v>
      </c>
      <c r="BE38" s="26">
        <f t="shared" si="7"/>
        <v>5.5096558109694795E-3</v>
      </c>
      <c r="BF38" s="26">
        <f t="shared" si="7"/>
        <v>-1.0471299867295366E-2</v>
      </c>
      <c r="BG38" s="26">
        <f t="shared" si="7"/>
        <v>3.593200922606337E-2</v>
      </c>
      <c r="BH38" s="26">
        <f t="shared" si="7"/>
        <v>0.10536051565782635</v>
      </c>
      <c r="BI38" s="26">
        <f t="shared" si="7"/>
        <v>0</v>
      </c>
      <c r="BJ38" s="26">
        <f t="shared" si="7"/>
        <v>0</v>
      </c>
      <c r="BK38" s="26">
        <f t="shared" si="7"/>
        <v>-3.1748698314580298E-2</v>
      </c>
      <c r="BL38" s="26">
        <f t="shared" si="7"/>
        <v>6.5824931312215978E-2</v>
      </c>
      <c r="BM38" s="26">
        <f t="shared" si="7"/>
        <v>0</v>
      </c>
      <c r="BN38" s="26">
        <f t="shared" si="8"/>
        <v>-3.4685557987889984E-2</v>
      </c>
      <c r="BO38" s="26">
        <f t="shared" si="8"/>
        <v>0</v>
      </c>
      <c r="BP38" s="26">
        <f t="shared" si="8"/>
        <v>0</v>
      </c>
      <c r="BQ38" s="26">
        <f t="shared" si="8"/>
        <v>0</v>
      </c>
      <c r="BR38" s="26">
        <f t="shared" si="8"/>
        <v>1.3085239548655534E-2</v>
      </c>
      <c r="BS38" s="26">
        <f t="shared" si="8"/>
        <v>2.6668247082161273E-2</v>
      </c>
      <c r="BT38" s="26">
        <f t="shared" si="8"/>
        <v>0</v>
      </c>
      <c r="BU38" s="26">
        <f t="shared" si="8"/>
        <v>0</v>
      </c>
      <c r="BV38" s="26">
        <f t="shared" si="8"/>
        <v>0</v>
      </c>
      <c r="BW38" s="26">
        <f t="shared" si="8"/>
        <v>0</v>
      </c>
      <c r="BX38" s="26">
        <f t="shared" si="8"/>
        <v>0</v>
      </c>
      <c r="BY38" s="26">
        <f t="shared" si="8"/>
        <v>0</v>
      </c>
      <c r="BZ38" s="26">
        <f t="shared" si="8"/>
        <v>0</v>
      </c>
      <c r="CA38" s="26">
        <f t="shared" si="8"/>
        <v>6.3369613932589192E-2</v>
      </c>
      <c r="CB38" s="26">
        <f t="shared" si="8"/>
        <v>4.6197590998857736E-2</v>
      </c>
      <c r="CC38" s="26">
        <f t="shared" si="8"/>
        <v>0</v>
      </c>
      <c r="CD38" s="26">
        <f t="shared" si="9"/>
        <v>0</v>
      </c>
    </row>
    <row r="39" spans="2:82" x14ac:dyDescent="0.35">
      <c r="B39">
        <v>36</v>
      </c>
      <c r="C39" s="25">
        <v>43591</v>
      </c>
      <c r="D39" s="13">
        <v>10</v>
      </c>
      <c r="E39" s="13">
        <v>0.71</v>
      </c>
      <c r="F39" s="13">
        <v>4.21</v>
      </c>
      <c r="G39" s="13">
        <v>10.039999999999999</v>
      </c>
      <c r="H39" s="13">
        <v>10</v>
      </c>
      <c r="I39" s="13">
        <v>28.35</v>
      </c>
      <c r="J39" s="13">
        <v>24.3</v>
      </c>
      <c r="K39" s="13">
        <v>1.69</v>
      </c>
      <c r="L39" s="13">
        <v>5.13</v>
      </c>
      <c r="M39" s="13">
        <v>15.5</v>
      </c>
      <c r="N39" s="13">
        <v>0.2</v>
      </c>
      <c r="O39" s="13">
        <v>1.81</v>
      </c>
      <c r="P39" s="13">
        <v>9.6</v>
      </c>
      <c r="Q39" s="13">
        <v>24.6</v>
      </c>
      <c r="R39" s="13">
        <v>15.3</v>
      </c>
      <c r="S39" s="13">
        <v>39</v>
      </c>
      <c r="T39" s="13">
        <v>94</v>
      </c>
      <c r="U39" s="13">
        <v>32</v>
      </c>
      <c r="V39" s="13">
        <v>27.19</v>
      </c>
      <c r="W39" s="13">
        <v>25</v>
      </c>
      <c r="X39" s="13">
        <v>176</v>
      </c>
      <c r="Y39" s="13">
        <v>1560</v>
      </c>
      <c r="Z39" s="13">
        <v>60</v>
      </c>
      <c r="AA39" s="13">
        <v>0.4</v>
      </c>
      <c r="AB39" s="13">
        <v>49.35</v>
      </c>
      <c r="AC39" s="13">
        <v>185</v>
      </c>
      <c r="AD39" s="13">
        <v>13</v>
      </c>
      <c r="AE39" s="13">
        <v>5.85</v>
      </c>
      <c r="AF39" s="13">
        <v>13.45</v>
      </c>
      <c r="AG39" s="13">
        <v>2.7</v>
      </c>
      <c r="AH39" s="13">
        <v>23.6</v>
      </c>
      <c r="AI39" s="13">
        <v>4.05</v>
      </c>
      <c r="AJ39" s="13">
        <v>650</v>
      </c>
      <c r="AK39" s="13">
        <v>214</v>
      </c>
      <c r="AL39" s="13">
        <v>21.15</v>
      </c>
      <c r="AM39" s="13">
        <v>103</v>
      </c>
      <c r="AN39" s="13">
        <v>9.4499999999999993</v>
      </c>
      <c r="AO39" s="23"/>
      <c r="AP39" s="23"/>
      <c r="AQ39" s="23"/>
      <c r="AR39" s="23">
        <v>36</v>
      </c>
      <c r="AS39" s="25">
        <v>43591</v>
      </c>
      <c r="AT39" s="26">
        <f t="shared" si="6"/>
        <v>1.0050335853501506E-2</v>
      </c>
      <c r="AU39" s="26">
        <f t="shared" si="6"/>
        <v>5.7987257650349316E-2</v>
      </c>
      <c r="AV39" s="26">
        <f t="shared" si="6"/>
        <v>0</v>
      </c>
      <c r="AW39" s="26">
        <f t="shared" si="6"/>
        <v>3.9920212695374567E-3</v>
      </c>
      <c r="AX39" s="26">
        <f t="shared" si="7"/>
        <v>-9.950330853168092E-3</v>
      </c>
      <c r="AY39" s="26">
        <f t="shared" si="7"/>
        <v>0</v>
      </c>
      <c r="AZ39" s="26">
        <f t="shared" si="7"/>
        <v>1.242251999855711E-2</v>
      </c>
      <c r="BA39" s="26">
        <f t="shared" si="7"/>
        <v>0</v>
      </c>
      <c r="BB39" s="26">
        <f t="shared" si="7"/>
        <v>0</v>
      </c>
      <c r="BC39" s="26">
        <f t="shared" si="7"/>
        <v>1.9544596072970346E-2</v>
      </c>
      <c r="BD39" s="26">
        <f t="shared" si="7"/>
        <v>0</v>
      </c>
      <c r="BE39" s="26">
        <f t="shared" si="7"/>
        <v>1.6713480973740532E-2</v>
      </c>
      <c r="BF39" s="26">
        <f t="shared" si="7"/>
        <v>-5.1948168771040228E-3</v>
      </c>
      <c r="BG39" s="26">
        <f t="shared" si="7"/>
        <v>4.0733253876358688E-3</v>
      </c>
      <c r="BH39" s="26">
        <f t="shared" si="7"/>
        <v>0</v>
      </c>
      <c r="BI39" s="26">
        <f t="shared" si="7"/>
        <v>5.1413995004186523E-3</v>
      </c>
      <c r="BJ39" s="26">
        <f t="shared" si="7"/>
        <v>4.3485111939738891E-2</v>
      </c>
      <c r="BK39" s="26">
        <f t="shared" si="7"/>
        <v>-4.4315883774510963E-2</v>
      </c>
      <c r="BL39" s="26">
        <f t="shared" si="7"/>
        <v>0</v>
      </c>
      <c r="BM39" s="26">
        <f t="shared" si="7"/>
        <v>0</v>
      </c>
      <c r="BN39" s="26">
        <f t="shared" si="8"/>
        <v>2.5900728432157172E-2</v>
      </c>
      <c r="BO39" s="26">
        <f t="shared" si="8"/>
        <v>0</v>
      </c>
      <c r="BP39" s="26">
        <f t="shared" si="8"/>
        <v>0</v>
      </c>
      <c r="BQ39" s="26">
        <f t="shared" si="8"/>
        <v>0</v>
      </c>
      <c r="BR39" s="26">
        <f t="shared" si="8"/>
        <v>-1.3085239548655481E-2</v>
      </c>
      <c r="BS39" s="26">
        <f t="shared" si="8"/>
        <v>0</v>
      </c>
      <c r="BT39" s="26">
        <f t="shared" si="8"/>
        <v>-7.4107972153721849E-2</v>
      </c>
      <c r="BU39" s="26">
        <f t="shared" si="8"/>
        <v>0</v>
      </c>
      <c r="BV39" s="26">
        <f t="shared" si="8"/>
        <v>0</v>
      </c>
      <c r="BW39" s="26">
        <f t="shared" si="8"/>
        <v>0</v>
      </c>
      <c r="BX39" s="26">
        <f t="shared" si="8"/>
        <v>6.3762171392760638E-3</v>
      </c>
      <c r="BY39" s="26">
        <f t="shared" si="8"/>
        <v>0</v>
      </c>
      <c r="BZ39" s="26">
        <f t="shared" si="8"/>
        <v>0</v>
      </c>
      <c r="CA39" s="26">
        <f t="shared" si="8"/>
        <v>0</v>
      </c>
      <c r="CB39" s="26">
        <f t="shared" si="8"/>
        <v>0</v>
      </c>
      <c r="CC39" s="26">
        <f t="shared" si="8"/>
        <v>-4.8426244757880151E-3</v>
      </c>
      <c r="CD39" s="26">
        <f t="shared" si="9"/>
        <v>3.2260862218221262E-2</v>
      </c>
    </row>
    <row r="40" spans="2:82" x14ac:dyDescent="0.35">
      <c r="B40">
        <v>37</v>
      </c>
      <c r="C40" s="25">
        <v>43588</v>
      </c>
      <c r="D40" s="13">
        <v>9.9</v>
      </c>
      <c r="E40" s="13">
        <v>0.67</v>
      </c>
      <c r="F40" s="13">
        <v>4.21</v>
      </c>
      <c r="G40" s="13">
        <v>10</v>
      </c>
      <c r="H40" s="13">
        <v>10.1</v>
      </c>
      <c r="I40" s="13">
        <v>28.35</v>
      </c>
      <c r="J40" s="13">
        <v>24</v>
      </c>
      <c r="K40" s="13">
        <v>1.69</v>
      </c>
      <c r="L40" s="13">
        <v>5.13</v>
      </c>
      <c r="M40" s="13">
        <v>15.2</v>
      </c>
      <c r="N40" s="13">
        <v>0.2</v>
      </c>
      <c r="O40" s="13">
        <v>1.78</v>
      </c>
      <c r="P40" s="13">
        <v>9.65</v>
      </c>
      <c r="Q40" s="13">
        <v>24.5</v>
      </c>
      <c r="R40" s="13">
        <v>15.3</v>
      </c>
      <c r="S40" s="13">
        <v>38.799999999999997</v>
      </c>
      <c r="T40" s="13">
        <v>90</v>
      </c>
      <c r="U40" s="13">
        <v>33.450000000000003</v>
      </c>
      <c r="V40" s="13">
        <v>27.19</v>
      </c>
      <c r="W40" s="13">
        <v>25</v>
      </c>
      <c r="X40" s="13">
        <v>171.5</v>
      </c>
      <c r="Y40" s="13">
        <v>1560</v>
      </c>
      <c r="Z40" s="13">
        <v>60</v>
      </c>
      <c r="AA40" s="13">
        <v>0.4</v>
      </c>
      <c r="AB40" s="13">
        <v>50</v>
      </c>
      <c r="AC40" s="13">
        <v>185</v>
      </c>
      <c r="AD40" s="13">
        <v>14</v>
      </c>
      <c r="AE40" s="13">
        <v>5.85</v>
      </c>
      <c r="AF40" s="13">
        <v>13.45</v>
      </c>
      <c r="AG40" s="13">
        <v>2.7</v>
      </c>
      <c r="AH40" s="13">
        <v>23.45</v>
      </c>
      <c r="AI40" s="13">
        <v>4.05</v>
      </c>
      <c r="AJ40" s="13">
        <v>650</v>
      </c>
      <c r="AK40" s="13">
        <v>214</v>
      </c>
      <c r="AL40" s="13">
        <v>21.15</v>
      </c>
      <c r="AM40" s="13">
        <v>103.5</v>
      </c>
      <c r="AN40" s="13">
        <v>9.15</v>
      </c>
      <c r="AO40" s="23"/>
      <c r="AP40" s="23"/>
      <c r="AQ40" s="23"/>
      <c r="AR40" s="23">
        <v>37</v>
      </c>
      <c r="AS40" s="25">
        <v>43588</v>
      </c>
      <c r="AT40" s="26">
        <f t="shared" si="6"/>
        <v>3.0771658666753687E-2</v>
      </c>
      <c r="AU40" s="26">
        <f t="shared" si="6"/>
        <v>-4.380262265839277E-2</v>
      </c>
      <c r="AV40" s="26">
        <f t="shared" si="6"/>
        <v>0</v>
      </c>
      <c r="AW40" s="26">
        <f t="shared" si="6"/>
        <v>-1.9802627296179643E-2</v>
      </c>
      <c r="AX40" s="26">
        <f t="shared" si="7"/>
        <v>0</v>
      </c>
      <c r="AY40" s="26">
        <f t="shared" si="7"/>
        <v>0</v>
      </c>
      <c r="AZ40" s="26">
        <f t="shared" si="7"/>
        <v>-2.0811662038246232E-3</v>
      </c>
      <c r="BA40" s="26">
        <f t="shared" si="7"/>
        <v>9.9460793530637873E-2</v>
      </c>
      <c r="BB40" s="26">
        <f t="shared" si="7"/>
        <v>-9.4778406327289288E-2</v>
      </c>
      <c r="BC40" s="26">
        <f t="shared" si="7"/>
        <v>0</v>
      </c>
      <c r="BD40" s="26">
        <f t="shared" si="7"/>
        <v>0</v>
      </c>
      <c r="BE40" s="26">
        <f t="shared" si="7"/>
        <v>6.979576193554192E-2</v>
      </c>
      <c r="BF40" s="26">
        <f t="shared" si="7"/>
        <v>1.041676085825558E-2</v>
      </c>
      <c r="BG40" s="26">
        <f t="shared" si="7"/>
        <v>0.12136085700426753</v>
      </c>
      <c r="BH40" s="26">
        <f t="shared" si="7"/>
        <v>0</v>
      </c>
      <c r="BI40" s="26">
        <f t="shared" si="7"/>
        <v>5.1679701584423773E-3</v>
      </c>
      <c r="BJ40" s="26">
        <f t="shared" si="7"/>
        <v>0</v>
      </c>
      <c r="BK40" s="26">
        <f t="shared" si="7"/>
        <v>-5.0994296029813917E-2</v>
      </c>
      <c r="BL40" s="26">
        <f t="shared" si="7"/>
        <v>0</v>
      </c>
      <c r="BM40" s="26">
        <f t="shared" si="7"/>
        <v>0</v>
      </c>
      <c r="BN40" s="26">
        <f t="shared" si="8"/>
        <v>-4.8373584284215829E-2</v>
      </c>
      <c r="BO40" s="26">
        <f t="shared" si="8"/>
        <v>0</v>
      </c>
      <c r="BP40" s="26">
        <f t="shared" si="8"/>
        <v>0</v>
      </c>
      <c r="BQ40" s="26">
        <f t="shared" si="8"/>
        <v>0</v>
      </c>
      <c r="BR40" s="26">
        <f t="shared" si="8"/>
        <v>0</v>
      </c>
      <c r="BS40" s="26">
        <f t="shared" si="8"/>
        <v>0</v>
      </c>
      <c r="BT40" s="26">
        <f t="shared" si="8"/>
        <v>0.10140011444172942</v>
      </c>
      <c r="BU40" s="26">
        <f t="shared" si="8"/>
        <v>1.7241806434505954E-2</v>
      </c>
      <c r="BV40" s="26">
        <f t="shared" si="8"/>
        <v>0</v>
      </c>
      <c r="BW40" s="26">
        <f t="shared" si="8"/>
        <v>0</v>
      </c>
      <c r="BX40" s="26">
        <f t="shared" si="8"/>
        <v>-2.1299262578249648E-3</v>
      </c>
      <c r="BY40" s="26">
        <f t="shared" si="8"/>
        <v>1.242251999855711E-2</v>
      </c>
      <c r="BZ40" s="26">
        <f t="shared" si="8"/>
        <v>0</v>
      </c>
      <c r="CA40" s="26">
        <f t="shared" si="8"/>
        <v>0</v>
      </c>
      <c r="CB40" s="26">
        <f t="shared" si="8"/>
        <v>7.1174677688639549E-3</v>
      </c>
      <c r="CC40" s="26">
        <f t="shared" si="8"/>
        <v>4.8426244757879908E-3</v>
      </c>
      <c r="CD40" s="26">
        <f t="shared" si="9"/>
        <v>5.4794657646255705E-3</v>
      </c>
    </row>
    <row r="41" spans="2:82" x14ac:dyDescent="0.35">
      <c r="B41">
        <v>38</v>
      </c>
      <c r="C41" s="25">
        <v>43587</v>
      </c>
      <c r="D41" s="13">
        <v>9.6</v>
      </c>
      <c r="E41" s="13">
        <v>0.7</v>
      </c>
      <c r="F41" s="13">
        <v>4.21</v>
      </c>
      <c r="G41" s="13">
        <v>10.199999999999999</v>
      </c>
      <c r="H41" s="13">
        <v>10.1</v>
      </c>
      <c r="I41" s="13">
        <v>28.35</v>
      </c>
      <c r="J41" s="13">
        <v>24.05</v>
      </c>
      <c r="K41" s="13">
        <v>1.53</v>
      </c>
      <c r="L41" s="13">
        <v>5.64</v>
      </c>
      <c r="M41" s="13">
        <v>15.2</v>
      </c>
      <c r="N41" s="13">
        <v>0.2</v>
      </c>
      <c r="O41" s="13">
        <v>1.6600000000000001</v>
      </c>
      <c r="P41" s="13">
        <v>9.5500000000000007</v>
      </c>
      <c r="Q41" s="13">
        <v>21.7</v>
      </c>
      <c r="R41" s="13">
        <v>15.3</v>
      </c>
      <c r="S41" s="13">
        <v>38.6</v>
      </c>
      <c r="T41" s="13">
        <v>90</v>
      </c>
      <c r="U41" s="13">
        <v>35.200000000000003</v>
      </c>
      <c r="V41" s="13">
        <v>27.19</v>
      </c>
      <c r="W41" s="13">
        <v>25</v>
      </c>
      <c r="X41" s="13">
        <v>180</v>
      </c>
      <c r="Y41" s="13">
        <v>1560</v>
      </c>
      <c r="Z41" s="13">
        <v>60</v>
      </c>
      <c r="AA41" s="13">
        <v>0.4</v>
      </c>
      <c r="AB41" s="13">
        <v>50</v>
      </c>
      <c r="AC41" s="13">
        <v>185</v>
      </c>
      <c r="AD41" s="13">
        <v>12.65</v>
      </c>
      <c r="AE41" s="13">
        <v>5.75</v>
      </c>
      <c r="AF41" s="13">
        <v>13.45</v>
      </c>
      <c r="AG41" s="13">
        <v>2.7</v>
      </c>
      <c r="AH41" s="13">
        <v>23.5</v>
      </c>
      <c r="AI41" s="13">
        <v>4</v>
      </c>
      <c r="AJ41" s="13">
        <v>650</v>
      </c>
      <c r="AK41" s="13">
        <v>214</v>
      </c>
      <c r="AL41" s="13">
        <v>21</v>
      </c>
      <c r="AM41" s="13">
        <v>103</v>
      </c>
      <c r="AN41" s="13">
        <v>9.1</v>
      </c>
      <c r="AO41" s="23"/>
      <c r="AP41" s="23"/>
      <c r="AQ41" s="23"/>
      <c r="AR41" s="23">
        <v>38</v>
      </c>
      <c r="AS41" s="25">
        <v>43587</v>
      </c>
      <c r="AT41" s="26">
        <f t="shared" si="6"/>
        <v>-5.1948168771040228E-3</v>
      </c>
      <c r="AU41" s="26">
        <f t="shared" si="6"/>
        <v>1.4388737452099671E-2</v>
      </c>
      <c r="AV41" s="26">
        <f t="shared" si="6"/>
        <v>0</v>
      </c>
      <c r="AW41" s="26">
        <f t="shared" si="6"/>
        <v>1.980262729617973E-2</v>
      </c>
      <c r="AX41" s="26">
        <f t="shared" si="7"/>
        <v>9.950330853168092E-3</v>
      </c>
      <c r="AY41" s="26">
        <f t="shared" si="7"/>
        <v>-8.6129153729938665E-2</v>
      </c>
      <c r="AZ41" s="26">
        <f t="shared" si="7"/>
        <v>-1.0341353794732595E-2</v>
      </c>
      <c r="BA41" s="26">
        <f t="shared" si="7"/>
        <v>0</v>
      </c>
      <c r="BB41" s="26">
        <f t="shared" si="7"/>
        <v>-2.797385204240618E-2</v>
      </c>
      <c r="BC41" s="26">
        <f t="shared" si="7"/>
        <v>6.6006840313520927E-3</v>
      </c>
      <c r="BD41" s="26">
        <f t="shared" si="7"/>
        <v>0</v>
      </c>
      <c r="BE41" s="26">
        <f t="shared" si="7"/>
        <v>-1.1976191046715649E-2</v>
      </c>
      <c r="BF41" s="26">
        <f t="shared" si="7"/>
        <v>-3.0930300691358499E-2</v>
      </c>
      <c r="BG41" s="26">
        <f t="shared" si="7"/>
        <v>-1.373019281190202E-2</v>
      </c>
      <c r="BH41" s="26">
        <f t="shared" si="7"/>
        <v>0</v>
      </c>
      <c r="BI41" s="26">
        <f t="shared" si="7"/>
        <v>1.4351192163090507E-2</v>
      </c>
      <c r="BJ41" s="26">
        <f t="shared" si="7"/>
        <v>-5.5540129170001773E-4</v>
      </c>
      <c r="BK41" s="26">
        <f t="shared" si="7"/>
        <v>0</v>
      </c>
      <c r="BL41" s="26">
        <f t="shared" si="7"/>
        <v>0</v>
      </c>
      <c r="BM41" s="26">
        <f t="shared" si="7"/>
        <v>4.08219945202552E-2</v>
      </c>
      <c r="BN41" s="26">
        <f t="shared" si="8"/>
        <v>0</v>
      </c>
      <c r="BO41" s="26">
        <f t="shared" si="8"/>
        <v>3.9220713153281329E-2</v>
      </c>
      <c r="BP41" s="26">
        <f t="shared" si="8"/>
        <v>0</v>
      </c>
      <c r="BQ41" s="26">
        <f t="shared" si="8"/>
        <v>0</v>
      </c>
      <c r="BR41" s="26">
        <f t="shared" si="8"/>
        <v>0</v>
      </c>
      <c r="BS41" s="26">
        <f t="shared" si="8"/>
        <v>-2.6668247082161294E-2</v>
      </c>
      <c r="BT41" s="26">
        <f t="shared" si="8"/>
        <v>3.9604012160969143E-3</v>
      </c>
      <c r="BU41" s="26">
        <f t="shared" si="8"/>
        <v>2.6433257068155646E-2</v>
      </c>
      <c r="BV41" s="26">
        <f t="shared" si="8"/>
        <v>0</v>
      </c>
      <c r="BW41" s="26">
        <f t="shared" si="8"/>
        <v>0</v>
      </c>
      <c r="BX41" s="26">
        <f t="shared" si="8"/>
        <v>2.1506205220963682E-2</v>
      </c>
      <c r="BY41" s="26">
        <f t="shared" si="8"/>
        <v>-1.2422519998557096E-2</v>
      </c>
      <c r="BZ41" s="26">
        <f t="shared" si="8"/>
        <v>0</v>
      </c>
      <c r="CA41" s="26">
        <f t="shared" si="8"/>
        <v>0</v>
      </c>
      <c r="CB41" s="26">
        <f t="shared" si="8"/>
        <v>0</v>
      </c>
      <c r="CC41" s="26">
        <f t="shared" si="8"/>
        <v>0</v>
      </c>
      <c r="CD41" s="26">
        <f t="shared" si="9"/>
        <v>2.2223136784710041E-2</v>
      </c>
    </row>
    <row r="42" spans="2:82" x14ac:dyDescent="0.35">
      <c r="B42">
        <v>39</v>
      </c>
      <c r="C42" s="25">
        <v>43585</v>
      </c>
      <c r="D42" s="13">
        <v>9.65</v>
      </c>
      <c r="E42" s="13">
        <v>0.69</v>
      </c>
      <c r="F42" s="13">
        <v>4.21</v>
      </c>
      <c r="G42" s="13">
        <v>10</v>
      </c>
      <c r="H42" s="13">
        <v>10</v>
      </c>
      <c r="I42" s="13">
        <v>30.9</v>
      </c>
      <c r="J42" s="13">
        <v>24.3</v>
      </c>
      <c r="K42" s="13">
        <v>1.53</v>
      </c>
      <c r="L42" s="13">
        <v>5.8</v>
      </c>
      <c r="M42" s="13">
        <v>15.1</v>
      </c>
      <c r="N42" s="13">
        <v>0.2</v>
      </c>
      <c r="O42" s="13">
        <v>1.6800000000000002</v>
      </c>
      <c r="P42" s="13">
        <v>9.85</v>
      </c>
      <c r="Q42" s="13">
        <v>22</v>
      </c>
      <c r="R42" s="13">
        <v>15.3</v>
      </c>
      <c r="S42" s="13">
        <v>38.049999999999997</v>
      </c>
      <c r="T42" s="13">
        <v>90.05</v>
      </c>
      <c r="U42" s="13">
        <v>35.200000000000003</v>
      </c>
      <c r="V42" s="13">
        <v>27.19</v>
      </c>
      <c r="W42" s="13">
        <v>24</v>
      </c>
      <c r="X42" s="13">
        <v>180</v>
      </c>
      <c r="Y42" s="13">
        <v>1500</v>
      </c>
      <c r="Z42" s="13">
        <v>60</v>
      </c>
      <c r="AA42" s="13">
        <v>0.4</v>
      </c>
      <c r="AB42" s="13">
        <v>50</v>
      </c>
      <c r="AC42" s="13">
        <v>190</v>
      </c>
      <c r="AD42" s="13">
        <v>12.6</v>
      </c>
      <c r="AE42" s="13">
        <v>5.6</v>
      </c>
      <c r="AF42" s="13">
        <v>13.45</v>
      </c>
      <c r="AG42" s="13">
        <v>2.7</v>
      </c>
      <c r="AH42" s="13">
        <v>23</v>
      </c>
      <c r="AI42" s="13">
        <v>4.05</v>
      </c>
      <c r="AJ42" s="13">
        <v>650</v>
      </c>
      <c r="AK42" s="13">
        <v>214</v>
      </c>
      <c r="AL42" s="13">
        <v>21</v>
      </c>
      <c r="AM42" s="13">
        <v>103</v>
      </c>
      <c r="AN42" s="13">
        <v>8.9</v>
      </c>
      <c r="AO42" s="23"/>
      <c r="AP42" s="23"/>
      <c r="AQ42" s="23"/>
      <c r="AR42" s="23">
        <v>39</v>
      </c>
      <c r="AS42" s="25">
        <v>43585</v>
      </c>
      <c r="AT42" s="26">
        <f t="shared" si="6"/>
        <v>5.1948168771041511E-3</v>
      </c>
      <c r="AU42" s="26">
        <f t="shared" si="6"/>
        <v>2.9413885206293192E-2</v>
      </c>
      <c r="AV42" s="26">
        <f t="shared" si="6"/>
        <v>0</v>
      </c>
      <c r="AW42" s="26">
        <f t="shared" si="6"/>
        <v>0</v>
      </c>
      <c r="AX42" s="26">
        <f t="shared" si="7"/>
        <v>0</v>
      </c>
      <c r="AY42" s="26">
        <f t="shared" si="7"/>
        <v>8.612915372993854E-2</v>
      </c>
      <c r="AZ42" s="26">
        <f t="shared" si="7"/>
        <v>0</v>
      </c>
      <c r="BA42" s="26">
        <f t="shared" si="7"/>
        <v>8.8795498783131269E-2</v>
      </c>
      <c r="BB42" s="26">
        <f t="shared" si="7"/>
        <v>8.4506679374620516E-2</v>
      </c>
      <c r="BC42" s="26">
        <f t="shared" si="7"/>
        <v>0</v>
      </c>
      <c r="BD42" s="26">
        <f t="shared" si="7"/>
        <v>0</v>
      </c>
      <c r="BE42" s="26">
        <f t="shared" si="7"/>
        <v>4.2559614418796111E-2</v>
      </c>
      <c r="BF42" s="26">
        <f t="shared" si="7"/>
        <v>5.0890695074712281E-3</v>
      </c>
      <c r="BG42" s="26">
        <f t="shared" si="7"/>
        <v>0</v>
      </c>
      <c r="BH42" s="26">
        <f t="shared" si="7"/>
        <v>0</v>
      </c>
      <c r="BI42" s="26">
        <f t="shared" si="7"/>
        <v>0</v>
      </c>
      <c r="BJ42" s="26">
        <f t="shared" si="7"/>
        <v>5.5540129169988307E-4</v>
      </c>
      <c r="BK42" s="26">
        <f t="shared" si="7"/>
        <v>0</v>
      </c>
      <c r="BL42" s="26">
        <f t="shared" si="7"/>
        <v>3.3155307587241951E-3</v>
      </c>
      <c r="BM42" s="26">
        <f t="shared" si="7"/>
        <v>-4.0821994520255166E-2</v>
      </c>
      <c r="BN42" s="26">
        <f t="shared" si="8"/>
        <v>0</v>
      </c>
      <c r="BO42" s="26">
        <f t="shared" si="8"/>
        <v>0</v>
      </c>
      <c r="BP42" s="26">
        <f t="shared" si="8"/>
        <v>0</v>
      </c>
      <c r="BQ42" s="26">
        <f t="shared" si="8"/>
        <v>0</v>
      </c>
      <c r="BR42" s="26">
        <f t="shared" si="8"/>
        <v>0</v>
      </c>
      <c r="BS42" s="26">
        <f t="shared" si="8"/>
        <v>3.7537919319065242E-2</v>
      </c>
      <c r="BT42" s="26">
        <f t="shared" si="8"/>
        <v>0</v>
      </c>
      <c r="BU42" s="26">
        <f t="shared" si="8"/>
        <v>-1.7699577099400975E-2</v>
      </c>
      <c r="BV42" s="26">
        <f t="shared" si="8"/>
        <v>0</v>
      </c>
      <c r="BW42" s="26">
        <f t="shared" si="8"/>
        <v>0</v>
      </c>
      <c r="BX42" s="26">
        <f t="shared" si="8"/>
        <v>2.17627942259567E-3</v>
      </c>
      <c r="BY42" s="26">
        <f t="shared" si="8"/>
        <v>0</v>
      </c>
      <c r="BZ42" s="26">
        <f t="shared" si="8"/>
        <v>0</v>
      </c>
      <c r="CA42" s="26">
        <f t="shared" si="8"/>
        <v>3.8099846232270383E-2</v>
      </c>
      <c r="CB42" s="26">
        <f t="shared" si="8"/>
        <v>0</v>
      </c>
      <c r="CC42" s="26">
        <f t="shared" si="8"/>
        <v>0</v>
      </c>
      <c r="CD42" s="26">
        <f t="shared" si="9"/>
        <v>6.378973787533021E-2</v>
      </c>
    </row>
    <row r="43" spans="2:82" x14ac:dyDescent="0.35">
      <c r="B43">
        <v>40</v>
      </c>
      <c r="C43" s="25">
        <v>43584</v>
      </c>
      <c r="D43" s="13">
        <v>9.6</v>
      </c>
      <c r="E43" s="13">
        <v>0.67</v>
      </c>
      <c r="F43" s="13">
        <v>4.21</v>
      </c>
      <c r="G43" s="13">
        <v>10</v>
      </c>
      <c r="H43" s="13">
        <v>10</v>
      </c>
      <c r="I43" s="13">
        <v>28.35</v>
      </c>
      <c r="J43" s="13">
        <v>24.3</v>
      </c>
      <c r="K43" s="13">
        <v>1.4</v>
      </c>
      <c r="L43" s="13">
        <v>5.33</v>
      </c>
      <c r="M43" s="13">
        <v>15.1</v>
      </c>
      <c r="N43" s="13">
        <v>0.2</v>
      </c>
      <c r="O43" s="13">
        <v>1.6099999999999999</v>
      </c>
      <c r="P43" s="13">
        <v>9.8000000000000007</v>
      </c>
      <c r="Q43" s="13">
        <v>22</v>
      </c>
      <c r="R43" s="13">
        <v>15.3</v>
      </c>
      <c r="S43" s="13">
        <v>38.049999999999997</v>
      </c>
      <c r="T43" s="13">
        <v>90</v>
      </c>
      <c r="U43" s="13">
        <v>35.200000000000003</v>
      </c>
      <c r="V43" s="13">
        <v>27.1</v>
      </c>
      <c r="W43" s="13">
        <v>25</v>
      </c>
      <c r="X43" s="13">
        <v>180</v>
      </c>
      <c r="Y43" s="13">
        <v>1500</v>
      </c>
      <c r="Z43" s="13">
        <v>60</v>
      </c>
      <c r="AA43" s="13">
        <v>0.4</v>
      </c>
      <c r="AB43" s="13">
        <v>50</v>
      </c>
      <c r="AC43" s="13">
        <v>183</v>
      </c>
      <c r="AD43" s="13">
        <v>12.6</v>
      </c>
      <c r="AE43" s="13">
        <v>5.7</v>
      </c>
      <c r="AF43" s="13">
        <v>13.45</v>
      </c>
      <c r="AG43" s="13">
        <v>2.7</v>
      </c>
      <c r="AH43" s="13">
        <v>22.95</v>
      </c>
      <c r="AI43" s="13">
        <v>4.05</v>
      </c>
      <c r="AJ43" s="13">
        <v>650</v>
      </c>
      <c r="AK43" s="13">
        <v>206</v>
      </c>
      <c r="AL43" s="13">
        <v>21</v>
      </c>
      <c r="AM43" s="13">
        <v>103</v>
      </c>
      <c r="AN43" s="13">
        <v>8.35</v>
      </c>
      <c r="AO43" s="23"/>
      <c r="AP43" s="23"/>
      <c r="AQ43" s="23"/>
      <c r="AR43" s="23">
        <v>40</v>
      </c>
      <c r="AS43" s="25">
        <v>43584</v>
      </c>
      <c r="AT43" s="26">
        <f t="shared" si="6"/>
        <v>0</v>
      </c>
      <c r="AU43" s="26">
        <f t="shared" si="6"/>
        <v>-1.4815085785140699E-2</v>
      </c>
      <c r="AV43" s="26">
        <f t="shared" si="6"/>
        <v>0</v>
      </c>
      <c r="AW43" s="26">
        <f t="shared" si="6"/>
        <v>0</v>
      </c>
      <c r="AX43" s="26">
        <f t="shared" si="7"/>
        <v>0</v>
      </c>
      <c r="AY43" s="26">
        <f t="shared" si="7"/>
        <v>0</v>
      </c>
      <c r="AZ43" s="26">
        <f t="shared" si="7"/>
        <v>0</v>
      </c>
      <c r="BA43" s="26">
        <f t="shared" si="7"/>
        <v>0</v>
      </c>
      <c r="BB43" s="26">
        <f t="shared" si="7"/>
        <v>0</v>
      </c>
      <c r="BC43" s="26">
        <f t="shared" si="7"/>
        <v>2.0067563050809173E-2</v>
      </c>
      <c r="BD43" s="26">
        <f t="shared" si="7"/>
        <v>0</v>
      </c>
      <c r="BE43" s="26">
        <f t="shared" si="7"/>
        <v>-3.0583423372080393E-2</v>
      </c>
      <c r="BF43" s="26">
        <f t="shared" si="7"/>
        <v>0</v>
      </c>
      <c r="BG43" s="26">
        <f t="shared" si="7"/>
        <v>0</v>
      </c>
      <c r="BH43" s="26">
        <f t="shared" si="7"/>
        <v>0</v>
      </c>
      <c r="BI43" s="26">
        <f t="shared" si="7"/>
        <v>1.3149245813090221E-3</v>
      </c>
      <c r="BJ43" s="26">
        <f t="shared" si="7"/>
        <v>0</v>
      </c>
      <c r="BK43" s="26">
        <f t="shared" si="7"/>
        <v>0</v>
      </c>
      <c r="BL43" s="26">
        <f t="shared" si="7"/>
        <v>3.6968618813262026E-3</v>
      </c>
      <c r="BM43" s="26">
        <f t="shared" si="7"/>
        <v>0</v>
      </c>
      <c r="BN43" s="26">
        <f t="shared" si="8"/>
        <v>0</v>
      </c>
      <c r="BO43" s="26">
        <f t="shared" si="8"/>
        <v>0</v>
      </c>
      <c r="BP43" s="26">
        <f t="shared" si="8"/>
        <v>0</v>
      </c>
      <c r="BQ43" s="26">
        <f t="shared" si="8"/>
        <v>0</v>
      </c>
      <c r="BR43" s="26">
        <f t="shared" si="8"/>
        <v>-9.9950033308349932E-4</v>
      </c>
      <c r="BS43" s="26">
        <f t="shared" si="8"/>
        <v>0</v>
      </c>
      <c r="BT43" s="26">
        <f t="shared" si="8"/>
        <v>0</v>
      </c>
      <c r="BU43" s="26">
        <f t="shared" si="8"/>
        <v>2.6668247082161489E-2</v>
      </c>
      <c r="BV43" s="26">
        <f t="shared" si="8"/>
        <v>0</v>
      </c>
      <c r="BW43" s="26">
        <f t="shared" si="8"/>
        <v>0</v>
      </c>
      <c r="BX43" s="26">
        <f t="shared" si="8"/>
        <v>4.3668191663403895E-3</v>
      </c>
      <c r="BY43" s="26">
        <f t="shared" si="8"/>
        <v>0</v>
      </c>
      <c r="BZ43" s="26">
        <f t="shared" si="8"/>
        <v>0</v>
      </c>
      <c r="CA43" s="26">
        <f t="shared" si="8"/>
        <v>-6.5751377562780419E-2</v>
      </c>
      <c r="CB43" s="26">
        <f t="shared" si="8"/>
        <v>-2.3781224049674358E-3</v>
      </c>
      <c r="CC43" s="26">
        <f t="shared" si="8"/>
        <v>0</v>
      </c>
      <c r="CD43" s="26">
        <f t="shared" si="9"/>
        <v>0</v>
      </c>
    </row>
    <row r="44" spans="2:82" x14ac:dyDescent="0.35">
      <c r="B44">
        <v>41</v>
      </c>
      <c r="C44" s="25">
        <v>43581</v>
      </c>
      <c r="D44" s="13">
        <v>9.6</v>
      </c>
      <c r="E44" s="13">
        <v>0.68</v>
      </c>
      <c r="F44" s="13">
        <v>4.21</v>
      </c>
      <c r="G44" s="13">
        <v>10</v>
      </c>
      <c r="H44" s="13">
        <v>10</v>
      </c>
      <c r="I44" s="13">
        <v>28.35</v>
      </c>
      <c r="J44" s="13">
        <v>24.3</v>
      </c>
      <c r="K44" s="13">
        <v>1.4</v>
      </c>
      <c r="L44" s="13">
        <v>5.33</v>
      </c>
      <c r="M44" s="13">
        <v>14.8</v>
      </c>
      <c r="N44" s="13">
        <v>0.2</v>
      </c>
      <c r="O44" s="13">
        <v>1.6600000000000001</v>
      </c>
      <c r="P44" s="13">
        <v>9.8000000000000007</v>
      </c>
      <c r="Q44" s="13">
        <v>22</v>
      </c>
      <c r="R44" s="13">
        <v>15.3</v>
      </c>
      <c r="S44" s="13">
        <v>38</v>
      </c>
      <c r="T44" s="13">
        <v>90</v>
      </c>
      <c r="U44" s="13">
        <v>35.200000000000003</v>
      </c>
      <c r="V44" s="13">
        <v>27</v>
      </c>
      <c r="W44" s="13">
        <v>25</v>
      </c>
      <c r="X44" s="13">
        <v>180</v>
      </c>
      <c r="Y44" s="13">
        <v>1500</v>
      </c>
      <c r="Z44" s="13">
        <v>60</v>
      </c>
      <c r="AA44" s="13">
        <v>0.4</v>
      </c>
      <c r="AB44" s="13">
        <v>50.05</v>
      </c>
      <c r="AC44" s="13">
        <v>183</v>
      </c>
      <c r="AD44" s="13">
        <v>12.6</v>
      </c>
      <c r="AE44" s="13">
        <v>5.55</v>
      </c>
      <c r="AF44" s="13">
        <v>13.45</v>
      </c>
      <c r="AG44" s="13">
        <v>2.7</v>
      </c>
      <c r="AH44" s="13">
        <v>22.85</v>
      </c>
      <c r="AI44" s="13">
        <v>4.05</v>
      </c>
      <c r="AJ44" s="13">
        <v>650</v>
      </c>
      <c r="AK44" s="13">
        <v>220</v>
      </c>
      <c r="AL44" s="13">
        <v>21.05</v>
      </c>
      <c r="AM44" s="13">
        <v>103</v>
      </c>
      <c r="AN44" s="13">
        <v>8.35</v>
      </c>
      <c r="AO44" s="23"/>
      <c r="AP44" s="23"/>
      <c r="AQ44" s="23"/>
      <c r="AR44" s="23">
        <v>41</v>
      </c>
      <c r="AS44" s="25">
        <v>43581</v>
      </c>
      <c r="AT44" s="26">
        <f t="shared" si="6"/>
        <v>1.0471299867295437E-2</v>
      </c>
      <c r="AU44" s="26">
        <f t="shared" si="6"/>
        <v>-2.8987536873252187E-2</v>
      </c>
      <c r="AV44" s="26">
        <f t="shared" si="6"/>
        <v>0</v>
      </c>
      <c r="AW44" s="26">
        <f t="shared" si="6"/>
        <v>0</v>
      </c>
      <c r="AX44" s="26">
        <f t="shared" si="7"/>
        <v>-9.950330853168092E-3</v>
      </c>
      <c r="AY44" s="26">
        <f t="shared" si="7"/>
        <v>0</v>
      </c>
      <c r="AZ44" s="26">
        <f t="shared" si="7"/>
        <v>0</v>
      </c>
      <c r="BA44" s="26">
        <f t="shared" si="7"/>
        <v>0</v>
      </c>
      <c r="BB44" s="26">
        <f t="shared" si="7"/>
        <v>1.8939960100921471E-2</v>
      </c>
      <c r="BC44" s="26">
        <f t="shared" si="7"/>
        <v>0</v>
      </c>
      <c r="BD44" s="26">
        <f t="shared" si="7"/>
        <v>0</v>
      </c>
      <c r="BE44" s="26">
        <f t="shared" si="7"/>
        <v>2.4391453124159263E-2</v>
      </c>
      <c r="BF44" s="26">
        <f t="shared" si="7"/>
        <v>2.0619287202735825E-2</v>
      </c>
      <c r="BG44" s="26">
        <f t="shared" si="7"/>
        <v>2.2989518224698781E-2</v>
      </c>
      <c r="BH44" s="26">
        <f t="shared" si="7"/>
        <v>0</v>
      </c>
      <c r="BI44" s="26">
        <f t="shared" si="7"/>
        <v>2.80205123321749E-2</v>
      </c>
      <c r="BJ44" s="26">
        <f t="shared" si="7"/>
        <v>0</v>
      </c>
      <c r="BK44" s="26">
        <f t="shared" si="7"/>
        <v>0</v>
      </c>
      <c r="BL44" s="26">
        <f t="shared" si="7"/>
        <v>0</v>
      </c>
      <c r="BM44" s="26">
        <f t="shared" si="7"/>
        <v>0</v>
      </c>
      <c r="BN44" s="26">
        <f t="shared" si="8"/>
        <v>0</v>
      </c>
      <c r="BO44" s="26">
        <f t="shared" si="8"/>
        <v>0</v>
      </c>
      <c r="BP44" s="26">
        <f t="shared" si="8"/>
        <v>0</v>
      </c>
      <c r="BQ44" s="26">
        <f t="shared" si="8"/>
        <v>0</v>
      </c>
      <c r="BR44" s="26">
        <f t="shared" si="8"/>
        <v>-4.982571344463939E-3</v>
      </c>
      <c r="BS44" s="26">
        <f t="shared" si="8"/>
        <v>0</v>
      </c>
      <c r="BT44" s="26">
        <f t="shared" si="8"/>
        <v>0</v>
      </c>
      <c r="BU44" s="26">
        <f t="shared" si="8"/>
        <v>0</v>
      </c>
      <c r="BV44" s="26">
        <f t="shared" si="8"/>
        <v>0</v>
      </c>
      <c r="BW44" s="26">
        <f t="shared" si="8"/>
        <v>0</v>
      </c>
      <c r="BX44" s="26">
        <f t="shared" si="8"/>
        <v>4.4750195798614618E-2</v>
      </c>
      <c r="BY44" s="26">
        <f t="shared" si="8"/>
        <v>0</v>
      </c>
      <c r="BZ44" s="26">
        <f t="shared" si="8"/>
        <v>0</v>
      </c>
      <c r="CA44" s="26">
        <f t="shared" si="8"/>
        <v>2.2989518224698781E-2</v>
      </c>
      <c r="CB44" s="26">
        <f t="shared" si="8"/>
        <v>2.6475673984027955E-2</v>
      </c>
      <c r="CC44" s="26">
        <f t="shared" si="8"/>
        <v>2.9558802241544429E-2</v>
      </c>
      <c r="CD44" s="26">
        <f t="shared" si="9"/>
        <v>2.4243611609992635E-2</v>
      </c>
    </row>
    <row r="45" spans="2:82" x14ac:dyDescent="0.35">
      <c r="B45">
        <v>42</v>
      </c>
      <c r="C45" s="25">
        <v>43580</v>
      </c>
      <c r="D45" s="13">
        <v>9.5</v>
      </c>
      <c r="E45" s="13">
        <v>0.7</v>
      </c>
      <c r="F45" s="13">
        <v>4.21</v>
      </c>
      <c r="G45" s="13">
        <v>10</v>
      </c>
      <c r="H45" s="13">
        <v>10.1</v>
      </c>
      <c r="I45" s="13">
        <v>28.35</v>
      </c>
      <c r="J45" s="13">
        <v>24.3</v>
      </c>
      <c r="K45" s="13">
        <v>1.4</v>
      </c>
      <c r="L45" s="13">
        <v>5.23</v>
      </c>
      <c r="M45" s="13">
        <v>14.8</v>
      </c>
      <c r="N45" s="13">
        <v>0.2</v>
      </c>
      <c r="O45" s="13">
        <v>1.62</v>
      </c>
      <c r="P45" s="13">
        <v>9.6</v>
      </c>
      <c r="Q45" s="13">
        <v>21.5</v>
      </c>
      <c r="R45" s="13">
        <v>15.3</v>
      </c>
      <c r="S45" s="13">
        <v>36.950000000000003</v>
      </c>
      <c r="T45" s="13">
        <v>90</v>
      </c>
      <c r="U45" s="13">
        <v>35.200000000000003</v>
      </c>
      <c r="V45" s="13">
        <v>27</v>
      </c>
      <c r="W45" s="13">
        <v>25</v>
      </c>
      <c r="X45" s="13">
        <v>180</v>
      </c>
      <c r="Y45" s="13">
        <v>1500</v>
      </c>
      <c r="Z45" s="13">
        <v>60</v>
      </c>
      <c r="AA45" s="13">
        <v>0.4</v>
      </c>
      <c r="AB45" s="13">
        <v>50.3</v>
      </c>
      <c r="AC45" s="13">
        <v>183</v>
      </c>
      <c r="AD45" s="13">
        <v>12.6</v>
      </c>
      <c r="AE45" s="13">
        <v>5.55</v>
      </c>
      <c r="AF45" s="13">
        <v>13.45</v>
      </c>
      <c r="AG45" s="13">
        <v>2.7</v>
      </c>
      <c r="AH45" s="13">
        <v>21.85</v>
      </c>
      <c r="AI45" s="13">
        <v>4.05</v>
      </c>
      <c r="AJ45" s="13">
        <v>650</v>
      </c>
      <c r="AK45" s="13">
        <v>215</v>
      </c>
      <c r="AL45" s="13">
        <v>20.5</v>
      </c>
      <c r="AM45" s="13">
        <v>100</v>
      </c>
      <c r="AN45" s="13">
        <v>8.15</v>
      </c>
      <c r="AO45" s="23"/>
      <c r="AP45" s="23"/>
      <c r="AQ45" s="23"/>
      <c r="AR45" s="23">
        <v>42</v>
      </c>
      <c r="AS45" s="25">
        <v>43580</v>
      </c>
      <c r="AT45" s="26">
        <f t="shared" si="6"/>
        <v>5.4067221270275793E-2</v>
      </c>
      <c r="AU45" s="26">
        <f t="shared" si="6"/>
        <v>2.8987536873252187E-2</v>
      </c>
      <c r="AV45" s="26">
        <f t="shared" si="6"/>
        <v>0</v>
      </c>
      <c r="AW45" s="26">
        <f t="shared" si="6"/>
        <v>0</v>
      </c>
      <c r="AX45" s="26">
        <f t="shared" si="7"/>
        <v>0</v>
      </c>
      <c r="AY45" s="26">
        <f t="shared" si="7"/>
        <v>0</v>
      </c>
      <c r="AZ45" s="26">
        <f t="shared" si="7"/>
        <v>0</v>
      </c>
      <c r="BA45" s="26">
        <f t="shared" si="7"/>
        <v>0</v>
      </c>
      <c r="BB45" s="26">
        <f t="shared" si="7"/>
        <v>0</v>
      </c>
      <c r="BC45" s="26">
        <f t="shared" si="7"/>
        <v>0</v>
      </c>
      <c r="BD45" s="26">
        <f t="shared" si="7"/>
        <v>0</v>
      </c>
      <c r="BE45" s="26">
        <f t="shared" si="7"/>
        <v>2.5001302205417186E-2</v>
      </c>
      <c r="BF45" s="26">
        <f t="shared" si="7"/>
        <v>-5.1948168771040228E-3</v>
      </c>
      <c r="BG45" s="26">
        <f t="shared" si="7"/>
        <v>4.7628048989254664E-2</v>
      </c>
      <c r="BH45" s="26">
        <f t="shared" si="7"/>
        <v>0</v>
      </c>
      <c r="BI45" s="26">
        <f t="shared" si="7"/>
        <v>-2.2743455231331068E-2</v>
      </c>
      <c r="BJ45" s="26">
        <f t="shared" si="7"/>
        <v>0</v>
      </c>
      <c r="BK45" s="26">
        <f t="shared" si="7"/>
        <v>3.4685557987890109E-2</v>
      </c>
      <c r="BL45" s="26">
        <f t="shared" si="7"/>
        <v>5.7550647616305163E-2</v>
      </c>
      <c r="BM45" s="26">
        <f t="shared" si="7"/>
        <v>0</v>
      </c>
      <c r="BN45" s="26">
        <f t="shared" si="8"/>
        <v>0</v>
      </c>
      <c r="BO45" s="26">
        <f t="shared" si="8"/>
        <v>0</v>
      </c>
      <c r="BP45" s="26">
        <f t="shared" si="8"/>
        <v>0</v>
      </c>
      <c r="BQ45" s="26">
        <f t="shared" si="8"/>
        <v>0</v>
      </c>
      <c r="BR45" s="26">
        <f t="shared" si="8"/>
        <v>1.603240753104879E-2</v>
      </c>
      <c r="BS45" s="26">
        <f t="shared" si="8"/>
        <v>2.9952322283351325E-2</v>
      </c>
      <c r="BT45" s="26">
        <f t="shared" si="8"/>
        <v>0</v>
      </c>
      <c r="BU45" s="26">
        <f t="shared" si="8"/>
        <v>0</v>
      </c>
      <c r="BV45" s="26">
        <f t="shared" si="8"/>
        <v>0</v>
      </c>
      <c r="BW45" s="26">
        <f t="shared" si="8"/>
        <v>0</v>
      </c>
      <c r="BX45" s="26">
        <f t="shared" si="8"/>
        <v>0</v>
      </c>
      <c r="BY45" s="26">
        <f t="shared" si="8"/>
        <v>0</v>
      </c>
      <c r="BZ45" s="26">
        <f t="shared" si="8"/>
        <v>0</v>
      </c>
      <c r="CA45" s="26">
        <f t="shared" si="8"/>
        <v>-6.7441280795532535E-2</v>
      </c>
      <c r="CB45" s="26">
        <f t="shared" si="8"/>
        <v>6.5514607110626774E-2</v>
      </c>
      <c r="CC45" s="26">
        <f t="shared" si="8"/>
        <v>0</v>
      </c>
      <c r="CD45" s="26">
        <f t="shared" si="9"/>
        <v>1.8576385572935457E-2</v>
      </c>
    </row>
    <row r="46" spans="2:82" x14ac:dyDescent="0.35">
      <c r="B46">
        <v>43</v>
      </c>
      <c r="C46" s="25">
        <v>43579</v>
      </c>
      <c r="D46" s="13">
        <v>9</v>
      </c>
      <c r="E46" s="13">
        <v>0.68</v>
      </c>
      <c r="F46" s="13">
        <v>4.21</v>
      </c>
      <c r="G46" s="13">
        <v>10</v>
      </c>
      <c r="H46" s="13">
        <v>10.1</v>
      </c>
      <c r="I46" s="13">
        <v>28.35</v>
      </c>
      <c r="J46" s="13">
        <v>24.3</v>
      </c>
      <c r="K46" s="13">
        <v>1.4</v>
      </c>
      <c r="L46" s="13">
        <v>5.23</v>
      </c>
      <c r="M46" s="13">
        <v>14.8</v>
      </c>
      <c r="N46" s="13">
        <v>0.2</v>
      </c>
      <c r="O46" s="13">
        <v>1.58</v>
      </c>
      <c r="P46" s="13">
        <v>9.65</v>
      </c>
      <c r="Q46" s="13">
        <v>20.5</v>
      </c>
      <c r="R46" s="13">
        <v>15.3</v>
      </c>
      <c r="S46" s="13">
        <v>37.799999999999997</v>
      </c>
      <c r="T46" s="13">
        <v>90</v>
      </c>
      <c r="U46" s="13">
        <v>34</v>
      </c>
      <c r="V46" s="13">
        <v>25.49</v>
      </c>
      <c r="W46" s="13">
        <v>25</v>
      </c>
      <c r="X46" s="13">
        <v>180</v>
      </c>
      <c r="Y46" s="13">
        <v>1500</v>
      </c>
      <c r="Z46" s="13">
        <v>60</v>
      </c>
      <c r="AA46" s="13">
        <v>0.4</v>
      </c>
      <c r="AB46" s="13">
        <v>49.5</v>
      </c>
      <c r="AC46" s="13">
        <v>177.6</v>
      </c>
      <c r="AD46" s="13">
        <v>12.6</v>
      </c>
      <c r="AE46" s="13">
        <v>5.55</v>
      </c>
      <c r="AF46" s="13">
        <v>13.45</v>
      </c>
      <c r="AG46" s="13">
        <v>2.7</v>
      </c>
      <c r="AH46" s="13">
        <v>21.85</v>
      </c>
      <c r="AI46" s="13">
        <v>4.05</v>
      </c>
      <c r="AJ46" s="13">
        <v>650</v>
      </c>
      <c r="AK46" s="13">
        <v>230</v>
      </c>
      <c r="AL46" s="13">
        <v>19.2</v>
      </c>
      <c r="AM46" s="13">
        <v>100</v>
      </c>
      <c r="AN46" s="13">
        <v>8</v>
      </c>
      <c r="AO46" s="23"/>
      <c r="AP46" s="23"/>
      <c r="AQ46" s="23"/>
      <c r="AR46" s="23">
        <v>43</v>
      </c>
      <c r="AS46" s="25">
        <v>43579</v>
      </c>
      <c r="AT46" s="26">
        <f t="shared" si="6"/>
        <v>0</v>
      </c>
      <c r="AU46" s="26">
        <f t="shared" si="6"/>
        <v>-2.8987536873252187E-2</v>
      </c>
      <c r="AV46" s="26">
        <f t="shared" si="6"/>
        <v>0</v>
      </c>
      <c r="AW46" s="26">
        <f t="shared" si="6"/>
        <v>0</v>
      </c>
      <c r="AX46" s="26">
        <f t="shared" si="7"/>
        <v>0</v>
      </c>
      <c r="AY46" s="26">
        <f t="shared" si="7"/>
        <v>0</v>
      </c>
      <c r="AZ46" s="26">
        <f t="shared" si="7"/>
        <v>0</v>
      </c>
      <c r="BA46" s="26">
        <f t="shared" si="7"/>
        <v>0</v>
      </c>
      <c r="BB46" s="26">
        <f t="shared" si="7"/>
        <v>0</v>
      </c>
      <c r="BC46" s="26">
        <f t="shared" si="7"/>
        <v>6.7796869853787691E-3</v>
      </c>
      <c r="BD46" s="26">
        <f t="shared" si="7"/>
        <v>0</v>
      </c>
      <c r="BE46" s="26">
        <f t="shared" si="7"/>
        <v>-6.3091691932646091E-3</v>
      </c>
      <c r="BF46" s="26">
        <f t="shared" si="7"/>
        <v>0</v>
      </c>
      <c r="BG46" s="26">
        <f t="shared" si="7"/>
        <v>-4.7628048989254587E-2</v>
      </c>
      <c r="BH46" s="26">
        <f t="shared" si="7"/>
        <v>0</v>
      </c>
      <c r="BI46" s="26">
        <f t="shared" si="7"/>
        <v>7.9681696491768813E-3</v>
      </c>
      <c r="BJ46" s="26">
        <f t="shared" si="7"/>
        <v>0</v>
      </c>
      <c r="BK46" s="26">
        <f t="shared" si="7"/>
        <v>6.062462181643484E-2</v>
      </c>
      <c r="BL46" s="26">
        <f t="shared" si="7"/>
        <v>0</v>
      </c>
      <c r="BM46" s="26">
        <f t="shared" si="7"/>
        <v>0</v>
      </c>
      <c r="BN46" s="26">
        <f t="shared" si="8"/>
        <v>0</v>
      </c>
      <c r="BO46" s="26">
        <f t="shared" si="8"/>
        <v>0</v>
      </c>
      <c r="BP46" s="26">
        <f t="shared" si="8"/>
        <v>0</v>
      </c>
      <c r="BQ46" s="26">
        <f t="shared" si="8"/>
        <v>0</v>
      </c>
      <c r="BR46" s="26">
        <f t="shared" si="8"/>
        <v>0</v>
      </c>
      <c r="BS46" s="26">
        <f t="shared" si="8"/>
        <v>0</v>
      </c>
      <c r="BT46" s="26">
        <f t="shared" si="8"/>
        <v>0</v>
      </c>
      <c r="BU46" s="26">
        <f t="shared" si="8"/>
        <v>0</v>
      </c>
      <c r="BV46" s="26">
        <f t="shared" si="8"/>
        <v>0</v>
      </c>
      <c r="BW46" s="26">
        <f t="shared" si="8"/>
        <v>0</v>
      </c>
      <c r="BX46" s="26">
        <f t="shared" si="8"/>
        <v>-4.5662179795810829E-3</v>
      </c>
      <c r="BY46" s="26">
        <f t="shared" si="8"/>
        <v>9.0384061468268939E-2</v>
      </c>
      <c r="BZ46" s="26">
        <f t="shared" si="8"/>
        <v>0</v>
      </c>
      <c r="CA46" s="26">
        <f t="shared" si="8"/>
        <v>-2.1506205220963619E-2</v>
      </c>
      <c r="CB46" s="26">
        <f t="shared" si="8"/>
        <v>-4.0821994520255166E-2</v>
      </c>
      <c r="CC46" s="26">
        <f t="shared" si="8"/>
        <v>0</v>
      </c>
      <c r="CD46" s="26">
        <f t="shared" si="9"/>
        <v>0</v>
      </c>
    </row>
    <row r="47" spans="2:82" x14ac:dyDescent="0.35">
      <c r="B47">
        <v>44</v>
      </c>
      <c r="C47" s="25">
        <v>43578</v>
      </c>
      <c r="D47" s="13">
        <v>9</v>
      </c>
      <c r="E47" s="13">
        <v>0.7</v>
      </c>
      <c r="F47" s="13">
        <v>4.21</v>
      </c>
      <c r="G47" s="13">
        <v>10</v>
      </c>
      <c r="H47" s="13">
        <v>10.1</v>
      </c>
      <c r="I47" s="13">
        <v>28.35</v>
      </c>
      <c r="J47" s="13">
        <v>24.3</v>
      </c>
      <c r="K47" s="13">
        <v>1.4</v>
      </c>
      <c r="L47" s="13">
        <v>5.23</v>
      </c>
      <c r="M47" s="13">
        <v>14.7</v>
      </c>
      <c r="N47" s="13">
        <v>0.2</v>
      </c>
      <c r="O47" s="13">
        <v>1.5899999999999999</v>
      </c>
      <c r="P47" s="13">
        <v>9.65</v>
      </c>
      <c r="Q47" s="13">
        <v>21.5</v>
      </c>
      <c r="R47" s="13">
        <v>15.3</v>
      </c>
      <c r="S47" s="13">
        <v>37.5</v>
      </c>
      <c r="T47" s="13">
        <v>90</v>
      </c>
      <c r="U47" s="13">
        <v>32</v>
      </c>
      <c r="V47" s="13">
        <v>25.49</v>
      </c>
      <c r="W47" s="13">
        <v>25</v>
      </c>
      <c r="X47" s="13">
        <v>180</v>
      </c>
      <c r="Y47" s="13">
        <v>1500</v>
      </c>
      <c r="Z47" s="13">
        <v>60</v>
      </c>
      <c r="AA47" s="13">
        <v>0.4</v>
      </c>
      <c r="AB47" s="13">
        <v>49.5</v>
      </c>
      <c r="AC47" s="13">
        <v>177.6</v>
      </c>
      <c r="AD47" s="13">
        <v>12.6</v>
      </c>
      <c r="AE47" s="13">
        <v>5.55</v>
      </c>
      <c r="AF47" s="13">
        <v>13.45</v>
      </c>
      <c r="AG47" s="13">
        <v>2.7</v>
      </c>
      <c r="AH47" s="13">
        <v>21.95</v>
      </c>
      <c r="AI47" s="13">
        <v>3.7</v>
      </c>
      <c r="AJ47" s="13">
        <v>650</v>
      </c>
      <c r="AK47" s="13">
        <v>235</v>
      </c>
      <c r="AL47" s="13">
        <v>20</v>
      </c>
      <c r="AM47" s="13">
        <v>100</v>
      </c>
      <c r="AN47" s="13">
        <v>8</v>
      </c>
      <c r="AO47" s="23"/>
      <c r="AP47" s="23"/>
      <c r="AQ47" s="23"/>
      <c r="AR47" s="23">
        <v>44</v>
      </c>
      <c r="AS47" s="25">
        <v>43578</v>
      </c>
      <c r="AT47" s="26">
        <f t="shared" si="6"/>
        <v>-5.540180375615468E-3</v>
      </c>
      <c r="AU47" s="26">
        <f t="shared" si="6"/>
        <v>-1.4184634991956413E-2</v>
      </c>
      <c r="AV47" s="26">
        <f t="shared" si="6"/>
        <v>0</v>
      </c>
      <c r="AW47" s="26">
        <f t="shared" si="6"/>
        <v>0</v>
      </c>
      <c r="AX47" s="26">
        <f t="shared" si="7"/>
        <v>0</v>
      </c>
      <c r="AY47" s="26">
        <f t="shared" si="7"/>
        <v>0</v>
      </c>
      <c r="AZ47" s="26">
        <f t="shared" si="7"/>
        <v>0</v>
      </c>
      <c r="BA47" s="26">
        <f t="shared" si="7"/>
        <v>0</v>
      </c>
      <c r="BB47" s="26">
        <f t="shared" si="7"/>
        <v>-4.1204330598321175E-2</v>
      </c>
      <c r="BC47" s="26">
        <f t="shared" si="7"/>
        <v>-2.0202707317519466E-2</v>
      </c>
      <c r="BD47" s="26">
        <f t="shared" si="7"/>
        <v>0</v>
      </c>
      <c r="BE47" s="26">
        <f t="shared" si="7"/>
        <v>-3.7041271680349097E-2</v>
      </c>
      <c r="BF47" s="26">
        <f t="shared" si="7"/>
        <v>1.5666116744399456E-2</v>
      </c>
      <c r="BG47" s="26">
        <f t="shared" si="7"/>
        <v>-9.3193776897947375E-2</v>
      </c>
      <c r="BH47" s="26">
        <f t="shared" si="7"/>
        <v>1.980262729617973E-2</v>
      </c>
      <c r="BI47" s="26">
        <f t="shared" si="7"/>
        <v>-1.324522675002068E-2</v>
      </c>
      <c r="BJ47" s="26">
        <f t="shared" si="7"/>
        <v>0</v>
      </c>
      <c r="BK47" s="26">
        <f t="shared" si="7"/>
        <v>0</v>
      </c>
      <c r="BL47" s="26">
        <f t="shared" si="7"/>
        <v>-2.8236259947529676E-2</v>
      </c>
      <c r="BM47" s="26">
        <f t="shared" si="7"/>
        <v>0</v>
      </c>
      <c r="BN47" s="26">
        <f t="shared" si="8"/>
        <v>0</v>
      </c>
      <c r="BO47" s="26">
        <f t="shared" si="8"/>
        <v>0</v>
      </c>
      <c r="BP47" s="26">
        <f t="shared" si="8"/>
        <v>0</v>
      </c>
      <c r="BQ47" s="26">
        <f t="shared" si="8"/>
        <v>0</v>
      </c>
      <c r="BR47" s="26">
        <f t="shared" si="8"/>
        <v>0</v>
      </c>
      <c r="BS47" s="26">
        <f t="shared" si="8"/>
        <v>-1.8963200707756055E-2</v>
      </c>
      <c r="BT47" s="26">
        <f t="shared" si="8"/>
        <v>4.8790164169432049E-2</v>
      </c>
      <c r="BU47" s="26">
        <f t="shared" si="8"/>
        <v>-8.9686699827603751E-3</v>
      </c>
      <c r="BV47" s="26">
        <f t="shared" si="8"/>
        <v>0</v>
      </c>
      <c r="BW47" s="26">
        <f t="shared" si="8"/>
        <v>0</v>
      </c>
      <c r="BX47" s="26">
        <f t="shared" si="8"/>
        <v>-2.2753138371355394E-3</v>
      </c>
      <c r="BY47" s="26">
        <f t="shared" si="8"/>
        <v>-1.3423020332140661E-2</v>
      </c>
      <c r="BZ47" s="26">
        <f t="shared" si="8"/>
        <v>0</v>
      </c>
      <c r="CA47" s="26">
        <f t="shared" si="8"/>
        <v>2.1506205220963682E-2</v>
      </c>
      <c r="CB47" s="26">
        <f t="shared" si="8"/>
        <v>0</v>
      </c>
      <c r="CC47" s="26">
        <f t="shared" si="8"/>
        <v>-4.9875415110390512E-3</v>
      </c>
      <c r="CD47" s="26">
        <f t="shared" si="9"/>
        <v>-1.8576385572935419E-2</v>
      </c>
    </row>
    <row r="48" spans="2:82" x14ac:dyDescent="0.35">
      <c r="B48">
        <v>45</v>
      </c>
      <c r="C48" s="25">
        <v>43573</v>
      </c>
      <c r="D48" s="13">
        <v>9.0500000000000007</v>
      </c>
      <c r="E48" s="13">
        <v>0.71</v>
      </c>
      <c r="F48" s="13">
        <v>4.21</v>
      </c>
      <c r="G48" s="13">
        <v>10</v>
      </c>
      <c r="H48" s="13">
        <v>10.1</v>
      </c>
      <c r="I48" s="13">
        <v>28.35</v>
      </c>
      <c r="J48" s="13">
        <v>24.3</v>
      </c>
      <c r="K48" s="13">
        <v>1.4</v>
      </c>
      <c r="L48" s="13">
        <v>5.45</v>
      </c>
      <c r="M48" s="13">
        <v>15</v>
      </c>
      <c r="N48" s="13">
        <v>0.2</v>
      </c>
      <c r="O48" s="13">
        <v>1.65</v>
      </c>
      <c r="P48" s="13">
        <v>9.5</v>
      </c>
      <c r="Q48" s="13">
        <v>23.6</v>
      </c>
      <c r="R48" s="13">
        <v>15</v>
      </c>
      <c r="S48" s="13">
        <v>38</v>
      </c>
      <c r="T48" s="13">
        <v>90</v>
      </c>
      <c r="U48" s="13">
        <v>32</v>
      </c>
      <c r="V48" s="13">
        <v>26.22</v>
      </c>
      <c r="W48" s="13">
        <v>25</v>
      </c>
      <c r="X48" s="13">
        <v>180</v>
      </c>
      <c r="Y48" s="13">
        <v>1500</v>
      </c>
      <c r="Z48" s="13">
        <v>60</v>
      </c>
      <c r="AA48" s="13">
        <v>0.4</v>
      </c>
      <c r="AB48" s="13">
        <v>49.5</v>
      </c>
      <c r="AC48" s="13">
        <v>181</v>
      </c>
      <c r="AD48" s="13">
        <v>12</v>
      </c>
      <c r="AE48" s="13">
        <v>5.6</v>
      </c>
      <c r="AF48" s="13">
        <v>13.45</v>
      </c>
      <c r="AG48" s="13">
        <v>2.7</v>
      </c>
      <c r="AH48" s="13">
        <v>22</v>
      </c>
      <c r="AI48" s="13">
        <v>3.75</v>
      </c>
      <c r="AJ48" s="13">
        <v>650</v>
      </c>
      <c r="AK48" s="13">
        <v>230</v>
      </c>
      <c r="AL48" s="13">
        <v>20</v>
      </c>
      <c r="AM48" s="13">
        <v>100.5</v>
      </c>
      <c r="AN48" s="13">
        <v>8.15</v>
      </c>
      <c r="AO48" s="23"/>
      <c r="AP48" s="23"/>
      <c r="AQ48" s="23"/>
      <c r="AR48" s="23">
        <v>45</v>
      </c>
      <c r="AS48" s="25">
        <v>43573</v>
      </c>
      <c r="AT48" s="26">
        <f t="shared" si="6"/>
        <v>-2.7249642447375474E-2</v>
      </c>
      <c r="AU48" s="26">
        <f t="shared" si="6"/>
        <v>1.4184634991956381E-2</v>
      </c>
      <c r="AV48" s="26">
        <f t="shared" si="6"/>
        <v>0</v>
      </c>
      <c r="AW48" s="26">
        <f t="shared" si="6"/>
        <v>0</v>
      </c>
      <c r="AX48" s="26">
        <f t="shared" si="7"/>
        <v>4.962789342128876E-3</v>
      </c>
      <c r="AY48" s="26">
        <f t="shared" si="7"/>
        <v>0</v>
      </c>
      <c r="AZ48" s="26">
        <f t="shared" si="7"/>
        <v>0</v>
      </c>
      <c r="BA48" s="26">
        <f t="shared" si="7"/>
        <v>0</v>
      </c>
      <c r="BB48" s="26">
        <f t="shared" si="7"/>
        <v>6.63750689448728E-2</v>
      </c>
      <c r="BC48" s="26">
        <f t="shared" si="7"/>
        <v>-3.2789822822990838E-2</v>
      </c>
      <c r="BD48" s="26">
        <f t="shared" si="7"/>
        <v>0</v>
      </c>
      <c r="BE48" s="26">
        <f t="shared" si="7"/>
        <v>-5.3109825313948408E-2</v>
      </c>
      <c r="BF48" s="26">
        <f t="shared" si="7"/>
        <v>-2.0834086902841914E-2</v>
      </c>
      <c r="BG48" s="26">
        <f t="shared" si="7"/>
        <v>-4.9596941139372061E-2</v>
      </c>
      <c r="BH48" s="26">
        <f t="shared" si="7"/>
        <v>6.8992871486951421E-2</v>
      </c>
      <c r="BI48" s="26">
        <f t="shared" si="7"/>
        <v>-2.5975486403260677E-2</v>
      </c>
      <c r="BJ48" s="26">
        <f t="shared" si="7"/>
        <v>0</v>
      </c>
      <c r="BK48" s="26">
        <f t="shared" si="7"/>
        <v>0</v>
      </c>
      <c r="BL48" s="26">
        <f t="shared" si="7"/>
        <v>0</v>
      </c>
      <c r="BM48" s="26">
        <f t="shared" ref="BM48:CB64" si="10">LN(W48/W49)</f>
        <v>0</v>
      </c>
      <c r="BN48" s="26">
        <f t="shared" si="8"/>
        <v>0</v>
      </c>
      <c r="BO48" s="26">
        <f t="shared" si="8"/>
        <v>0</v>
      </c>
      <c r="BP48" s="26">
        <f t="shared" si="8"/>
        <v>-8.3298630389177348E-4</v>
      </c>
      <c r="BQ48" s="26">
        <f t="shared" si="8"/>
        <v>0</v>
      </c>
      <c r="BR48" s="26">
        <f t="shared" si="8"/>
        <v>0</v>
      </c>
      <c r="BS48" s="26">
        <f t="shared" si="8"/>
        <v>-4.8527040894660436E-2</v>
      </c>
      <c r="BT48" s="26">
        <f t="shared" si="8"/>
        <v>0</v>
      </c>
      <c r="BU48" s="26">
        <f t="shared" si="8"/>
        <v>-4.3675063502661531E-2</v>
      </c>
      <c r="BV48" s="26">
        <f t="shared" si="8"/>
        <v>0</v>
      </c>
      <c r="BW48" s="26">
        <f t="shared" si="8"/>
        <v>0</v>
      </c>
      <c r="BX48" s="26">
        <f t="shared" si="8"/>
        <v>-9.0498355199179273E-3</v>
      </c>
      <c r="BY48" s="26">
        <f t="shared" si="8"/>
        <v>-6.4538521137571178E-2</v>
      </c>
      <c r="BZ48" s="26">
        <f t="shared" si="8"/>
        <v>0</v>
      </c>
      <c r="CA48" s="26">
        <f t="shared" si="8"/>
        <v>0</v>
      </c>
      <c r="CB48" s="26">
        <f t="shared" si="8"/>
        <v>3.5627177643151035E-2</v>
      </c>
      <c r="CC48" s="26">
        <f t="shared" ref="CC48:CD97" si="11">LN(AM48/AM49)</f>
        <v>4.9875415110389679E-3</v>
      </c>
      <c r="CD48" s="26">
        <f t="shared" si="9"/>
        <v>-2.4243611609992739E-2</v>
      </c>
    </row>
    <row r="49" spans="2:82" x14ac:dyDescent="0.35">
      <c r="B49">
        <v>46</v>
      </c>
      <c r="C49" s="25">
        <v>43572</v>
      </c>
      <c r="D49" s="13">
        <v>9.3000000000000007</v>
      </c>
      <c r="E49" s="13">
        <v>0.7</v>
      </c>
      <c r="F49" s="13">
        <v>4.21</v>
      </c>
      <c r="G49" s="13">
        <v>10</v>
      </c>
      <c r="H49" s="13">
        <v>10.050000000000001</v>
      </c>
      <c r="I49" s="13">
        <v>28.35</v>
      </c>
      <c r="J49" s="13">
        <v>24.3</v>
      </c>
      <c r="K49" s="13">
        <v>1.4</v>
      </c>
      <c r="L49" s="13">
        <v>5.0999999999999996</v>
      </c>
      <c r="M49" s="13">
        <v>15.5</v>
      </c>
      <c r="N49" s="13">
        <v>0.2</v>
      </c>
      <c r="O49" s="13">
        <v>1.74</v>
      </c>
      <c r="P49" s="13">
        <v>9.6999999999999993</v>
      </c>
      <c r="Q49" s="13">
        <v>24.8</v>
      </c>
      <c r="R49" s="13">
        <v>14</v>
      </c>
      <c r="S49" s="13">
        <v>39</v>
      </c>
      <c r="T49" s="13">
        <v>90</v>
      </c>
      <c r="U49" s="13">
        <v>32</v>
      </c>
      <c r="V49" s="13">
        <v>26.22</v>
      </c>
      <c r="W49" s="13">
        <v>25</v>
      </c>
      <c r="X49" s="13">
        <v>180</v>
      </c>
      <c r="Y49" s="13">
        <v>1500</v>
      </c>
      <c r="Z49" s="13">
        <v>60.05</v>
      </c>
      <c r="AA49" s="13">
        <v>0.4</v>
      </c>
      <c r="AB49" s="13">
        <v>49.5</v>
      </c>
      <c r="AC49" s="13">
        <v>190</v>
      </c>
      <c r="AD49" s="13">
        <v>12</v>
      </c>
      <c r="AE49" s="13">
        <v>5.85</v>
      </c>
      <c r="AF49" s="13">
        <v>13.45</v>
      </c>
      <c r="AG49" s="13">
        <v>2.7</v>
      </c>
      <c r="AH49" s="13">
        <v>22.2</v>
      </c>
      <c r="AI49" s="13">
        <v>4</v>
      </c>
      <c r="AJ49" s="13">
        <v>650</v>
      </c>
      <c r="AK49" s="13">
        <v>230</v>
      </c>
      <c r="AL49" s="13">
        <v>19.3</v>
      </c>
      <c r="AM49" s="13">
        <v>100</v>
      </c>
      <c r="AN49" s="13">
        <v>8.35</v>
      </c>
      <c r="AO49" s="23"/>
      <c r="AP49" s="23"/>
      <c r="AQ49" s="23"/>
      <c r="AR49" s="23">
        <v>46</v>
      </c>
      <c r="AS49" s="25">
        <v>43572</v>
      </c>
      <c r="AT49" s="26">
        <f t="shared" si="6"/>
        <v>-2.1277398447284851E-2</v>
      </c>
      <c r="AU49" s="26">
        <f t="shared" si="6"/>
        <v>0</v>
      </c>
      <c r="AV49" s="26">
        <f t="shared" si="6"/>
        <v>0</v>
      </c>
      <c r="AW49" s="26">
        <f t="shared" si="6"/>
        <v>0</v>
      </c>
      <c r="AX49" s="26">
        <f t="shared" si="6"/>
        <v>0</v>
      </c>
      <c r="AY49" s="26">
        <f t="shared" si="6"/>
        <v>0</v>
      </c>
      <c r="AZ49" s="26">
        <f t="shared" si="6"/>
        <v>0</v>
      </c>
      <c r="BA49" s="26">
        <f t="shared" si="6"/>
        <v>-4.1964199099032193E-2</v>
      </c>
      <c r="BB49" s="26">
        <f t="shared" si="6"/>
        <v>-6.6375068944872689E-2</v>
      </c>
      <c r="BC49" s="26">
        <f t="shared" si="6"/>
        <v>-2.5479085300984899E-2</v>
      </c>
      <c r="BD49" s="26">
        <f t="shared" si="6"/>
        <v>0</v>
      </c>
      <c r="BE49" s="26">
        <f t="shared" si="6"/>
        <v>2.3256862164267183E-2</v>
      </c>
      <c r="BF49" s="26">
        <f t="shared" si="6"/>
        <v>7.4901308173117701E-2</v>
      </c>
      <c r="BG49" s="26">
        <f t="shared" si="6"/>
        <v>7.317788372827895E-2</v>
      </c>
      <c r="BH49" s="26">
        <f t="shared" si="6"/>
        <v>0</v>
      </c>
      <c r="BI49" s="26">
        <f t="shared" si="6"/>
        <v>-1.2812301560484619E-3</v>
      </c>
      <c r="BJ49" s="26">
        <f t="shared" ref="BJ49:BY77" si="12">LN(T49/T50)</f>
        <v>0</v>
      </c>
      <c r="BK49" s="26">
        <f t="shared" si="12"/>
        <v>0</v>
      </c>
      <c r="BL49" s="26">
        <f t="shared" si="12"/>
        <v>5.7293030519158322E-2</v>
      </c>
      <c r="BM49" s="26">
        <f t="shared" si="10"/>
        <v>0</v>
      </c>
      <c r="BN49" s="26">
        <f t="shared" si="10"/>
        <v>0</v>
      </c>
      <c r="BO49" s="26">
        <f t="shared" si="10"/>
        <v>0</v>
      </c>
      <c r="BP49" s="26">
        <f t="shared" si="10"/>
        <v>0</v>
      </c>
      <c r="BQ49" s="26">
        <f t="shared" si="10"/>
        <v>0</v>
      </c>
      <c r="BR49" s="26">
        <f t="shared" si="10"/>
        <v>2.0408871631207033E-2</v>
      </c>
      <c r="BS49" s="26">
        <f t="shared" si="10"/>
        <v>-1.0471299867295366E-2</v>
      </c>
      <c r="BT49" s="26">
        <f t="shared" si="10"/>
        <v>-8.2988028146950658E-3</v>
      </c>
      <c r="BU49" s="26">
        <f t="shared" si="10"/>
        <v>0</v>
      </c>
      <c r="BV49" s="26">
        <f t="shared" si="10"/>
        <v>0</v>
      </c>
      <c r="BW49" s="26">
        <f t="shared" si="10"/>
        <v>0</v>
      </c>
      <c r="BX49" s="26">
        <f t="shared" si="10"/>
        <v>9.0498355199178562E-3</v>
      </c>
      <c r="BY49" s="26">
        <f t="shared" si="10"/>
        <v>5.0125418235441935E-3</v>
      </c>
      <c r="BZ49" s="26">
        <f t="shared" si="10"/>
        <v>0</v>
      </c>
      <c r="CA49" s="26">
        <f t="shared" si="10"/>
        <v>4.3573053689556262E-3</v>
      </c>
      <c r="CB49" s="26">
        <f t="shared" si="10"/>
        <v>-3.8124057841738328E-2</v>
      </c>
      <c r="CC49" s="26">
        <f t="shared" si="11"/>
        <v>0</v>
      </c>
      <c r="CD49" s="26">
        <f t="shared" si="9"/>
        <v>3.6589447432291963E-2</v>
      </c>
    </row>
    <row r="50" spans="2:82" x14ac:dyDescent="0.35">
      <c r="B50">
        <v>47</v>
      </c>
      <c r="C50" s="25">
        <v>43571</v>
      </c>
      <c r="D50" s="13">
        <v>9.5</v>
      </c>
      <c r="E50" s="13">
        <v>0.7</v>
      </c>
      <c r="F50" s="13">
        <v>4.21</v>
      </c>
      <c r="G50" s="13">
        <v>10</v>
      </c>
      <c r="H50" s="13">
        <v>10.050000000000001</v>
      </c>
      <c r="I50" s="13">
        <v>28.35</v>
      </c>
      <c r="J50" s="13">
        <v>24.3</v>
      </c>
      <c r="K50" s="13">
        <v>1.46</v>
      </c>
      <c r="L50" s="13">
        <v>5.45</v>
      </c>
      <c r="M50" s="13">
        <v>15.9</v>
      </c>
      <c r="N50" s="13">
        <v>0.2</v>
      </c>
      <c r="O50" s="13">
        <v>1.7</v>
      </c>
      <c r="P50" s="13">
        <v>9</v>
      </c>
      <c r="Q50" s="13">
        <v>23.05</v>
      </c>
      <c r="R50" s="13">
        <v>14</v>
      </c>
      <c r="S50" s="13">
        <v>39.049999999999997</v>
      </c>
      <c r="T50" s="13">
        <v>90</v>
      </c>
      <c r="U50" s="13">
        <v>32</v>
      </c>
      <c r="V50" s="13">
        <v>24.76</v>
      </c>
      <c r="W50" s="13">
        <v>25</v>
      </c>
      <c r="X50" s="13">
        <v>180</v>
      </c>
      <c r="Y50" s="13">
        <v>1500</v>
      </c>
      <c r="Z50" s="13">
        <v>60.05</v>
      </c>
      <c r="AA50" s="13">
        <v>0.4</v>
      </c>
      <c r="AB50" s="13">
        <v>48.5</v>
      </c>
      <c r="AC50" s="13">
        <v>192</v>
      </c>
      <c r="AD50" s="13">
        <v>12.1</v>
      </c>
      <c r="AE50" s="13">
        <v>5.85</v>
      </c>
      <c r="AF50" s="13">
        <v>13.45</v>
      </c>
      <c r="AG50" s="13">
        <v>2.7</v>
      </c>
      <c r="AH50" s="13">
        <v>22</v>
      </c>
      <c r="AI50" s="13">
        <v>3.98</v>
      </c>
      <c r="AJ50" s="13">
        <v>650</v>
      </c>
      <c r="AK50" s="13">
        <v>229</v>
      </c>
      <c r="AL50" s="13">
        <v>20.05</v>
      </c>
      <c r="AM50" s="13">
        <v>100</v>
      </c>
      <c r="AN50" s="13">
        <v>8.0500000000000007</v>
      </c>
      <c r="AO50" s="23"/>
      <c r="AP50" s="23"/>
      <c r="AQ50" s="23"/>
      <c r="AR50" s="23">
        <v>47</v>
      </c>
      <c r="AS50" s="25">
        <v>43571</v>
      </c>
      <c r="AT50" s="26">
        <f t="shared" si="6"/>
        <v>3.2088314551500664E-2</v>
      </c>
      <c r="AU50" s="26">
        <f t="shared" si="6"/>
        <v>-6.899287148695156E-2</v>
      </c>
      <c r="AV50" s="26">
        <f t="shared" si="6"/>
        <v>0</v>
      </c>
      <c r="AW50" s="26">
        <f t="shared" si="6"/>
        <v>0</v>
      </c>
      <c r="AX50" s="26">
        <f t="shared" si="6"/>
        <v>0</v>
      </c>
      <c r="AY50" s="26">
        <f t="shared" si="6"/>
        <v>0</v>
      </c>
      <c r="AZ50" s="26">
        <f t="shared" si="6"/>
        <v>0</v>
      </c>
      <c r="BA50" s="26">
        <f t="shared" si="6"/>
        <v>4.1964199099032207E-2</v>
      </c>
      <c r="BB50" s="26">
        <f t="shared" si="6"/>
        <v>5.2742920154815034E-2</v>
      </c>
      <c r="BC50" s="26">
        <f t="shared" si="6"/>
        <v>1.2658396871923465E-2</v>
      </c>
      <c r="BD50" s="26">
        <f t="shared" si="6"/>
        <v>0</v>
      </c>
      <c r="BE50" s="26">
        <f t="shared" si="6"/>
        <v>2.3810648693718392E-2</v>
      </c>
      <c r="BF50" s="26">
        <f t="shared" si="6"/>
        <v>-1.1049836186584935E-2</v>
      </c>
      <c r="BG50" s="26">
        <f t="shared" si="6"/>
        <v>2.1715535135079325E-3</v>
      </c>
      <c r="BH50" s="26">
        <f t="shared" si="6"/>
        <v>0</v>
      </c>
      <c r="BI50" s="26">
        <f t="shared" si="6"/>
        <v>2.7256716559309231E-2</v>
      </c>
      <c r="BJ50" s="26">
        <f t="shared" si="12"/>
        <v>-5.4067221270275821E-2</v>
      </c>
      <c r="BK50" s="26">
        <f t="shared" si="12"/>
        <v>0</v>
      </c>
      <c r="BL50" s="26">
        <f t="shared" si="12"/>
        <v>7.2866044522658879E-2</v>
      </c>
      <c r="BM50" s="26">
        <f t="shared" si="10"/>
        <v>0</v>
      </c>
      <c r="BN50" s="26">
        <f t="shared" si="10"/>
        <v>0</v>
      </c>
      <c r="BO50" s="26">
        <f t="shared" si="10"/>
        <v>0</v>
      </c>
      <c r="BP50" s="26">
        <f t="shared" si="10"/>
        <v>0</v>
      </c>
      <c r="BQ50" s="26">
        <f t="shared" si="10"/>
        <v>7.7961541469711917E-2</v>
      </c>
      <c r="BR50" s="26">
        <f t="shared" si="10"/>
        <v>2.6111144003685804E-2</v>
      </c>
      <c r="BS50" s="26">
        <f t="shared" si="10"/>
        <v>0</v>
      </c>
      <c r="BT50" s="26">
        <f t="shared" si="10"/>
        <v>0</v>
      </c>
      <c r="BU50" s="26">
        <f t="shared" si="10"/>
        <v>0</v>
      </c>
      <c r="BV50" s="26">
        <f t="shared" si="10"/>
        <v>0</v>
      </c>
      <c r="BW50" s="26">
        <f t="shared" si="10"/>
        <v>0</v>
      </c>
      <c r="BX50" s="26">
        <f t="shared" si="10"/>
        <v>1.6036998909817104E-2</v>
      </c>
      <c r="BY50" s="26">
        <f t="shared" si="10"/>
        <v>-5.0125418235442863E-3</v>
      </c>
      <c r="BZ50" s="26">
        <f t="shared" si="10"/>
        <v>0</v>
      </c>
      <c r="CA50" s="26">
        <f t="shared" si="10"/>
        <v>4.3763745997987815E-3</v>
      </c>
      <c r="CB50" s="26">
        <f t="shared" si="10"/>
        <v>2.4968801985871458E-3</v>
      </c>
      <c r="CC50" s="26">
        <f t="shared" si="11"/>
        <v>0</v>
      </c>
      <c r="CD50" s="26">
        <f t="shared" si="9"/>
        <v>-6.1919702479209951E-3</v>
      </c>
    </row>
    <row r="51" spans="2:82" x14ac:dyDescent="0.35">
      <c r="B51">
        <v>48</v>
      </c>
      <c r="C51" s="25">
        <v>43570</v>
      </c>
      <c r="D51" s="13">
        <v>9.1999999999999993</v>
      </c>
      <c r="E51" s="13">
        <v>0.75</v>
      </c>
      <c r="F51" s="13">
        <v>4.21</v>
      </c>
      <c r="G51" s="13">
        <v>10</v>
      </c>
      <c r="H51" s="13">
        <v>10.050000000000001</v>
      </c>
      <c r="I51" s="13">
        <v>28.35</v>
      </c>
      <c r="J51" s="13">
        <v>24.3</v>
      </c>
      <c r="K51" s="13">
        <v>1.4</v>
      </c>
      <c r="L51" s="13">
        <v>5.17</v>
      </c>
      <c r="M51" s="13">
        <v>15.7</v>
      </c>
      <c r="N51" s="13">
        <v>0.2</v>
      </c>
      <c r="O51" s="13">
        <v>1.6600000000000001</v>
      </c>
      <c r="P51" s="13">
        <v>9.1</v>
      </c>
      <c r="Q51" s="13">
        <v>23</v>
      </c>
      <c r="R51" s="13">
        <v>14</v>
      </c>
      <c r="S51" s="13">
        <v>38</v>
      </c>
      <c r="T51" s="13">
        <v>95</v>
      </c>
      <c r="U51" s="13">
        <v>32</v>
      </c>
      <c r="V51" s="13">
        <v>23.02</v>
      </c>
      <c r="W51" s="13">
        <v>25</v>
      </c>
      <c r="X51" s="13">
        <v>180</v>
      </c>
      <c r="Y51" s="13">
        <v>1500</v>
      </c>
      <c r="Z51" s="13">
        <v>60.05</v>
      </c>
      <c r="AA51" s="13">
        <v>0.37</v>
      </c>
      <c r="AB51" s="13">
        <v>47.25</v>
      </c>
      <c r="AC51" s="13">
        <v>192</v>
      </c>
      <c r="AD51" s="13">
        <v>12.1</v>
      </c>
      <c r="AE51" s="13">
        <v>5.85</v>
      </c>
      <c r="AF51" s="13">
        <v>13.45</v>
      </c>
      <c r="AG51" s="13">
        <v>2.7</v>
      </c>
      <c r="AH51" s="13">
        <v>21.65</v>
      </c>
      <c r="AI51" s="13">
        <v>4</v>
      </c>
      <c r="AJ51" s="13">
        <v>650</v>
      </c>
      <c r="AK51" s="13">
        <v>228</v>
      </c>
      <c r="AL51" s="13">
        <v>20</v>
      </c>
      <c r="AM51" s="13">
        <v>100</v>
      </c>
      <c r="AN51" s="13">
        <v>8.1</v>
      </c>
      <c r="AO51" s="23"/>
      <c r="AP51" s="23"/>
      <c r="AQ51" s="23"/>
      <c r="AR51" s="23">
        <v>48</v>
      </c>
      <c r="AS51" s="25">
        <v>43570</v>
      </c>
      <c r="AT51" s="26">
        <f t="shared" si="6"/>
        <v>-3.208831455150063E-2</v>
      </c>
      <c r="AU51" s="26">
        <f t="shared" si="6"/>
        <v>-8.9231133727942641E-2</v>
      </c>
      <c r="AV51" s="26">
        <f t="shared" si="6"/>
        <v>0</v>
      </c>
      <c r="AW51" s="26">
        <f t="shared" si="6"/>
        <v>0</v>
      </c>
      <c r="AX51" s="26">
        <f t="shared" si="6"/>
        <v>0</v>
      </c>
      <c r="AY51" s="26">
        <f t="shared" si="6"/>
        <v>0</v>
      </c>
      <c r="AZ51" s="26">
        <f t="shared" si="6"/>
        <v>0</v>
      </c>
      <c r="BA51" s="26">
        <f t="shared" si="6"/>
        <v>2.1661496781179249E-2</v>
      </c>
      <c r="BB51" s="26">
        <f t="shared" si="6"/>
        <v>0</v>
      </c>
      <c r="BC51" s="26">
        <f t="shared" si="6"/>
        <v>-3.1796529173797957E-3</v>
      </c>
      <c r="BD51" s="26">
        <f t="shared" si="6"/>
        <v>0</v>
      </c>
      <c r="BE51" s="26">
        <f t="shared" si="6"/>
        <v>6.0423144559626617E-3</v>
      </c>
      <c r="BF51" s="26">
        <f t="shared" si="6"/>
        <v>3.3522692038643435E-2</v>
      </c>
      <c r="BG51" s="26">
        <f t="shared" si="6"/>
        <v>-5.4982134417353057E-2</v>
      </c>
      <c r="BH51" s="26">
        <f t="shared" si="6"/>
        <v>6.6445099408152755E-2</v>
      </c>
      <c r="BI51" s="26">
        <f t="shared" si="6"/>
        <v>5.4067221270275793E-2</v>
      </c>
      <c r="BJ51" s="26">
        <f t="shared" si="12"/>
        <v>0</v>
      </c>
      <c r="BK51" s="26">
        <f t="shared" si="12"/>
        <v>0</v>
      </c>
      <c r="BL51" s="26">
        <f t="shared" si="12"/>
        <v>8.7260588598069861E-3</v>
      </c>
      <c r="BM51" s="26">
        <f t="shared" si="10"/>
        <v>0</v>
      </c>
      <c r="BN51" s="26">
        <f t="shared" si="10"/>
        <v>0</v>
      </c>
      <c r="BO51" s="26">
        <f t="shared" si="10"/>
        <v>0</v>
      </c>
      <c r="BP51" s="26">
        <f t="shared" si="10"/>
        <v>0</v>
      </c>
      <c r="BQ51" s="26">
        <f t="shared" si="10"/>
        <v>0</v>
      </c>
      <c r="BR51" s="26">
        <f t="shared" si="10"/>
        <v>-1.5748356968139168E-2</v>
      </c>
      <c r="BS51" s="26">
        <f t="shared" si="10"/>
        <v>1.205149508681299E-2</v>
      </c>
      <c r="BT51" s="26">
        <f t="shared" si="10"/>
        <v>0</v>
      </c>
      <c r="BU51" s="26">
        <f t="shared" si="10"/>
        <v>0</v>
      </c>
      <c r="BV51" s="26">
        <f t="shared" si="10"/>
        <v>0</v>
      </c>
      <c r="BW51" s="26">
        <f t="shared" si="10"/>
        <v>0</v>
      </c>
      <c r="BX51" s="26">
        <f t="shared" si="10"/>
        <v>3.0483016725075751E-2</v>
      </c>
      <c r="BY51" s="26">
        <f t="shared" si="10"/>
        <v>0</v>
      </c>
      <c r="BZ51" s="26">
        <f t="shared" si="10"/>
        <v>0</v>
      </c>
      <c r="CA51" s="26">
        <f t="shared" si="10"/>
        <v>0</v>
      </c>
      <c r="CB51" s="26">
        <f t="shared" si="10"/>
        <v>0</v>
      </c>
      <c r="CC51" s="26">
        <f t="shared" si="11"/>
        <v>2.1223636451626584E-2</v>
      </c>
      <c r="CD51" s="26">
        <f t="shared" si="9"/>
        <v>1.242251999855711E-2</v>
      </c>
    </row>
    <row r="52" spans="2:82" x14ac:dyDescent="0.35">
      <c r="B52">
        <v>49</v>
      </c>
      <c r="C52" s="25">
        <v>43567</v>
      </c>
      <c r="D52" s="13">
        <v>9.5</v>
      </c>
      <c r="E52" s="13">
        <v>0.82</v>
      </c>
      <c r="F52" s="13">
        <v>4.21</v>
      </c>
      <c r="G52" s="13">
        <v>10</v>
      </c>
      <c r="H52" s="13">
        <v>10.050000000000001</v>
      </c>
      <c r="I52" s="13">
        <v>28.35</v>
      </c>
      <c r="J52" s="13">
        <v>24.3</v>
      </c>
      <c r="K52" s="13">
        <v>1.37</v>
      </c>
      <c r="L52" s="13">
        <v>5.17</v>
      </c>
      <c r="M52" s="13">
        <v>15.75</v>
      </c>
      <c r="N52" s="13">
        <v>0.2</v>
      </c>
      <c r="O52" s="13">
        <v>1.65</v>
      </c>
      <c r="P52" s="13">
        <v>8.8000000000000007</v>
      </c>
      <c r="Q52" s="13">
        <v>24.3</v>
      </c>
      <c r="R52" s="13">
        <v>13.1</v>
      </c>
      <c r="S52" s="13">
        <v>36</v>
      </c>
      <c r="T52" s="13">
        <v>95</v>
      </c>
      <c r="U52" s="13">
        <v>32</v>
      </c>
      <c r="V52" s="13">
        <v>22.82</v>
      </c>
      <c r="W52" s="13">
        <v>25</v>
      </c>
      <c r="X52" s="13">
        <v>180</v>
      </c>
      <c r="Y52" s="13">
        <v>1500</v>
      </c>
      <c r="Z52" s="13">
        <v>60.05</v>
      </c>
      <c r="AA52" s="13">
        <v>0.37</v>
      </c>
      <c r="AB52" s="13">
        <v>48</v>
      </c>
      <c r="AC52" s="13">
        <v>189.7</v>
      </c>
      <c r="AD52" s="13">
        <v>12.1</v>
      </c>
      <c r="AE52" s="13">
        <v>5.85</v>
      </c>
      <c r="AF52" s="13">
        <v>13.45</v>
      </c>
      <c r="AG52" s="13">
        <v>2.7</v>
      </c>
      <c r="AH52" s="13">
        <v>21</v>
      </c>
      <c r="AI52" s="13">
        <v>4</v>
      </c>
      <c r="AJ52" s="13">
        <v>650</v>
      </c>
      <c r="AK52" s="13">
        <v>228</v>
      </c>
      <c r="AL52" s="13">
        <v>20</v>
      </c>
      <c r="AM52" s="13">
        <v>97.9</v>
      </c>
      <c r="AN52" s="13">
        <v>8</v>
      </c>
      <c r="AO52" s="23"/>
      <c r="AP52" s="23"/>
      <c r="AQ52" s="23"/>
      <c r="AR52" s="23">
        <v>49</v>
      </c>
      <c r="AS52" s="25">
        <v>43567</v>
      </c>
      <c r="AT52" s="26">
        <f t="shared" si="6"/>
        <v>1.0582109330537008E-2</v>
      </c>
      <c r="AU52" s="26">
        <f t="shared" si="6"/>
        <v>-9.309042306601209E-2</v>
      </c>
      <c r="AV52" s="26">
        <f t="shared" si="6"/>
        <v>0</v>
      </c>
      <c r="AW52" s="26">
        <f t="shared" si="6"/>
        <v>0</v>
      </c>
      <c r="AX52" s="26">
        <f t="shared" si="6"/>
        <v>0</v>
      </c>
      <c r="AY52" s="26">
        <f t="shared" si="6"/>
        <v>0</v>
      </c>
      <c r="AZ52" s="26">
        <f t="shared" si="6"/>
        <v>0</v>
      </c>
      <c r="BA52" s="26">
        <f t="shared" si="6"/>
        <v>-9.0654368268130711E-2</v>
      </c>
      <c r="BB52" s="26">
        <f t="shared" si="6"/>
        <v>0</v>
      </c>
      <c r="BC52" s="26">
        <f t="shared" si="6"/>
        <v>4.2145621450763532E-2</v>
      </c>
      <c r="BD52" s="26">
        <f t="shared" si="6"/>
        <v>0</v>
      </c>
      <c r="BE52" s="26">
        <f t="shared" si="6"/>
        <v>1.8349138668196398E-2</v>
      </c>
      <c r="BF52" s="26">
        <f t="shared" si="6"/>
        <v>-5.6657375356771959E-3</v>
      </c>
      <c r="BG52" s="26">
        <f t="shared" si="6"/>
        <v>0.10170921082532242</v>
      </c>
      <c r="BH52" s="26">
        <f t="shared" si="6"/>
        <v>0</v>
      </c>
      <c r="BI52" s="26">
        <f t="shared" si="6"/>
        <v>-1.3793322132335873E-2</v>
      </c>
      <c r="BJ52" s="26">
        <f t="shared" si="12"/>
        <v>5.4067221270275793E-2</v>
      </c>
      <c r="BK52" s="26">
        <f t="shared" si="12"/>
        <v>0</v>
      </c>
      <c r="BL52" s="26">
        <f t="shared" si="12"/>
        <v>0</v>
      </c>
      <c r="BM52" s="26">
        <f t="shared" si="10"/>
        <v>0</v>
      </c>
      <c r="BN52" s="26">
        <f t="shared" si="10"/>
        <v>0</v>
      </c>
      <c r="BO52" s="26">
        <f t="shared" si="10"/>
        <v>0</v>
      </c>
      <c r="BP52" s="26">
        <f t="shared" si="10"/>
        <v>0</v>
      </c>
      <c r="BQ52" s="26">
        <f t="shared" si="10"/>
        <v>8.4557388028062966E-2</v>
      </c>
      <c r="BR52" s="26">
        <f t="shared" si="10"/>
        <v>0</v>
      </c>
      <c r="BS52" s="26">
        <f t="shared" si="10"/>
        <v>0</v>
      </c>
      <c r="BT52" s="26">
        <f t="shared" si="10"/>
        <v>0</v>
      </c>
      <c r="BU52" s="26">
        <f t="shared" si="10"/>
        <v>0</v>
      </c>
      <c r="BV52" s="26">
        <f t="shared" si="10"/>
        <v>0</v>
      </c>
      <c r="BW52" s="26">
        <f t="shared" si="10"/>
        <v>0</v>
      </c>
      <c r="BX52" s="26">
        <f t="shared" si="10"/>
        <v>-1.6529301951210582E-2</v>
      </c>
      <c r="BY52" s="26">
        <f t="shared" si="10"/>
        <v>0</v>
      </c>
      <c r="BZ52" s="26">
        <f t="shared" si="10"/>
        <v>0</v>
      </c>
      <c r="CA52" s="26">
        <f t="shared" si="10"/>
        <v>-8.7336799687545534E-3</v>
      </c>
      <c r="CB52" s="26">
        <f t="shared" si="10"/>
        <v>0</v>
      </c>
      <c r="CC52" s="26">
        <f t="shared" si="11"/>
        <v>3.0069657935923914E-2</v>
      </c>
      <c r="CD52" s="26">
        <f t="shared" si="9"/>
        <v>1.2578782206859965E-2</v>
      </c>
    </row>
    <row r="53" spans="2:82" x14ac:dyDescent="0.35">
      <c r="B53">
        <v>50</v>
      </c>
      <c r="C53" s="25">
        <v>43566</v>
      </c>
      <c r="D53" s="13">
        <v>9.4</v>
      </c>
      <c r="E53" s="13">
        <v>0.9</v>
      </c>
      <c r="F53" s="13">
        <v>4.21</v>
      </c>
      <c r="G53" s="13">
        <v>10</v>
      </c>
      <c r="H53" s="13">
        <v>10.050000000000001</v>
      </c>
      <c r="I53" s="13">
        <v>28.35</v>
      </c>
      <c r="J53" s="13">
        <v>24.3</v>
      </c>
      <c r="K53" s="13">
        <v>1.5</v>
      </c>
      <c r="L53" s="13">
        <v>5.17</v>
      </c>
      <c r="M53" s="13">
        <v>15.1</v>
      </c>
      <c r="N53" s="13">
        <v>0.2</v>
      </c>
      <c r="O53" s="13">
        <v>1.62</v>
      </c>
      <c r="P53" s="13">
        <v>8.85</v>
      </c>
      <c r="Q53" s="13">
        <v>21.95</v>
      </c>
      <c r="R53" s="13">
        <v>13.1</v>
      </c>
      <c r="S53" s="13">
        <v>36.5</v>
      </c>
      <c r="T53" s="13">
        <v>90</v>
      </c>
      <c r="U53" s="13">
        <v>32</v>
      </c>
      <c r="V53" s="13">
        <v>22.82</v>
      </c>
      <c r="W53" s="13">
        <v>25</v>
      </c>
      <c r="X53" s="13">
        <v>180</v>
      </c>
      <c r="Y53" s="13">
        <v>1500</v>
      </c>
      <c r="Z53" s="13">
        <v>60.05</v>
      </c>
      <c r="AA53" s="13">
        <v>0.34</v>
      </c>
      <c r="AB53" s="13">
        <v>48</v>
      </c>
      <c r="AC53" s="13">
        <v>189.7</v>
      </c>
      <c r="AD53" s="13">
        <v>12.1</v>
      </c>
      <c r="AE53" s="13">
        <v>5.85</v>
      </c>
      <c r="AF53" s="13">
        <v>13.45</v>
      </c>
      <c r="AG53" s="13">
        <v>2.7</v>
      </c>
      <c r="AH53" s="13">
        <v>21.35</v>
      </c>
      <c r="AI53" s="13">
        <v>4</v>
      </c>
      <c r="AJ53" s="13">
        <v>650</v>
      </c>
      <c r="AK53" s="13">
        <v>230</v>
      </c>
      <c r="AL53" s="13">
        <v>20</v>
      </c>
      <c r="AM53" s="13">
        <v>95</v>
      </c>
      <c r="AN53" s="13">
        <v>7.9</v>
      </c>
      <c r="AO53" s="23"/>
      <c r="AP53" s="23"/>
      <c r="AQ53" s="23"/>
      <c r="AR53" s="23">
        <v>50</v>
      </c>
      <c r="AS53" s="25">
        <v>43566</v>
      </c>
      <c r="AT53" s="26">
        <f t="shared" si="6"/>
        <v>5.3333459753626029E-3</v>
      </c>
      <c r="AU53" s="26">
        <f t="shared" si="6"/>
        <v>-9.5310179804324768E-2</v>
      </c>
      <c r="AV53" s="26">
        <f t="shared" si="6"/>
        <v>0</v>
      </c>
      <c r="AW53" s="26">
        <f t="shared" si="6"/>
        <v>-8.4341148433750929E-2</v>
      </c>
      <c r="AX53" s="26">
        <f t="shared" si="6"/>
        <v>0</v>
      </c>
      <c r="AY53" s="26">
        <f t="shared" si="6"/>
        <v>0</v>
      </c>
      <c r="AZ53" s="26">
        <f t="shared" si="6"/>
        <v>0</v>
      </c>
      <c r="BA53" s="26">
        <f t="shared" si="6"/>
        <v>0</v>
      </c>
      <c r="BB53" s="26">
        <f t="shared" si="6"/>
        <v>-4.5376404338052401E-2</v>
      </c>
      <c r="BC53" s="26">
        <f t="shared" si="6"/>
        <v>0</v>
      </c>
      <c r="BD53" s="26">
        <f t="shared" si="6"/>
        <v>0</v>
      </c>
      <c r="BE53" s="26">
        <f t="shared" si="6"/>
        <v>-4.8202101817877631E-2</v>
      </c>
      <c r="BF53" s="26">
        <f t="shared" si="6"/>
        <v>-3.3336420267591836E-2</v>
      </c>
      <c r="BG53" s="26">
        <f t="shared" si="6"/>
        <v>-2.2753138371355394E-3</v>
      </c>
      <c r="BH53" s="26">
        <f t="shared" si="6"/>
        <v>0</v>
      </c>
      <c r="BI53" s="26">
        <f t="shared" si="6"/>
        <v>-1.4956091153649992E-2</v>
      </c>
      <c r="BJ53" s="26">
        <f t="shared" si="12"/>
        <v>0</v>
      </c>
      <c r="BK53" s="26">
        <f t="shared" si="12"/>
        <v>0</v>
      </c>
      <c r="BL53" s="26">
        <f t="shared" si="12"/>
        <v>0</v>
      </c>
      <c r="BM53" s="26">
        <f t="shared" si="10"/>
        <v>0</v>
      </c>
      <c r="BN53" s="26">
        <f t="shared" si="10"/>
        <v>0</v>
      </c>
      <c r="BO53" s="26">
        <f t="shared" si="10"/>
        <v>0</v>
      </c>
      <c r="BP53" s="26">
        <f t="shared" si="10"/>
        <v>0</v>
      </c>
      <c r="BQ53" s="26">
        <f t="shared" si="10"/>
        <v>0</v>
      </c>
      <c r="BR53" s="26">
        <f t="shared" si="10"/>
        <v>0</v>
      </c>
      <c r="BS53" s="26">
        <f t="shared" si="10"/>
        <v>0</v>
      </c>
      <c r="BT53" s="26">
        <f t="shared" si="10"/>
        <v>7.729167430164649E-2</v>
      </c>
      <c r="BU53" s="26">
        <f t="shared" si="10"/>
        <v>0</v>
      </c>
      <c r="BV53" s="26">
        <f t="shared" si="10"/>
        <v>0</v>
      </c>
      <c r="BW53" s="26">
        <f t="shared" si="10"/>
        <v>0</v>
      </c>
      <c r="BX53" s="26">
        <f t="shared" si="10"/>
        <v>-2.5434897147821489E-2</v>
      </c>
      <c r="BY53" s="26">
        <f t="shared" si="10"/>
        <v>0</v>
      </c>
      <c r="BZ53" s="26">
        <f t="shared" si="10"/>
        <v>0</v>
      </c>
      <c r="CA53" s="26">
        <f t="shared" si="10"/>
        <v>0</v>
      </c>
      <c r="CB53" s="26">
        <f t="shared" si="10"/>
        <v>0</v>
      </c>
      <c r="CC53" s="26">
        <f t="shared" si="11"/>
        <v>2.1277398447284879E-2</v>
      </c>
      <c r="CD53" s="26">
        <f t="shared" si="9"/>
        <v>-1.8809331957496227E-2</v>
      </c>
    </row>
    <row r="54" spans="2:82" x14ac:dyDescent="0.35">
      <c r="B54">
        <v>51</v>
      </c>
      <c r="C54" s="25">
        <v>43565</v>
      </c>
      <c r="D54" s="13">
        <v>9.35</v>
      </c>
      <c r="E54" s="13">
        <v>0.99</v>
      </c>
      <c r="F54" s="13">
        <v>4.21</v>
      </c>
      <c r="G54" s="13">
        <v>10.88</v>
      </c>
      <c r="H54" s="13">
        <v>10.050000000000001</v>
      </c>
      <c r="I54" s="13">
        <v>28.35</v>
      </c>
      <c r="J54" s="13">
        <v>24.3</v>
      </c>
      <c r="K54" s="13">
        <v>1.5</v>
      </c>
      <c r="L54" s="13">
        <v>5.41</v>
      </c>
      <c r="M54" s="13">
        <v>15.1</v>
      </c>
      <c r="N54" s="13">
        <v>0.2</v>
      </c>
      <c r="O54" s="13">
        <v>1.7</v>
      </c>
      <c r="P54" s="13">
        <v>9.15</v>
      </c>
      <c r="Q54" s="13">
        <v>22</v>
      </c>
      <c r="R54" s="13">
        <v>13.1</v>
      </c>
      <c r="S54" s="13">
        <v>37.049999999999997</v>
      </c>
      <c r="T54" s="13">
        <v>90</v>
      </c>
      <c r="U54" s="13">
        <v>32</v>
      </c>
      <c r="V54" s="13">
        <v>22.82</v>
      </c>
      <c r="W54" s="13">
        <v>25</v>
      </c>
      <c r="X54" s="13">
        <v>180</v>
      </c>
      <c r="Y54" s="13">
        <v>1500</v>
      </c>
      <c r="Z54" s="13">
        <v>60.05</v>
      </c>
      <c r="AA54" s="13">
        <v>0.34</v>
      </c>
      <c r="AB54" s="13">
        <v>48</v>
      </c>
      <c r="AC54" s="13">
        <v>189.7</v>
      </c>
      <c r="AD54" s="13">
        <v>11.2</v>
      </c>
      <c r="AE54" s="13">
        <v>5.85</v>
      </c>
      <c r="AF54" s="13">
        <v>13.45</v>
      </c>
      <c r="AG54" s="13">
        <v>2.7</v>
      </c>
      <c r="AH54" s="13">
        <v>21.9</v>
      </c>
      <c r="AI54" s="13">
        <v>4</v>
      </c>
      <c r="AJ54" s="13">
        <v>650</v>
      </c>
      <c r="AK54" s="13">
        <v>230</v>
      </c>
      <c r="AL54" s="13">
        <v>20</v>
      </c>
      <c r="AM54" s="13">
        <v>93</v>
      </c>
      <c r="AN54" s="13">
        <v>8.0500000000000007</v>
      </c>
      <c r="AO54" s="23"/>
      <c r="AP54" s="23"/>
      <c r="AQ54" s="23"/>
      <c r="AR54" s="23">
        <v>51</v>
      </c>
      <c r="AS54" s="25">
        <v>43565</v>
      </c>
      <c r="AT54" s="26">
        <f t="shared" si="6"/>
        <v>1.6172859245600968E-2</v>
      </c>
      <c r="AU54" s="26">
        <f t="shared" si="6"/>
        <v>9.5310179804324741E-2</v>
      </c>
      <c r="AV54" s="26">
        <f t="shared" si="6"/>
        <v>0</v>
      </c>
      <c r="AW54" s="26">
        <f t="shared" si="6"/>
        <v>-9.4641507094689159E-2</v>
      </c>
      <c r="AX54" s="26">
        <f t="shared" si="6"/>
        <v>0</v>
      </c>
      <c r="AY54" s="26">
        <f t="shared" si="6"/>
        <v>0</v>
      </c>
      <c r="AZ54" s="26">
        <f t="shared" si="6"/>
        <v>0</v>
      </c>
      <c r="BA54" s="26">
        <f t="shared" si="6"/>
        <v>0</v>
      </c>
      <c r="BB54" s="26">
        <f t="shared" si="6"/>
        <v>0</v>
      </c>
      <c r="BC54" s="26">
        <f t="shared" si="6"/>
        <v>0</v>
      </c>
      <c r="BD54" s="26">
        <f t="shared" si="6"/>
        <v>0</v>
      </c>
      <c r="BE54" s="26">
        <f t="shared" si="6"/>
        <v>-1.1696039763191298E-2</v>
      </c>
      <c r="BF54" s="26">
        <f t="shared" si="6"/>
        <v>1.6529301951210506E-2</v>
      </c>
      <c r="BG54" s="26">
        <f t="shared" si="6"/>
        <v>3.7041271680349076E-2</v>
      </c>
      <c r="BH54" s="26">
        <f t="shared" si="6"/>
        <v>0</v>
      </c>
      <c r="BI54" s="26">
        <f t="shared" si="6"/>
        <v>1.0854923409435465E-2</v>
      </c>
      <c r="BJ54" s="26">
        <f t="shared" si="12"/>
        <v>0</v>
      </c>
      <c r="BK54" s="26">
        <f t="shared" si="12"/>
        <v>-3.077165866675366E-2</v>
      </c>
      <c r="BL54" s="26">
        <f t="shared" si="12"/>
        <v>1.9022913823266138E-2</v>
      </c>
      <c r="BM54" s="26">
        <f t="shared" si="10"/>
        <v>0</v>
      </c>
      <c r="BN54" s="26">
        <f t="shared" si="10"/>
        <v>0</v>
      </c>
      <c r="BO54" s="26">
        <f t="shared" si="10"/>
        <v>0</v>
      </c>
      <c r="BP54" s="26">
        <f t="shared" si="10"/>
        <v>0</v>
      </c>
      <c r="BQ54" s="26">
        <f t="shared" si="10"/>
        <v>0</v>
      </c>
      <c r="BR54" s="26">
        <f t="shared" si="10"/>
        <v>2.1053409197832263E-2</v>
      </c>
      <c r="BS54" s="26">
        <f t="shared" si="10"/>
        <v>0</v>
      </c>
      <c r="BT54" s="26">
        <f t="shared" si="10"/>
        <v>0</v>
      </c>
      <c r="BU54" s="26">
        <f t="shared" si="10"/>
        <v>0</v>
      </c>
      <c r="BV54" s="26">
        <f t="shared" si="10"/>
        <v>0</v>
      </c>
      <c r="BW54" s="26">
        <f t="shared" si="10"/>
        <v>0</v>
      </c>
      <c r="BX54" s="26">
        <f t="shared" si="10"/>
        <v>2.0761991448429225E-2</v>
      </c>
      <c r="BY54" s="26">
        <f t="shared" si="10"/>
        <v>0</v>
      </c>
      <c r="BZ54" s="26">
        <f t="shared" si="10"/>
        <v>7.5055166162497328E-2</v>
      </c>
      <c r="CA54" s="26">
        <f t="shared" si="10"/>
        <v>3.0907537463076704E-2</v>
      </c>
      <c r="CB54" s="26">
        <f t="shared" si="10"/>
        <v>2.2756987122616278E-2</v>
      </c>
      <c r="CC54" s="26">
        <f t="shared" si="11"/>
        <v>-5.3619431413853991E-3</v>
      </c>
      <c r="CD54" s="26">
        <f t="shared" si="9"/>
        <v>6.2305497506361628E-3</v>
      </c>
    </row>
    <row r="55" spans="2:82" x14ac:dyDescent="0.35">
      <c r="B55">
        <v>52</v>
      </c>
      <c r="C55" s="25">
        <v>43564</v>
      </c>
      <c r="D55" s="13">
        <v>9.1999999999999993</v>
      </c>
      <c r="E55" s="13">
        <v>0.9</v>
      </c>
      <c r="F55" s="13">
        <v>4.21</v>
      </c>
      <c r="G55" s="13">
        <v>11.96</v>
      </c>
      <c r="H55" s="13">
        <v>10.050000000000001</v>
      </c>
      <c r="I55" s="13">
        <v>28.35</v>
      </c>
      <c r="J55" s="13">
        <v>24.3</v>
      </c>
      <c r="K55" s="13">
        <v>1.5</v>
      </c>
      <c r="L55" s="13">
        <v>5.41</v>
      </c>
      <c r="M55" s="13">
        <v>15.1</v>
      </c>
      <c r="N55" s="13">
        <v>0.2</v>
      </c>
      <c r="O55" s="13">
        <v>1.72</v>
      </c>
      <c r="P55" s="13">
        <v>9</v>
      </c>
      <c r="Q55" s="13">
        <v>21.2</v>
      </c>
      <c r="R55" s="13">
        <v>13.1</v>
      </c>
      <c r="S55" s="13">
        <v>36.65</v>
      </c>
      <c r="T55" s="13">
        <v>90</v>
      </c>
      <c r="U55" s="13">
        <v>33</v>
      </c>
      <c r="V55" s="13">
        <v>22.39</v>
      </c>
      <c r="W55" s="13">
        <v>25</v>
      </c>
      <c r="X55" s="13">
        <v>180</v>
      </c>
      <c r="Y55" s="13">
        <v>1500</v>
      </c>
      <c r="Z55" s="13">
        <v>60.05</v>
      </c>
      <c r="AA55" s="13">
        <v>0.34</v>
      </c>
      <c r="AB55" s="13">
        <v>47</v>
      </c>
      <c r="AC55" s="13">
        <v>189.7</v>
      </c>
      <c r="AD55" s="13">
        <v>11.2</v>
      </c>
      <c r="AE55" s="13">
        <v>5.85</v>
      </c>
      <c r="AF55" s="13">
        <v>13.45</v>
      </c>
      <c r="AG55" s="13">
        <v>2.7</v>
      </c>
      <c r="AH55" s="13">
        <v>21.45</v>
      </c>
      <c r="AI55" s="13">
        <v>4</v>
      </c>
      <c r="AJ55" s="13">
        <v>603</v>
      </c>
      <c r="AK55" s="13">
        <v>223</v>
      </c>
      <c r="AL55" s="13">
        <v>19.55</v>
      </c>
      <c r="AM55" s="13">
        <v>93.5</v>
      </c>
      <c r="AN55" s="13">
        <v>8</v>
      </c>
      <c r="AO55" s="23"/>
      <c r="AP55" s="23"/>
      <c r="AQ55" s="23"/>
      <c r="AR55" s="23">
        <v>52</v>
      </c>
      <c r="AS55" s="25">
        <v>43564</v>
      </c>
      <c r="AT55" s="26">
        <f t="shared" si="6"/>
        <v>1.643872634315972E-2</v>
      </c>
      <c r="AU55" s="26">
        <f t="shared" si="6"/>
        <v>5.7158413839948623E-2</v>
      </c>
      <c r="AV55" s="26">
        <f t="shared" si="6"/>
        <v>0</v>
      </c>
      <c r="AW55" s="26">
        <f t="shared" si="6"/>
        <v>0</v>
      </c>
      <c r="AX55" s="26">
        <f t="shared" si="6"/>
        <v>0</v>
      </c>
      <c r="AY55" s="26">
        <f t="shared" si="6"/>
        <v>0</v>
      </c>
      <c r="AZ55" s="26">
        <f t="shared" si="6"/>
        <v>0</v>
      </c>
      <c r="BA55" s="26">
        <f t="shared" si="6"/>
        <v>-6.4538521137571178E-2</v>
      </c>
      <c r="BB55" s="26">
        <f t="shared" si="6"/>
        <v>1.8501392881613734E-3</v>
      </c>
      <c r="BC55" s="26">
        <f t="shared" si="6"/>
        <v>0</v>
      </c>
      <c r="BD55" s="26">
        <f t="shared" si="6"/>
        <v>0</v>
      </c>
      <c r="BE55" s="26">
        <f t="shared" si="6"/>
        <v>5.8309203107931437E-3</v>
      </c>
      <c r="BF55" s="26">
        <f t="shared" si="6"/>
        <v>0</v>
      </c>
      <c r="BG55" s="26">
        <f t="shared" si="6"/>
        <v>-1.4051753455650415E-2</v>
      </c>
      <c r="BH55" s="26">
        <f t="shared" si="6"/>
        <v>0</v>
      </c>
      <c r="BI55" s="26">
        <f t="shared" si="6"/>
        <v>4.7494959652841041E-2</v>
      </c>
      <c r="BJ55" s="26">
        <f t="shared" si="12"/>
        <v>2.2472855852058576E-2</v>
      </c>
      <c r="BK55" s="26">
        <f t="shared" si="12"/>
        <v>3.0771658666753687E-2</v>
      </c>
      <c r="BL55" s="26">
        <f t="shared" si="12"/>
        <v>-4.0115944148268112E-3</v>
      </c>
      <c r="BM55" s="26">
        <f t="shared" si="10"/>
        <v>0</v>
      </c>
      <c r="BN55" s="26">
        <f t="shared" si="10"/>
        <v>5.5710450494554295E-3</v>
      </c>
      <c r="BO55" s="26">
        <f t="shared" si="10"/>
        <v>0</v>
      </c>
      <c r="BP55" s="26">
        <f t="shared" si="10"/>
        <v>0</v>
      </c>
      <c r="BQ55" s="26">
        <f t="shared" si="10"/>
        <v>0</v>
      </c>
      <c r="BR55" s="26">
        <f t="shared" si="10"/>
        <v>4.3485111939738891E-2</v>
      </c>
      <c r="BS55" s="26">
        <f t="shared" si="10"/>
        <v>0</v>
      </c>
      <c r="BT55" s="26">
        <f t="shared" si="10"/>
        <v>1.8018505502678212E-2</v>
      </c>
      <c r="BU55" s="26">
        <f t="shared" si="10"/>
        <v>0</v>
      </c>
      <c r="BV55" s="26">
        <f t="shared" si="10"/>
        <v>0</v>
      </c>
      <c r="BW55" s="26">
        <f t="shared" si="10"/>
        <v>0</v>
      </c>
      <c r="BX55" s="26">
        <f t="shared" si="10"/>
        <v>2.1202207650602906E-2</v>
      </c>
      <c r="BY55" s="26">
        <f t="shared" si="10"/>
        <v>0</v>
      </c>
      <c r="BZ55" s="26">
        <f t="shared" si="10"/>
        <v>0</v>
      </c>
      <c r="CA55" s="26">
        <f t="shared" si="10"/>
        <v>-4.4742803949210774E-3</v>
      </c>
      <c r="CB55" s="26">
        <f t="shared" si="10"/>
        <v>2.5608208616736505E-3</v>
      </c>
      <c r="CC55" s="26">
        <f t="shared" si="11"/>
        <v>5.3619431413853731E-3</v>
      </c>
      <c r="CD55" s="26">
        <f t="shared" si="9"/>
        <v>1.2578782206859965E-2</v>
      </c>
    </row>
    <row r="56" spans="2:82" x14ac:dyDescent="0.35">
      <c r="B56">
        <v>53</v>
      </c>
      <c r="C56" s="25">
        <v>43563</v>
      </c>
      <c r="D56" s="13">
        <v>9.0500000000000007</v>
      </c>
      <c r="E56" s="13">
        <v>0.85</v>
      </c>
      <c r="F56" s="13">
        <v>4.21</v>
      </c>
      <c r="G56" s="13">
        <v>11.96</v>
      </c>
      <c r="H56" s="13">
        <v>10.050000000000001</v>
      </c>
      <c r="I56" s="13">
        <v>28.35</v>
      </c>
      <c r="J56" s="13">
        <v>24.3</v>
      </c>
      <c r="K56" s="13">
        <v>1.6</v>
      </c>
      <c r="L56" s="13">
        <v>5.4</v>
      </c>
      <c r="M56" s="13">
        <v>15.1</v>
      </c>
      <c r="N56" s="13">
        <v>0.2</v>
      </c>
      <c r="O56" s="13">
        <v>1.71</v>
      </c>
      <c r="P56" s="13">
        <v>9</v>
      </c>
      <c r="Q56" s="13">
        <v>21.5</v>
      </c>
      <c r="R56" s="13">
        <v>13.1</v>
      </c>
      <c r="S56" s="13">
        <v>34.950000000000003</v>
      </c>
      <c r="T56" s="13">
        <v>88</v>
      </c>
      <c r="U56" s="13">
        <v>32</v>
      </c>
      <c r="V56" s="13">
        <v>22.48</v>
      </c>
      <c r="W56" s="13">
        <v>25</v>
      </c>
      <c r="X56" s="13">
        <v>179</v>
      </c>
      <c r="Y56" s="13">
        <v>1500</v>
      </c>
      <c r="Z56" s="13">
        <v>60.05</v>
      </c>
      <c r="AA56" s="13">
        <v>0.34</v>
      </c>
      <c r="AB56" s="13">
        <v>45</v>
      </c>
      <c r="AC56" s="13">
        <v>189.7</v>
      </c>
      <c r="AD56" s="13">
        <v>11</v>
      </c>
      <c r="AE56" s="13">
        <v>5.85</v>
      </c>
      <c r="AF56" s="13">
        <v>13.45</v>
      </c>
      <c r="AG56" s="13">
        <v>2.7</v>
      </c>
      <c r="AH56" s="13">
        <v>21</v>
      </c>
      <c r="AI56" s="13">
        <v>4</v>
      </c>
      <c r="AJ56" s="13">
        <v>603</v>
      </c>
      <c r="AK56" s="13">
        <v>224</v>
      </c>
      <c r="AL56" s="13">
        <v>19.5</v>
      </c>
      <c r="AM56" s="13">
        <v>93</v>
      </c>
      <c r="AN56" s="13">
        <v>7.9</v>
      </c>
      <c r="AO56" s="23"/>
      <c r="AP56" s="23"/>
      <c r="AQ56" s="23"/>
      <c r="AR56" s="23">
        <v>53</v>
      </c>
      <c r="AS56" s="25">
        <v>43563</v>
      </c>
      <c r="AT56" s="26">
        <f t="shared" si="6"/>
        <v>0</v>
      </c>
      <c r="AU56" s="26">
        <f t="shared" si="6"/>
        <v>-4.5985113241823382E-2</v>
      </c>
      <c r="AV56" s="26">
        <f t="shared" si="6"/>
        <v>0</v>
      </c>
      <c r="AW56" s="26">
        <f t="shared" si="6"/>
        <v>3.0562650410166883E-2</v>
      </c>
      <c r="AX56" s="26">
        <f t="shared" si="6"/>
        <v>0</v>
      </c>
      <c r="AY56" s="26">
        <f t="shared" si="6"/>
        <v>0</v>
      </c>
      <c r="AZ56" s="26">
        <f t="shared" si="6"/>
        <v>0</v>
      </c>
      <c r="BA56" s="26">
        <f t="shared" si="6"/>
        <v>0</v>
      </c>
      <c r="BB56" s="26">
        <f t="shared" si="6"/>
        <v>0</v>
      </c>
      <c r="BC56" s="26">
        <f t="shared" si="6"/>
        <v>-5.789397841890262E-2</v>
      </c>
      <c r="BD56" s="26">
        <f t="shared" si="6"/>
        <v>0</v>
      </c>
      <c r="BE56" s="26">
        <f t="shared" si="6"/>
        <v>5.8651194523980576E-3</v>
      </c>
      <c r="BF56" s="26">
        <f t="shared" si="6"/>
        <v>0</v>
      </c>
      <c r="BG56" s="26">
        <f t="shared" si="6"/>
        <v>0</v>
      </c>
      <c r="BH56" s="26">
        <f t="shared" si="6"/>
        <v>-8.7647307058755786E-2</v>
      </c>
      <c r="BI56" s="26">
        <f t="shared" si="6"/>
        <v>-1.4295928095943225E-3</v>
      </c>
      <c r="BJ56" s="26">
        <f t="shared" si="12"/>
        <v>0</v>
      </c>
      <c r="BK56" s="26">
        <f t="shared" si="12"/>
        <v>0</v>
      </c>
      <c r="BL56" s="26">
        <f t="shared" si="12"/>
        <v>6.2472313844357348E-3</v>
      </c>
      <c r="BM56" s="26">
        <f t="shared" si="10"/>
        <v>0</v>
      </c>
      <c r="BN56" s="26">
        <f t="shared" si="10"/>
        <v>-5.5710450494553601E-3</v>
      </c>
      <c r="BO56" s="26">
        <f t="shared" si="10"/>
        <v>0</v>
      </c>
      <c r="BP56" s="26">
        <f t="shared" si="10"/>
        <v>0</v>
      </c>
      <c r="BQ56" s="26">
        <f t="shared" si="10"/>
        <v>0</v>
      </c>
      <c r="BR56" s="26">
        <f t="shared" si="10"/>
        <v>0</v>
      </c>
      <c r="BS56" s="26">
        <f t="shared" si="10"/>
        <v>0</v>
      </c>
      <c r="BT56" s="26">
        <f t="shared" si="10"/>
        <v>0</v>
      </c>
      <c r="BU56" s="26">
        <f t="shared" si="10"/>
        <v>9.8734840685688857E-2</v>
      </c>
      <c r="BV56" s="26">
        <f t="shared" si="10"/>
        <v>0</v>
      </c>
      <c r="BW56" s="26">
        <f t="shared" si="10"/>
        <v>0</v>
      </c>
      <c r="BX56" s="26">
        <f t="shared" si="10"/>
        <v>4.7732787526578117E-3</v>
      </c>
      <c r="BY56" s="26">
        <f t="shared" si="10"/>
        <v>0</v>
      </c>
      <c r="BZ56" s="26">
        <f t="shared" si="10"/>
        <v>0</v>
      </c>
      <c r="CA56" s="26">
        <f t="shared" si="10"/>
        <v>4.4742803949211069E-3</v>
      </c>
      <c r="CB56" s="26">
        <f t="shared" si="10"/>
        <v>0</v>
      </c>
      <c r="CC56" s="26">
        <f t="shared" si="11"/>
        <v>1.07584733346311E-3</v>
      </c>
      <c r="CD56" s="26">
        <f t="shared" si="9"/>
        <v>0</v>
      </c>
    </row>
    <row r="57" spans="2:82" x14ac:dyDescent="0.35">
      <c r="B57">
        <v>54</v>
      </c>
      <c r="C57" s="25">
        <v>43560</v>
      </c>
      <c r="D57" s="13">
        <v>9.0500000000000007</v>
      </c>
      <c r="E57" s="13">
        <v>0.89</v>
      </c>
      <c r="F57" s="13">
        <v>4.21</v>
      </c>
      <c r="G57" s="13">
        <v>11.6</v>
      </c>
      <c r="H57" s="13">
        <v>10.050000000000001</v>
      </c>
      <c r="I57" s="13">
        <v>28.35</v>
      </c>
      <c r="J57" s="13">
        <v>24.3</v>
      </c>
      <c r="K57" s="13">
        <v>1.6</v>
      </c>
      <c r="L57" s="13">
        <v>5.4</v>
      </c>
      <c r="M57" s="13">
        <v>16</v>
      </c>
      <c r="N57" s="13">
        <v>0.2</v>
      </c>
      <c r="O57" s="13">
        <v>1.7</v>
      </c>
      <c r="P57" s="13">
        <v>9</v>
      </c>
      <c r="Q57" s="13">
        <v>21.5</v>
      </c>
      <c r="R57" s="13">
        <v>14.3</v>
      </c>
      <c r="S57" s="13">
        <v>35</v>
      </c>
      <c r="T57" s="13">
        <v>88</v>
      </c>
      <c r="U57" s="13">
        <v>32</v>
      </c>
      <c r="V57" s="13">
        <v>22.34</v>
      </c>
      <c r="W57" s="13">
        <v>25</v>
      </c>
      <c r="X57" s="13">
        <v>180</v>
      </c>
      <c r="Y57" s="13">
        <v>1500</v>
      </c>
      <c r="Z57" s="13">
        <v>60.05</v>
      </c>
      <c r="AA57" s="13">
        <v>0.34</v>
      </c>
      <c r="AB57" s="13">
        <v>45</v>
      </c>
      <c r="AC57" s="13">
        <v>189.7</v>
      </c>
      <c r="AD57" s="13">
        <v>11</v>
      </c>
      <c r="AE57" s="13">
        <v>5.3</v>
      </c>
      <c r="AF57" s="13">
        <v>13.45</v>
      </c>
      <c r="AG57" s="13">
        <v>2.7</v>
      </c>
      <c r="AH57" s="13">
        <v>20.9</v>
      </c>
      <c r="AI57" s="13">
        <v>4</v>
      </c>
      <c r="AJ57" s="13">
        <v>603</v>
      </c>
      <c r="AK57" s="13">
        <v>223</v>
      </c>
      <c r="AL57" s="13">
        <v>19.5</v>
      </c>
      <c r="AM57" s="13">
        <v>92.9</v>
      </c>
      <c r="AN57" s="13">
        <v>7.9</v>
      </c>
      <c r="AO57" s="23"/>
      <c r="AP57" s="23"/>
      <c r="AQ57" s="23"/>
      <c r="AR57" s="23">
        <v>54</v>
      </c>
      <c r="AS57" s="25">
        <v>43560</v>
      </c>
      <c r="AT57" s="26">
        <f t="shared" si="6"/>
        <v>1.6713480973740532E-2</v>
      </c>
      <c r="AU57" s="26">
        <f t="shared" si="6"/>
        <v>2.2728251077556091E-2</v>
      </c>
      <c r="AV57" s="26">
        <f t="shared" si="6"/>
        <v>0</v>
      </c>
      <c r="AW57" s="26">
        <f t="shared" si="6"/>
        <v>0</v>
      </c>
      <c r="AX57" s="26">
        <f t="shared" si="6"/>
        <v>0</v>
      </c>
      <c r="AY57" s="26">
        <f t="shared" si="6"/>
        <v>0</v>
      </c>
      <c r="AZ57" s="26">
        <f t="shared" si="6"/>
        <v>0</v>
      </c>
      <c r="BA57" s="26">
        <f t="shared" si="6"/>
        <v>6.4538521137571164E-2</v>
      </c>
      <c r="BB57" s="26">
        <f t="shared" si="6"/>
        <v>-1.834913866819643E-2</v>
      </c>
      <c r="BC57" s="26">
        <f t="shared" si="6"/>
        <v>0</v>
      </c>
      <c r="BD57" s="26">
        <f t="shared" si="6"/>
        <v>0</v>
      </c>
      <c r="BE57" s="26">
        <f t="shared" si="6"/>
        <v>0</v>
      </c>
      <c r="BF57" s="26">
        <f t="shared" si="6"/>
        <v>-5.540180375615468E-3</v>
      </c>
      <c r="BG57" s="26">
        <f t="shared" si="6"/>
        <v>-2.2989518224698718E-2</v>
      </c>
      <c r="BH57" s="26">
        <f t="shared" si="6"/>
        <v>0</v>
      </c>
      <c r="BI57" s="26">
        <f t="shared" si="6"/>
        <v>1.4388737452099671E-2</v>
      </c>
      <c r="BJ57" s="26">
        <f t="shared" si="12"/>
        <v>0</v>
      </c>
      <c r="BK57" s="26">
        <f t="shared" si="12"/>
        <v>0</v>
      </c>
      <c r="BL57" s="26">
        <f t="shared" si="12"/>
        <v>0</v>
      </c>
      <c r="BM57" s="26">
        <f t="shared" si="10"/>
        <v>0</v>
      </c>
      <c r="BN57" s="26">
        <f t="shared" si="10"/>
        <v>0</v>
      </c>
      <c r="BO57" s="26">
        <f t="shared" si="10"/>
        <v>0.10166365377650026</v>
      </c>
      <c r="BP57" s="26">
        <f t="shared" si="10"/>
        <v>0</v>
      </c>
      <c r="BQ57" s="26">
        <f t="shared" si="10"/>
        <v>0</v>
      </c>
      <c r="BR57" s="26">
        <f t="shared" si="10"/>
        <v>0</v>
      </c>
      <c r="BS57" s="26">
        <f t="shared" si="10"/>
        <v>0</v>
      </c>
      <c r="BT57" s="26">
        <f t="shared" si="10"/>
        <v>0</v>
      </c>
      <c r="BU57" s="26">
        <f t="shared" si="10"/>
        <v>0</v>
      </c>
      <c r="BV57" s="26">
        <f t="shared" si="10"/>
        <v>0</v>
      </c>
      <c r="BW57" s="26">
        <f t="shared" si="10"/>
        <v>0</v>
      </c>
      <c r="BX57" s="26">
        <f t="shared" si="10"/>
        <v>1.9324272826402842E-2</v>
      </c>
      <c r="BY57" s="26">
        <f t="shared" si="10"/>
        <v>2.2756987122616278E-2</v>
      </c>
      <c r="BZ57" s="26">
        <f t="shared" si="10"/>
        <v>0</v>
      </c>
      <c r="CA57" s="26">
        <f t="shared" si="10"/>
        <v>0</v>
      </c>
      <c r="CB57" s="26">
        <f t="shared" si="10"/>
        <v>0</v>
      </c>
      <c r="CC57" s="26">
        <f t="shared" si="11"/>
        <v>4.3150013014132795E-3</v>
      </c>
      <c r="CD57" s="26">
        <f t="shared" si="9"/>
        <v>1.2739025777429932E-2</v>
      </c>
    </row>
    <row r="58" spans="2:82" x14ac:dyDescent="0.35">
      <c r="B58">
        <v>55</v>
      </c>
      <c r="C58" s="25">
        <v>43559</v>
      </c>
      <c r="D58" s="13">
        <v>8.9</v>
      </c>
      <c r="E58" s="13">
        <v>0.87</v>
      </c>
      <c r="F58" s="13">
        <v>4.21</v>
      </c>
      <c r="G58" s="13">
        <v>11.6</v>
      </c>
      <c r="H58" s="13">
        <v>10.050000000000001</v>
      </c>
      <c r="I58" s="13">
        <v>28.35</v>
      </c>
      <c r="J58" s="13">
        <v>24.3</v>
      </c>
      <c r="K58" s="13">
        <v>1.5</v>
      </c>
      <c r="L58" s="13">
        <v>5.5</v>
      </c>
      <c r="M58" s="13">
        <v>16</v>
      </c>
      <c r="N58" s="13">
        <v>0.2</v>
      </c>
      <c r="O58" s="13">
        <v>1.7</v>
      </c>
      <c r="P58" s="13">
        <v>9.0500000000000007</v>
      </c>
      <c r="Q58" s="13">
        <v>22</v>
      </c>
      <c r="R58" s="13">
        <v>14.3</v>
      </c>
      <c r="S58" s="13">
        <v>34.5</v>
      </c>
      <c r="T58" s="13">
        <v>88</v>
      </c>
      <c r="U58" s="13">
        <v>32</v>
      </c>
      <c r="V58" s="13">
        <v>22.34</v>
      </c>
      <c r="W58" s="13">
        <v>25</v>
      </c>
      <c r="X58" s="13">
        <v>180</v>
      </c>
      <c r="Y58" s="13">
        <v>1355</v>
      </c>
      <c r="Z58" s="13">
        <v>60.05</v>
      </c>
      <c r="AA58" s="13">
        <v>0.34</v>
      </c>
      <c r="AB58" s="13">
        <v>45</v>
      </c>
      <c r="AC58" s="13">
        <v>189.7</v>
      </c>
      <c r="AD58" s="13">
        <v>11</v>
      </c>
      <c r="AE58" s="13">
        <v>5.3</v>
      </c>
      <c r="AF58" s="13">
        <v>13.45</v>
      </c>
      <c r="AG58" s="13">
        <v>2.7</v>
      </c>
      <c r="AH58" s="13">
        <v>20.5</v>
      </c>
      <c r="AI58" s="13">
        <v>3.91</v>
      </c>
      <c r="AJ58" s="13">
        <v>603</v>
      </c>
      <c r="AK58" s="13">
        <v>223</v>
      </c>
      <c r="AL58" s="13">
        <v>19.5</v>
      </c>
      <c r="AM58" s="13">
        <v>92.5</v>
      </c>
      <c r="AN58" s="13">
        <v>7.8</v>
      </c>
      <c r="AO58" s="23"/>
      <c r="AP58" s="23"/>
      <c r="AQ58" s="23"/>
      <c r="AR58" s="23">
        <v>55</v>
      </c>
      <c r="AS58" s="25">
        <v>43559</v>
      </c>
      <c r="AT58" s="26">
        <f t="shared" si="6"/>
        <v>-1.1173300598125189E-2</v>
      </c>
      <c r="AU58" s="26">
        <f t="shared" si="6"/>
        <v>-3.3901551675681339E-2</v>
      </c>
      <c r="AV58" s="26">
        <f t="shared" si="6"/>
        <v>0</v>
      </c>
      <c r="AW58" s="26">
        <f t="shared" si="6"/>
        <v>0</v>
      </c>
      <c r="AX58" s="26">
        <f t="shared" si="6"/>
        <v>0</v>
      </c>
      <c r="AY58" s="26">
        <f t="shared" si="6"/>
        <v>0</v>
      </c>
      <c r="AZ58" s="26">
        <f t="shared" si="6"/>
        <v>0</v>
      </c>
      <c r="BA58" s="26">
        <f t="shared" si="6"/>
        <v>4.7790663836348481E-2</v>
      </c>
      <c r="BB58" s="26">
        <f t="shared" si="6"/>
        <v>0</v>
      </c>
      <c r="BC58" s="26">
        <f t="shared" si="6"/>
        <v>0.10536051565782635</v>
      </c>
      <c r="BD58" s="26">
        <f t="shared" si="6"/>
        <v>0</v>
      </c>
      <c r="BE58" s="26">
        <f t="shared" si="6"/>
        <v>1.7804624633506686E-2</v>
      </c>
      <c r="BF58" s="26">
        <f t="shared" si="6"/>
        <v>2.8013036227673888E-2</v>
      </c>
      <c r="BG58" s="26">
        <f t="shared" si="6"/>
        <v>2.2989518224698781E-2</v>
      </c>
      <c r="BH58" s="26">
        <f t="shared" si="6"/>
        <v>0</v>
      </c>
      <c r="BI58" s="26">
        <f t="shared" si="6"/>
        <v>5.9719234701622277E-2</v>
      </c>
      <c r="BJ58" s="26">
        <f t="shared" si="12"/>
        <v>0</v>
      </c>
      <c r="BK58" s="26">
        <f t="shared" si="12"/>
        <v>0</v>
      </c>
      <c r="BL58" s="26">
        <f t="shared" si="12"/>
        <v>0</v>
      </c>
      <c r="BM58" s="26">
        <f t="shared" si="10"/>
        <v>0</v>
      </c>
      <c r="BN58" s="26">
        <f t="shared" si="10"/>
        <v>0</v>
      </c>
      <c r="BO58" s="26">
        <f t="shared" si="10"/>
        <v>-9.1613317922998774E-2</v>
      </c>
      <c r="BP58" s="26">
        <f t="shared" si="10"/>
        <v>0</v>
      </c>
      <c r="BQ58" s="26">
        <f t="shared" si="10"/>
        <v>0</v>
      </c>
      <c r="BR58" s="26">
        <f t="shared" si="10"/>
        <v>0</v>
      </c>
      <c r="BS58" s="26">
        <f t="shared" si="10"/>
        <v>0</v>
      </c>
      <c r="BT58" s="26">
        <f t="shared" si="10"/>
        <v>7.5507552508145295E-2</v>
      </c>
      <c r="BU58" s="26">
        <f t="shared" si="10"/>
        <v>0</v>
      </c>
      <c r="BV58" s="26">
        <f t="shared" si="10"/>
        <v>0</v>
      </c>
      <c r="BW58" s="26">
        <f t="shared" si="10"/>
        <v>0</v>
      </c>
      <c r="BX58" s="26">
        <f t="shared" si="10"/>
        <v>2.9705154413915909E-2</v>
      </c>
      <c r="BY58" s="26">
        <f t="shared" si="10"/>
        <v>3.6462372537355014E-2</v>
      </c>
      <c r="BZ58" s="26">
        <f t="shared" si="10"/>
        <v>0</v>
      </c>
      <c r="CA58" s="26">
        <f t="shared" si="10"/>
        <v>0</v>
      </c>
      <c r="CB58" s="26">
        <f t="shared" si="10"/>
        <v>0</v>
      </c>
      <c r="CC58" s="26">
        <f t="shared" si="11"/>
        <v>4.987183004017294E-2</v>
      </c>
      <c r="CD58" s="26">
        <f t="shared" si="9"/>
        <v>4.5909701304077948E-2</v>
      </c>
    </row>
    <row r="59" spans="2:82" x14ac:dyDescent="0.35">
      <c r="B59">
        <v>56</v>
      </c>
      <c r="C59" s="25">
        <v>43558</v>
      </c>
      <c r="D59" s="13">
        <v>9</v>
      </c>
      <c r="E59" s="13">
        <v>0.9</v>
      </c>
      <c r="F59" s="13">
        <v>4.21</v>
      </c>
      <c r="G59" s="13">
        <v>11.6</v>
      </c>
      <c r="H59" s="13">
        <v>10.050000000000001</v>
      </c>
      <c r="I59" s="13">
        <v>28.35</v>
      </c>
      <c r="J59" s="13">
        <v>24.3</v>
      </c>
      <c r="K59" s="13">
        <v>1.43</v>
      </c>
      <c r="L59" s="13">
        <v>5.5</v>
      </c>
      <c r="M59" s="13">
        <v>14.4</v>
      </c>
      <c r="N59" s="13">
        <v>0.2</v>
      </c>
      <c r="O59" s="13">
        <v>1.67</v>
      </c>
      <c r="P59" s="13">
        <v>8.8000000000000007</v>
      </c>
      <c r="Q59" s="13">
        <v>21.5</v>
      </c>
      <c r="R59" s="13">
        <v>14.3</v>
      </c>
      <c r="S59" s="13">
        <v>32.5</v>
      </c>
      <c r="T59" s="13">
        <v>88</v>
      </c>
      <c r="U59" s="13">
        <v>32</v>
      </c>
      <c r="V59" s="13">
        <v>22.34</v>
      </c>
      <c r="W59" s="13">
        <v>25</v>
      </c>
      <c r="X59" s="13">
        <v>180</v>
      </c>
      <c r="Y59" s="13">
        <v>1485</v>
      </c>
      <c r="Z59" s="13">
        <v>60.05</v>
      </c>
      <c r="AA59" s="13">
        <v>0.34</v>
      </c>
      <c r="AB59" s="13">
        <v>45</v>
      </c>
      <c r="AC59" s="13">
        <v>189.7</v>
      </c>
      <c r="AD59" s="13">
        <v>10.199999999999999</v>
      </c>
      <c r="AE59" s="13">
        <v>5.3</v>
      </c>
      <c r="AF59" s="13">
        <v>13.45</v>
      </c>
      <c r="AG59" s="13">
        <v>2.7</v>
      </c>
      <c r="AH59" s="13">
        <v>19.899999999999999</v>
      </c>
      <c r="AI59" s="13">
        <v>3.77</v>
      </c>
      <c r="AJ59" s="13">
        <v>603</v>
      </c>
      <c r="AK59" s="13">
        <v>223</v>
      </c>
      <c r="AL59" s="13">
        <v>19.5</v>
      </c>
      <c r="AM59" s="13">
        <v>88</v>
      </c>
      <c r="AN59" s="13">
        <v>7.45</v>
      </c>
      <c r="AO59" s="23"/>
      <c r="AP59" s="23"/>
      <c r="AQ59" s="23"/>
      <c r="AR59" s="23">
        <v>56</v>
      </c>
      <c r="AS59" s="25">
        <v>43558</v>
      </c>
      <c r="AT59" s="26">
        <f t="shared" si="6"/>
        <v>0.11778303565638346</v>
      </c>
      <c r="AU59" s="26">
        <f t="shared" si="6"/>
        <v>6.8992871486951421E-2</v>
      </c>
      <c r="AV59" s="26">
        <f t="shared" si="6"/>
        <v>0</v>
      </c>
      <c r="AW59" s="26">
        <f t="shared" si="6"/>
        <v>0</v>
      </c>
      <c r="AX59" s="26">
        <f t="shared" si="6"/>
        <v>6.6862945229126669E-2</v>
      </c>
      <c r="AY59" s="26">
        <f t="shared" si="6"/>
        <v>0</v>
      </c>
      <c r="AZ59" s="26">
        <f t="shared" si="6"/>
        <v>0</v>
      </c>
      <c r="BA59" s="26">
        <f t="shared" si="6"/>
        <v>0</v>
      </c>
      <c r="BB59" s="26">
        <f t="shared" si="6"/>
        <v>0</v>
      </c>
      <c r="BC59" s="26">
        <f t="shared" si="6"/>
        <v>1.398624197473987E-2</v>
      </c>
      <c r="BD59" s="26">
        <f t="shared" si="6"/>
        <v>0</v>
      </c>
      <c r="BE59" s="26">
        <f t="shared" si="6"/>
        <v>0.10071397560183067</v>
      </c>
      <c r="BF59" s="26">
        <f t="shared" si="6"/>
        <v>8.2887659805767858E-2</v>
      </c>
      <c r="BG59" s="26">
        <f t="shared" si="6"/>
        <v>8.2370997433127563E-2</v>
      </c>
      <c r="BH59" s="26">
        <f t="shared" si="6"/>
        <v>0</v>
      </c>
      <c r="BI59" s="26">
        <f t="shared" si="6"/>
        <v>-3.0721990369702518E-3</v>
      </c>
      <c r="BJ59" s="26">
        <f t="shared" si="12"/>
        <v>0</v>
      </c>
      <c r="BK59" s="26">
        <f t="shared" si="12"/>
        <v>0</v>
      </c>
      <c r="BL59" s="26">
        <f t="shared" si="12"/>
        <v>0</v>
      </c>
      <c r="BM59" s="26">
        <f t="shared" si="10"/>
        <v>0</v>
      </c>
      <c r="BN59" s="26">
        <f t="shared" si="10"/>
        <v>0</v>
      </c>
      <c r="BO59" s="26">
        <f t="shared" si="10"/>
        <v>4.0485885260001112E-3</v>
      </c>
      <c r="BP59" s="26">
        <f t="shared" si="10"/>
        <v>8.3298630389177098E-4</v>
      </c>
      <c r="BQ59" s="26">
        <f t="shared" si="10"/>
        <v>0</v>
      </c>
      <c r="BR59" s="26">
        <f t="shared" si="10"/>
        <v>9.3090423066012035E-2</v>
      </c>
      <c r="BS59" s="26">
        <f t="shared" si="10"/>
        <v>0</v>
      </c>
      <c r="BT59" s="26">
        <f t="shared" si="10"/>
        <v>0</v>
      </c>
      <c r="BU59" s="26">
        <f t="shared" si="10"/>
        <v>4.8318577270807732E-2</v>
      </c>
      <c r="BV59" s="26">
        <f t="shared" si="10"/>
        <v>0</v>
      </c>
      <c r="BW59" s="26">
        <f t="shared" si="10"/>
        <v>7.4349784875179905E-3</v>
      </c>
      <c r="BX59" s="26">
        <f t="shared" si="10"/>
        <v>1.0101095986503919E-2</v>
      </c>
      <c r="BY59" s="26">
        <f t="shared" si="10"/>
        <v>1.8742181809740664E-2</v>
      </c>
      <c r="BZ59" s="26">
        <f t="shared" si="10"/>
        <v>-6.1172382210667991E-3</v>
      </c>
      <c r="CA59" s="26">
        <f t="shared" si="10"/>
        <v>6.0064240742650078E-2</v>
      </c>
      <c r="CB59" s="26">
        <f t="shared" si="10"/>
        <v>5.2643733485421881E-2</v>
      </c>
      <c r="CC59" s="26">
        <f t="shared" si="11"/>
        <v>4.6520015634892907E-2</v>
      </c>
      <c r="CD59" s="26">
        <f t="shared" si="9"/>
        <v>5.5186415567290939E-2</v>
      </c>
    </row>
    <row r="60" spans="2:82" x14ac:dyDescent="0.35">
      <c r="B60">
        <v>57</v>
      </c>
      <c r="C60" s="25">
        <v>43557</v>
      </c>
      <c r="D60" s="13">
        <v>8</v>
      </c>
      <c r="E60" s="13">
        <v>0.84</v>
      </c>
      <c r="F60" s="13">
        <v>4.21</v>
      </c>
      <c r="G60" s="13">
        <v>11.6</v>
      </c>
      <c r="H60" s="13">
        <v>9.4</v>
      </c>
      <c r="I60" s="13">
        <v>28.35</v>
      </c>
      <c r="J60" s="13">
        <v>24.3</v>
      </c>
      <c r="K60" s="13">
        <v>1.43</v>
      </c>
      <c r="L60" s="13">
        <v>5.5</v>
      </c>
      <c r="M60" s="13">
        <v>14.2</v>
      </c>
      <c r="N60" s="13">
        <v>0.2</v>
      </c>
      <c r="O60" s="13">
        <v>1.51</v>
      </c>
      <c r="P60" s="13">
        <v>8.1</v>
      </c>
      <c r="Q60" s="13">
        <v>19.8</v>
      </c>
      <c r="R60" s="13">
        <v>14.3</v>
      </c>
      <c r="S60" s="13">
        <v>32.6</v>
      </c>
      <c r="T60" s="13">
        <v>88</v>
      </c>
      <c r="U60" s="13">
        <v>32</v>
      </c>
      <c r="V60" s="13">
        <v>22.34</v>
      </c>
      <c r="W60" s="13">
        <v>25</v>
      </c>
      <c r="X60" s="13">
        <v>180</v>
      </c>
      <c r="Y60" s="13">
        <v>1479</v>
      </c>
      <c r="Z60" s="13">
        <v>60</v>
      </c>
      <c r="AA60" s="13">
        <v>0.34</v>
      </c>
      <c r="AB60" s="13">
        <v>41</v>
      </c>
      <c r="AC60" s="13">
        <v>189.7</v>
      </c>
      <c r="AD60" s="13">
        <v>10.199999999999999</v>
      </c>
      <c r="AE60" s="13">
        <v>5.05</v>
      </c>
      <c r="AF60" s="13">
        <v>13.45</v>
      </c>
      <c r="AG60" s="13">
        <v>2.68</v>
      </c>
      <c r="AH60" s="13">
        <v>19.7</v>
      </c>
      <c r="AI60" s="13">
        <v>3.7</v>
      </c>
      <c r="AJ60" s="13">
        <v>606.70000000000005</v>
      </c>
      <c r="AK60" s="13">
        <v>210</v>
      </c>
      <c r="AL60" s="13">
        <v>18.5</v>
      </c>
      <c r="AM60" s="13">
        <v>84</v>
      </c>
      <c r="AN60" s="13">
        <v>7.05</v>
      </c>
      <c r="AO60" s="23"/>
      <c r="AP60" s="23"/>
      <c r="AQ60" s="23"/>
      <c r="AR60" s="23">
        <v>57</v>
      </c>
      <c r="AS60" s="25">
        <v>43557</v>
      </c>
      <c r="AT60" s="26">
        <f t="shared" si="6"/>
        <v>5.1293294387550481E-2</v>
      </c>
      <c r="AU60" s="26">
        <f t="shared" si="6"/>
        <v>4.8790164169431834E-2</v>
      </c>
      <c r="AV60" s="26">
        <f t="shared" si="6"/>
        <v>0</v>
      </c>
      <c r="AW60" s="26">
        <f t="shared" si="6"/>
        <v>0</v>
      </c>
      <c r="AX60" s="26">
        <f t="shared" si="6"/>
        <v>0</v>
      </c>
      <c r="AY60" s="26">
        <f t="shared" si="6"/>
        <v>0</v>
      </c>
      <c r="AZ60" s="26">
        <f t="shared" si="6"/>
        <v>0.10398971352404764</v>
      </c>
      <c r="BA60" s="26">
        <f t="shared" si="6"/>
        <v>0</v>
      </c>
      <c r="BB60" s="26">
        <f t="shared" si="6"/>
        <v>0</v>
      </c>
      <c r="BC60" s="26">
        <f t="shared" si="6"/>
        <v>2.1353124470568842E-2</v>
      </c>
      <c r="BD60" s="26">
        <f t="shared" si="6"/>
        <v>0</v>
      </c>
      <c r="BE60" s="26">
        <f t="shared" si="6"/>
        <v>-3.2576170434612715E-2</v>
      </c>
      <c r="BF60" s="26">
        <f t="shared" ref="BF60:BU89" si="13">LN(P60/P61)</f>
        <v>1.242251999855711E-2</v>
      </c>
      <c r="BG60" s="26">
        <f t="shared" si="13"/>
        <v>0</v>
      </c>
      <c r="BH60" s="26">
        <f t="shared" si="13"/>
        <v>0</v>
      </c>
      <c r="BI60" s="26">
        <f t="shared" si="13"/>
        <v>-1.0678972575854255E-2</v>
      </c>
      <c r="BJ60" s="26">
        <f t="shared" si="12"/>
        <v>0</v>
      </c>
      <c r="BK60" s="26">
        <f t="shared" si="12"/>
        <v>0</v>
      </c>
      <c r="BL60" s="26">
        <f t="shared" si="12"/>
        <v>0.10565897857602449</v>
      </c>
      <c r="BM60" s="26">
        <f t="shared" si="10"/>
        <v>0</v>
      </c>
      <c r="BN60" s="26">
        <f t="shared" si="10"/>
        <v>0</v>
      </c>
      <c r="BO60" s="26">
        <f t="shared" si="10"/>
        <v>5.6323539917044183E-2</v>
      </c>
      <c r="BP60" s="26">
        <f t="shared" si="10"/>
        <v>0</v>
      </c>
      <c r="BQ60" s="26">
        <f t="shared" si="10"/>
        <v>0</v>
      </c>
      <c r="BR60" s="26">
        <f t="shared" si="10"/>
        <v>0</v>
      </c>
      <c r="BS60" s="26">
        <f t="shared" si="10"/>
        <v>0</v>
      </c>
      <c r="BT60" s="26">
        <f t="shared" si="10"/>
        <v>0</v>
      </c>
      <c r="BU60" s="26">
        <f t="shared" si="10"/>
        <v>0</v>
      </c>
      <c r="BV60" s="26">
        <f t="shared" si="10"/>
        <v>0</v>
      </c>
      <c r="BW60" s="26">
        <f t="shared" si="10"/>
        <v>0</v>
      </c>
      <c r="BX60" s="26">
        <f t="shared" si="10"/>
        <v>5.0890695074712281E-3</v>
      </c>
      <c r="BY60" s="26">
        <f t="shared" si="10"/>
        <v>0</v>
      </c>
      <c r="BZ60" s="26">
        <f t="shared" si="10"/>
        <v>0</v>
      </c>
      <c r="CA60" s="26">
        <f t="shared" si="10"/>
        <v>0</v>
      </c>
      <c r="CB60" s="26">
        <f t="shared" si="10"/>
        <v>0</v>
      </c>
      <c r="CC60" s="26">
        <f t="shared" si="11"/>
        <v>-1.1897681355886845E-3</v>
      </c>
      <c r="CD60" s="26">
        <f t="shared" si="9"/>
        <v>-1.4084739881739085E-2</v>
      </c>
    </row>
    <row r="61" spans="2:82" x14ac:dyDescent="0.35">
      <c r="B61">
        <v>58</v>
      </c>
      <c r="C61" s="25">
        <v>43556</v>
      </c>
      <c r="D61" s="13">
        <v>7.6</v>
      </c>
      <c r="E61" s="13">
        <v>0.8</v>
      </c>
      <c r="F61" s="13">
        <v>4.21</v>
      </c>
      <c r="G61" s="13">
        <v>11.6</v>
      </c>
      <c r="H61" s="13">
        <v>9.4</v>
      </c>
      <c r="I61" s="13">
        <v>28.35</v>
      </c>
      <c r="J61" s="13">
        <v>21.9</v>
      </c>
      <c r="K61" s="13">
        <v>1.43</v>
      </c>
      <c r="L61" s="13">
        <v>5.5</v>
      </c>
      <c r="M61" s="13">
        <v>13.9</v>
      </c>
      <c r="N61" s="13">
        <v>0.2</v>
      </c>
      <c r="O61" s="13">
        <v>1.56</v>
      </c>
      <c r="P61" s="13">
        <v>8</v>
      </c>
      <c r="Q61" s="13">
        <v>19.8</v>
      </c>
      <c r="R61" s="13">
        <v>14.3</v>
      </c>
      <c r="S61" s="13">
        <v>32.950000000000003</v>
      </c>
      <c r="T61" s="13">
        <v>88</v>
      </c>
      <c r="U61" s="13">
        <v>32</v>
      </c>
      <c r="V61" s="13">
        <v>20.100000000000001</v>
      </c>
      <c r="W61" s="13">
        <v>25</v>
      </c>
      <c r="X61" s="13">
        <v>180</v>
      </c>
      <c r="Y61" s="13">
        <v>1398</v>
      </c>
      <c r="Z61" s="13">
        <v>60</v>
      </c>
      <c r="AA61" s="13">
        <v>0.34</v>
      </c>
      <c r="AB61" s="13">
        <v>41</v>
      </c>
      <c r="AC61" s="13">
        <v>189.7</v>
      </c>
      <c r="AD61" s="13">
        <v>10.199999999999999</v>
      </c>
      <c r="AE61" s="13">
        <v>5.05</v>
      </c>
      <c r="AF61" s="13">
        <v>13.45</v>
      </c>
      <c r="AG61" s="13">
        <v>2.68</v>
      </c>
      <c r="AH61" s="13">
        <v>19.600000000000001</v>
      </c>
      <c r="AI61" s="13">
        <v>3.7</v>
      </c>
      <c r="AJ61" s="13">
        <v>606.70000000000005</v>
      </c>
      <c r="AK61" s="13">
        <v>210</v>
      </c>
      <c r="AL61" s="13">
        <v>18.5</v>
      </c>
      <c r="AM61" s="13">
        <v>84.1</v>
      </c>
      <c r="AN61" s="13">
        <v>7.15</v>
      </c>
      <c r="AO61" s="23"/>
      <c r="AP61" s="23"/>
      <c r="AQ61" s="23"/>
      <c r="AR61" s="23">
        <v>58</v>
      </c>
      <c r="AS61" s="25">
        <v>43556</v>
      </c>
      <c r="AT61" s="26">
        <f t="shared" ref="AT61:BE82" si="14">LN(D61/D62)</f>
        <v>0.16406811648460418</v>
      </c>
      <c r="AU61" s="26">
        <f t="shared" si="14"/>
        <v>0.11934675763256623</v>
      </c>
      <c r="AV61" s="26">
        <f t="shared" si="14"/>
        <v>0.10509662859995508</v>
      </c>
      <c r="AW61" s="26">
        <f t="shared" si="14"/>
        <v>0.37281433833413558</v>
      </c>
      <c r="AX61" s="26">
        <f t="shared" si="14"/>
        <v>-6.1875403718087411E-2</v>
      </c>
      <c r="AY61" s="26">
        <f t="shared" si="14"/>
        <v>-0.27704367424672516</v>
      </c>
      <c r="AZ61" s="26">
        <f t="shared" si="14"/>
        <v>-4.9007579106694614E-2</v>
      </c>
      <c r="BA61" s="26">
        <f t="shared" si="14"/>
        <v>-0.28942879778672265</v>
      </c>
      <c r="BB61" s="26">
        <f t="shared" si="14"/>
        <v>-0.10354067894084033</v>
      </c>
      <c r="BC61" s="26">
        <f t="shared" si="14"/>
        <v>-2.1353124470568946E-2</v>
      </c>
      <c r="BD61" s="26">
        <f t="shared" si="14"/>
        <v>0</v>
      </c>
      <c r="BE61" s="26">
        <f t="shared" si="14"/>
        <v>-0.27802016154004405</v>
      </c>
      <c r="BF61" s="26">
        <f t="shared" si="13"/>
        <v>-2.4692612590371411E-2</v>
      </c>
      <c r="BG61" s="26">
        <f t="shared" si="13"/>
        <v>9.5310179804324935E-2</v>
      </c>
      <c r="BH61" s="26">
        <f t="shared" si="13"/>
        <v>0.28071340313568749</v>
      </c>
      <c r="BI61" s="26">
        <f t="shared" si="13"/>
        <v>-8.9915602782441692E-2</v>
      </c>
      <c r="BJ61" s="26">
        <f t="shared" si="12"/>
        <v>0.34297057790661978</v>
      </c>
      <c r="BK61" s="26">
        <f t="shared" si="12"/>
        <v>0.20763936477824455</v>
      </c>
      <c r="BL61" s="26">
        <f t="shared" si="12"/>
        <v>0.49928386332581931</v>
      </c>
      <c r="BM61" s="26">
        <f t="shared" si="10"/>
        <v>-9.5310179804324893E-2</v>
      </c>
      <c r="BN61" s="26">
        <f t="shared" si="10"/>
        <v>1.1173300598125255E-2</v>
      </c>
      <c r="BO61" s="26">
        <f t="shared" si="10"/>
        <v>-0.12238220322725686</v>
      </c>
      <c r="BP61" s="26">
        <f t="shared" si="10"/>
        <v>-4.4814015789792543E-2</v>
      </c>
      <c r="BQ61" s="26">
        <f t="shared" si="10"/>
        <v>-0.48097266061630956</v>
      </c>
      <c r="BR61" s="26">
        <f t="shared" si="10"/>
        <v>-0.11506932978478723</v>
      </c>
      <c r="BS61" s="26">
        <f t="shared" si="10"/>
        <v>-3.2670782289548818E-2</v>
      </c>
      <c r="BT61" s="26">
        <f t="shared" si="10"/>
        <v>0.24294617861038939</v>
      </c>
      <c r="BU61" s="26">
        <f t="shared" si="10"/>
        <v>-0.27522861138049443</v>
      </c>
      <c r="BV61" s="26">
        <f t="shared" si="10"/>
        <v>0.10164993626129061</v>
      </c>
      <c r="BW61" s="26">
        <f t="shared" si="10"/>
        <v>-0.38789878439026509</v>
      </c>
      <c r="BX61" s="26">
        <f t="shared" si="10"/>
        <v>-0.10638040355857173</v>
      </c>
      <c r="BY61" s="26">
        <f t="shared" si="10"/>
        <v>-2.666824708216118E-2</v>
      </c>
      <c r="BZ61" s="26">
        <f t="shared" si="10"/>
        <v>2.7911898048487181E-2</v>
      </c>
      <c r="CA61" s="26">
        <f t="shared" si="10"/>
        <v>9.4834102670838749E-2</v>
      </c>
      <c r="CB61" s="26">
        <f t="shared" si="10"/>
        <v>0.33755390249195405</v>
      </c>
      <c r="CC61" s="26">
        <f t="shared" si="11"/>
        <v>0.23105226969854337</v>
      </c>
      <c r="CD61" s="26">
        <f t="shared" si="9"/>
        <v>-8.7847202220335774</v>
      </c>
    </row>
    <row r="62" spans="2:82" x14ac:dyDescent="0.35">
      <c r="B62">
        <v>59</v>
      </c>
      <c r="C62" s="28">
        <v>43553</v>
      </c>
      <c r="D62" s="29">
        <v>6.45</v>
      </c>
      <c r="E62" s="29">
        <v>0.71</v>
      </c>
      <c r="F62" s="29">
        <v>3.79</v>
      </c>
      <c r="G62" s="29">
        <v>7.99</v>
      </c>
      <c r="H62" s="29">
        <v>10</v>
      </c>
      <c r="I62" s="29">
        <v>37.4</v>
      </c>
      <c r="J62" s="29">
        <v>23</v>
      </c>
      <c r="K62" s="29">
        <v>1.9100000000000001</v>
      </c>
      <c r="L62" s="29">
        <v>6.1</v>
      </c>
      <c r="M62" s="29">
        <v>14.2</v>
      </c>
      <c r="N62" s="29">
        <v>0.2</v>
      </c>
      <c r="O62" s="29">
        <v>2.06</v>
      </c>
      <c r="P62" s="29">
        <v>8.1999999999999993</v>
      </c>
      <c r="Q62" s="29">
        <v>18</v>
      </c>
      <c r="R62" s="29">
        <v>10.8</v>
      </c>
      <c r="S62" s="29">
        <v>36.049999999999997</v>
      </c>
      <c r="T62" s="29">
        <v>62.45</v>
      </c>
      <c r="U62" s="29">
        <v>26</v>
      </c>
      <c r="V62" s="29">
        <v>12.2</v>
      </c>
      <c r="W62" s="29">
        <v>27.5</v>
      </c>
      <c r="X62" s="29">
        <v>178</v>
      </c>
      <c r="Y62" s="29">
        <v>1580</v>
      </c>
      <c r="Z62" s="30">
        <v>62.75</v>
      </c>
      <c r="AA62" s="30">
        <v>0.55000000000000004</v>
      </c>
      <c r="AB62" s="30">
        <v>46</v>
      </c>
      <c r="AC62" s="29">
        <v>196</v>
      </c>
      <c r="AD62" s="29">
        <v>8</v>
      </c>
      <c r="AE62" s="29">
        <v>6.65</v>
      </c>
      <c r="AF62" s="29">
        <v>12.15</v>
      </c>
      <c r="AG62" s="29">
        <v>3.95</v>
      </c>
      <c r="AH62" s="29">
        <v>21.8</v>
      </c>
      <c r="AI62" s="29">
        <v>3.8</v>
      </c>
      <c r="AJ62" s="29">
        <v>590</v>
      </c>
      <c r="AK62" s="29">
        <v>191</v>
      </c>
      <c r="AL62" s="29">
        <v>13.2</v>
      </c>
      <c r="AM62" s="29">
        <v>66.75</v>
      </c>
      <c r="AN62" s="29">
        <f>SUM(C63:AM63)</f>
        <v>46715.56</v>
      </c>
      <c r="AR62" s="23">
        <v>59</v>
      </c>
      <c r="AS62" s="31">
        <f t="shared" ref="AS62:AS125" si="15">C62</f>
        <v>43553</v>
      </c>
      <c r="AT62" s="26">
        <f t="shared" si="14"/>
        <v>1.5625317903081033E-2</v>
      </c>
      <c r="AU62" s="26">
        <f t="shared" si="14"/>
        <v>0</v>
      </c>
      <c r="AV62" s="26">
        <f t="shared" si="14"/>
        <v>0</v>
      </c>
      <c r="AW62" s="26">
        <f t="shared" si="14"/>
        <v>0</v>
      </c>
      <c r="AX62" s="26">
        <f t="shared" si="14"/>
        <v>-8.6177696241052398E-2</v>
      </c>
      <c r="AY62" s="26">
        <f t="shared" si="14"/>
        <v>0</v>
      </c>
      <c r="AZ62" s="26">
        <f t="shared" si="14"/>
        <v>0</v>
      </c>
      <c r="BA62" s="26">
        <f t="shared" si="14"/>
        <v>0</v>
      </c>
      <c r="BB62" s="26">
        <f t="shared" si="14"/>
        <v>8.2304991365154435E-3</v>
      </c>
      <c r="BC62" s="26">
        <f t="shared" si="14"/>
        <v>0</v>
      </c>
      <c r="BD62" s="26">
        <f t="shared" si="14"/>
        <v>0</v>
      </c>
      <c r="BE62" s="26">
        <f t="shared" si="14"/>
        <v>-9.2658830482704707E-2</v>
      </c>
      <c r="BF62" s="26">
        <f t="shared" si="13"/>
        <v>1.2270092591814401E-2</v>
      </c>
      <c r="BG62" s="26">
        <f t="shared" si="13"/>
        <v>0</v>
      </c>
      <c r="BH62" s="26">
        <f t="shared" si="13"/>
        <v>0</v>
      </c>
      <c r="BI62" s="26">
        <f t="shared" si="13"/>
        <v>-2.330468731552349E-2</v>
      </c>
      <c r="BJ62" s="26">
        <f t="shared" si="12"/>
        <v>0</v>
      </c>
      <c r="BK62" s="26">
        <f t="shared" si="12"/>
        <v>0</v>
      </c>
      <c r="BL62" s="26">
        <f t="shared" si="12"/>
        <v>-5.9659836406335875E-2</v>
      </c>
      <c r="BM62" s="26">
        <f t="shared" si="10"/>
        <v>0</v>
      </c>
      <c r="BN62" s="26">
        <f t="shared" si="10"/>
        <v>4.5985113241823437E-2</v>
      </c>
      <c r="BO62" s="26">
        <f t="shared" si="10"/>
        <v>5.3360719846339132E-2</v>
      </c>
      <c r="BP62" s="26">
        <f t="shared" si="10"/>
        <v>-8.0349127164213371E-2</v>
      </c>
      <c r="BQ62" s="26">
        <f t="shared" si="10"/>
        <v>0</v>
      </c>
      <c r="BR62" s="26">
        <f t="shared" si="10"/>
        <v>0</v>
      </c>
      <c r="BS62" s="26">
        <f t="shared" si="10"/>
        <v>0</v>
      </c>
      <c r="BT62" s="26">
        <f t="shared" si="10"/>
        <v>0</v>
      </c>
      <c r="BU62" s="26">
        <f t="shared" si="10"/>
        <v>7.5472056353831241E-3</v>
      </c>
      <c r="BV62" s="26">
        <f t="shared" si="10"/>
        <v>-0.10164993626129062</v>
      </c>
      <c r="BW62" s="26">
        <f t="shared" si="10"/>
        <v>0</v>
      </c>
      <c r="BX62" s="26">
        <f t="shared" si="10"/>
        <v>0</v>
      </c>
      <c r="BY62" s="26">
        <f t="shared" si="10"/>
        <v>-2.5975486403260677E-2</v>
      </c>
      <c r="BZ62" s="26">
        <f t="shared" si="10"/>
        <v>8.8553397341445031E-2</v>
      </c>
      <c r="CA62" s="26">
        <f t="shared" si="10"/>
        <v>5.249355886143745E-3</v>
      </c>
      <c r="CB62" s="26">
        <f t="shared" si="10"/>
        <v>0</v>
      </c>
      <c r="CC62" s="26">
        <f t="shared" si="11"/>
        <v>0</v>
      </c>
      <c r="CD62" s="26">
        <f t="shared" si="9"/>
        <v>8.6977088450439464</v>
      </c>
    </row>
    <row r="63" spans="2:82" x14ac:dyDescent="0.35">
      <c r="B63">
        <v>60</v>
      </c>
      <c r="C63" s="28">
        <v>43552</v>
      </c>
      <c r="D63" s="32">
        <v>6.35</v>
      </c>
      <c r="E63" s="32">
        <v>0.71</v>
      </c>
      <c r="F63" s="32">
        <v>3.79</v>
      </c>
      <c r="G63" s="32">
        <v>7.99</v>
      </c>
      <c r="H63" s="32">
        <v>10.9</v>
      </c>
      <c r="I63" s="32">
        <v>37.4</v>
      </c>
      <c r="J63" s="32">
        <v>23</v>
      </c>
      <c r="K63" s="32">
        <v>1.9100000000000001</v>
      </c>
      <c r="L63" s="32">
        <v>6.05</v>
      </c>
      <c r="M63" s="32">
        <v>14.2</v>
      </c>
      <c r="N63" s="32">
        <v>0.2</v>
      </c>
      <c r="O63" s="32">
        <v>2.2599999999999998</v>
      </c>
      <c r="P63" s="32">
        <v>8.1</v>
      </c>
      <c r="Q63" s="32">
        <v>18</v>
      </c>
      <c r="R63" s="32">
        <v>10.8</v>
      </c>
      <c r="S63" s="32">
        <v>36.9</v>
      </c>
      <c r="T63" s="32">
        <v>62.45</v>
      </c>
      <c r="U63" s="32">
        <v>26</v>
      </c>
      <c r="V63" s="32">
        <v>12.95</v>
      </c>
      <c r="W63" s="32">
        <v>27.5</v>
      </c>
      <c r="X63" s="32">
        <v>170</v>
      </c>
      <c r="Y63" s="32">
        <v>1497.9</v>
      </c>
      <c r="Z63" s="13">
        <v>68</v>
      </c>
      <c r="AA63" s="13">
        <v>0.55000000000000004</v>
      </c>
      <c r="AB63" s="13">
        <v>46</v>
      </c>
      <c r="AC63" s="32">
        <v>196</v>
      </c>
      <c r="AD63" s="32">
        <v>8</v>
      </c>
      <c r="AE63" s="32">
        <v>6.6</v>
      </c>
      <c r="AF63" s="32">
        <v>13.45</v>
      </c>
      <c r="AG63" s="32">
        <v>3.95</v>
      </c>
      <c r="AH63" s="32">
        <v>21.8</v>
      </c>
      <c r="AI63" s="32">
        <v>3.9</v>
      </c>
      <c r="AJ63" s="32">
        <v>540</v>
      </c>
      <c r="AK63" s="32">
        <v>190</v>
      </c>
      <c r="AL63" s="32">
        <v>13.2</v>
      </c>
      <c r="AM63" s="32">
        <v>66.75</v>
      </c>
      <c r="AN63" s="32">
        <v>7.8</v>
      </c>
      <c r="AR63" s="23">
        <v>60</v>
      </c>
      <c r="AS63" s="31">
        <f t="shared" si="15"/>
        <v>43552</v>
      </c>
      <c r="AT63" s="26">
        <f t="shared" si="14"/>
        <v>-7.8431774610260054E-3</v>
      </c>
      <c r="AU63" s="26">
        <f t="shared" si="14"/>
        <v>-5.4808236494995027E-2</v>
      </c>
      <c r="AV63" s="26">
        <f t="shared" si="14"/>
        <v>0</v>
      </c>
      <c r="AW63" s="26">
        <f t="shared" si="14"/>
        <v>9.4434468232755281E-2</v>
      </c>
      <c r="AX63" s="26">
        <f t="shared" si="14"/>
        <v>-2.7150989065950745E-2</v>
      </c>
      <c r="AY63" s="26">
        <f t="shared" si="14"/>
        <v>0</v>
      </c>
      <c r="AZ63" s="26">
        <f t="shared" si="14"/>
        <v>0</v>
      </c>
      <c r="BA63" s="26">
        <f t="shared" si="14"/>
        <v>0</v>
      </c>
      <c r="BB63" s="26">
        <f t="shared" si="14"/>
        <v>-8.23049913651548E-3</v>
      </c>
      <c r="BC63" s="26">
        <f t="shared" si="14"/>
        <v>0</v>
      </c>
      <c r="BD63" s="26">
        <f t="shared" si="14"/>
        <v>0</v>
      </c>
      <c r="BE63" s="26">
        <f t="shared" si="14"/>
        <v>-1.7544309650909508E-2</v>
      </c>
      <c r="BF63" s="26">
        <f t="shared" si="13"/>
        <v>6.1919702479209804E-3</v>
      </c>
      <c r="BG63" s="26">
        <f t="shared" si="13"/>
        <v>0</v>
      </c>
      <c r="BH63" s="26">
        <f t="shared" si="13"/>
        <v>0</v>
      </c>
      <c r="BI63" s="26">
        <f t="shared" si="13"/>
        <v>2.4692612590371414E-2</v>
      </c>
      <c r="BJ63" s="26">
        <f t="shared" si="12"/>
        <v>0</v>
      </c>
      <c r="BK63" s="26">
        <f t="shared" si="12"/>
        <v>0</v>
      </c>
      <c r="BL63" s="26">
        <f t="shared" si="12"/>
        <v>0</v>
      </c>
      <c r="BM63" s="26">
        <f t="shared" si="10"/>
        <v>0</v>
      </c>
      <c r="BN63" s="26">
        <f t="shared" si="10"/>
        <v>0</v>
      </c>
      <c r="BO63" s="26">
        <f t="shared" si="10"/>
        <v>0</v>
      </c>
      <c r="BP63" s="26">
        <f t="shared" si="10"/>
        <v>9.2373320131015069E-2</v>
      </c>
      <c r="BQ63" s="26">
        <f t="shared" si="10"/>
        <v>0</v>
      </c>
      <c r="BR63" s="26">
        <f t="shared" si="10"/>
        <v>0</v>
      </c>
      <c r="BS63" s="26">
        <f t="shared" si="10"/>
        <v>0</v>
      </c>
      <c r="BT63" s="26">
        <f t="shared" si="10"/>
        <v>2.5317807984290001E-2</v>
      </c>
      <c r="BU63" s="26">
        <f t="shared" si="10"/>
        <v>-7.30251350148899E-2</v>
      </c>
      <c r="BV63" s="26">
        <f t="shared" si="10"/>
        <v>0</v>
      </c>
      <c r="BW63" s="26">
        <f t="shared" si="10"/>
        <v>0</v>
      </c>
      <c r="BX63" s="26">
        <f t="shared" si="10"/>
        <v>-9.1324835632724741E-3</v>
      </c>
      <c r="BY63" s="26">
        <f t="shared" si="10"/>
        <v>0</v>
      </c>
      <c r="BZ63" s="26">
        <f t="shared" si="10"/>
        <v>0</v>
      </c>
      <c r="CA63" s="26">
        <f t="shared" si="10"/>
        <v>0</v>
      </c>
      <c r="CB63" s="26">
        <f t="shared" si="10"/>
        <v>1.1428695823622629E-2</v>
      </c>
      <c r="CC63" s="26">
        <f t="shared" si="11"/>
        <v>-3.7383221106071039E-3</v>
      </c>
      <c r="CD63" s="26">
        <f t="shared" si="9"/>
        <v>6.4308903302903314E-3</v>
      </c>
    </row>
    <row r="64" spans="2:82" x14ac:dyDescent="0.35">
      <c r="B64">
        <v>61</v>
      </c>
      <c r="C64" s="28">
        <v>43551</v>
      </c>
      <c r="D64" s="32">
        <v>6.4</v>
      </c>
      <c r="E64" s="32">
        <v>0.75</v>
      </c>
      <c r="F64" s="32">
        <v>3.79</v>
      </c>
      <c r="G64" s="32">
        <v>7.27</v>
      </c>
      <c r="H64" s="32">
        <v>11.2</v>
      </c>
      <c r="I64" s="32">
        <v>37.4</v>
      </c>
      <c r="J64" s="32">
        <v>23</v>
      </c>
      <c r="K64" s="32">
        <v>1.9100000000000001</v>
      </c>
      <c r="L64" s="32">
        <v>6.1</v>
      </c>
      <c r="M64" s="32">
        <v>14.2</v>
      </c>
      <c r="N64" s="32">
        <v>0.2</v>
      </c>
      <c r="O64" s="32">
        <v>2.2999999999999998</v>
      </c>
      <c r="P64" s="32">
        <v>8.0500000000000007</v>
      </c>
      <c r="Q64" s="32">
        <v>18</v>
      </c>
      <c r="R64" s="32">
        <v>10.8</v>
      </c>
      <c r="S64" s="32">
        <v>36</v>
      </c>
      <c r="T64" s="32">
        <v>62.45</v>
      </c>
      <c r="U64" s="32">
        <v>26</v>
      </c>
      <c r="V64" s="32">
        <v>12.95</v>
      </c>
      <c r="W64" s="32">
        <v>27.5</v>
      </c>
      <c r="X64" s="32">
        <v>170</v>
      </c>
      <c r="Y64" s="32">
        <v>1497.9</v>
      </c>
      <c r="Z64" s="13">
        <v>62</v>
      </c>
      <c r="AA64" s="13">
        <v>0.55000000000000004</v>
      </c>
      <c r="AB64" s="13">
        <v>46</v>
      </c>
      <c r="AC64" s="32">
        <v>196</v>
      </c>
      <c r="AD64" s="32">
        <v>7.8</v>
      </c>
      <c r="AE64" s="32">
        <v>7.1</v>
      </c>
      <c r="AF64" s="32">
        <v>13.45</v>
      </c>
      <c r="AG64" s="32">
        <v>3.95</v>
      </c>
      <c r="AH64" s="32">
        <v>22</v>
      </c>
      <c r="AI64" s="32">
        <v>3.9</v>
      </c>
      <c r="AJ64" s="32">
        <v>540</v>
      </c>
      <c r="AK64" s="32">
        <v>190</v>
      </c>
      <c r="AL64" s="32">
        <v>13.05</v>
      </c>
      <c r="AM64" s="32">
        <v>67</v>
      </c>
      <c r="AN64" s="32">
        <v>7.75</v>
      </c>
      <c r="AR64" s="23">
        <v>61</v>
      </c>
      <c r="AS64" s="31">
        <f t="shared" si="15"/>
        <v>43551</v>
      </c>
      <c r="AT64" s="26">
        <f t="shared" si="14"/>
        <v>-7.7821404420549628E-3</v>
      </c>
      <c r="AU64" s="26">
        <f t="shared" si="14"/>
        <v>0</v>
      </c>
      <c r="AV64" s="26">
        <f t="shared" si="14"/>
        <v>0</v>
      </c>
      <c r="AW64" s="26">
        <f t="shared" si="14"/>
        <v>0</v>
      </c>
      <c r="AX64" s="26">
        <f t="shared" si="14"/>
        <v>3.174869831458027E-2</v>
      </c>
      <c r="AY64" s="26">
        <f t="shared" si="14"/>
        <v>0</v>
      </c>
      <c r="AZ64" s="26">
        <f t="shared" si="14"/>
        <v>0</v>
      </c>
      <c r="BA64" s="26">
        <f t="shared" si="14"/>
        <v>0</v>
      </c>
      <c r="BB64" s="26">
        <f t="shared" si="14"/>
        <v>-3.2260862218221435E-2</v>
      </c>
      <c r="BC64" s="26">
        <f t="shared" si="14"/>
        <v>7.0671672230923528E-3</v>
      </c>
      <c r="BD64" s="26">
        <f t="shared" si="14"/>
        <v>0</v>
      </c>
      <c r="BE64" s="26">
        <f t="shared" si="14"/>
        <v>8.7336799687544112E-3</v>
      </c>
      <c r="BF64" s="26">
        <f t="shared" si="13"/>
        <v>-2.4541108916117545E-2</v>
      </c>
      <c r="BG64" s="26">
        <f t="shared" si="13"/>
        <v>-5.1432173632270588E-2</v>
      </c>
      <c r="BH64" s="26">
        <f t="shared" si="13"/>
        <v>0</v>
      </c>
      <c r="BI64" s="26">
        <f t="shared" si="13"/>
        <v>-3.8151765964376173E-2</v>
      </c>
      <c r="BJ64" s="26">
        <f t="shared" si="12"/>
        <v>-2.451684678808513E-2</v>
      </c>
      <c r="BK64" s="26">
        <f t="shared" si="12"/>
        <v>0</v>
      </c>
      <c r="BL64" s="26">
        <f t="shared" si="12"/>
        <v>0</v>
      </c>
      <c r="BM64" s="26">
        <f t="shared" si="10"/>
        <v>0</v>
      </c>
      <c r="BN64" s="26">
        <f t="shared" si="10"/>
        <v>0</v>
      </c>
      <c r="BO64" s="26">
        <f t="shared" si="10"/>
        <v>0</v>
      </c>
      <c r="BP64" s="26">
        <f t="shared" si="10"/>
        <v>-3.9530838756635205E-2</v>
      </c>
      <c r="BQ64" s="26">
        <f t="shared" si="10"/>
        <v>0</v>
      </c>
      <c r="BR64" s="26">
        <f t="shared" si="10"/>
        <v>-5.2922401454342551E-2</v>
      </c>
      <c r="BS64" s="26">
        <f t="shared" si="10"/>
        <v>0</v>
      </c>
      <c r="BT64" s="26">
        <f t="shared" si="10"/>
        <v>-2.5317807984289897E-2</v>
      </c>
      <c r="BU64" s="26">
        <f t="shared" si="10"/>
        <v>2.8573372444055948E-2</v>
      </c>
      <c r="BV64" s="26">
        <f t="shared" si="10"/>
        <v>0</v>
      </c>
      <c r="BW64" s="26">
        <f t="shared" si="10"/>
        <v>0</v>
      </c>
      <c r="BX64" s="26">
        <f t="shared" si="10"/>
        <v>1.3730192811902037E-2</v>
      </c>
      <c r="BY64" s="26">
        <f t="shared" si="10"/>
        <v>7.7220460939103185E-3</v>
      </c>
      <c r="BZ64" s="26">
        <f t="shared" si="10"/>
        <v>-1.8349138668196541E-2</v>
      </c>
      <c r="CA64" s="26">
        <f t="shared" ref="CA64:CD127" si="16">LN(AK64/AK65)</f>
        <v>0</v>
      </c>
      <c r="CB64" s="26">
        <f t="shared" si="16"/>
        <v>0</v>
      </c>
      <c r="CC64" s="26">
        <f t="shared" si="11"/>
        <v>0</v>
      </c>
      <c r="CD64" s="26">
        <f t="shared" si="9"/>
        <v>0</v>
      </c>
    </row>
    <row r="65" spans="2:82" x14ac:dyDescent="0.35">
      <c r="B65">
        <v>62</v>
      </c>
      <c r="C65" s="28">
        <v>43550</v>
      </c>
      <c r="D65" s="32">
        <v>6.45</v>
      </c>
      <c r="E65" s="32">
        <v>0.75</v>
      </c>
      <c r="F65" s="32">
        <v>3.79</v>
      </c>
      <c r="G65" s="32">
        <v>7.27</v>
      </c>
      <c r="H65" s="32">
        <v>10.85</v>
      </c>
      <c r="I65" s="32">
        <v>37.4</v>
      </c>
      <c r="J65" s="32">
        <v>23</v>
      </c>
      <c r="K65" s="32">
        <v>1.9100000000000001</v>
      </c>
      <c r="L65" s="32">
        <v>6.3</v>
      </c>
      <c r="M65" s="32">
        <v>14.1</v>
      </c>
      <c r="N65" s="32">
        <v>0.2</v>
      </c>
      <c r="O65" s="32">
        <v>2.2800000000000002</v>
      </c>
      <c r="P65" s="32">
        <v>8.25</v>
      </c>
      <c r="Q65" s="32">
        <v>18.95</v>
      </c>
      <c r="R65" s="32">
        <v>10.8</v>
      </c>
      <c r="S65" s="32">
        <v>37.4</v>
      </c>
      <c r="T65" s="32">
        <v>64</v>
      </c>
      <c r="U65" s="32">
        <v>26</v>
      </c>
      <c r="V65" s="32">
        <v>12.95</v>
      </c>
      <c r="W65" s="32">
        <v>27.5</v>
      </c>
      <c r="X65" s="32">
        <v>170</v>
      </c>
      <c r="Y65" s="32">
        <v>1497.9</v>
      </c>
      <c r="Z65" s="13">
        <v>64.5</v>
      </c>
      <c r="AA65" s="13">
        <v>0.55000000000000004</v>
      </c>
      <c r="AB65" s="13">
        <v>48.5</v>
      </c>
      <c r="AC65" s="32">
        <v>196</v>
      </c>
      <c r="AD65" s="32">
        <v>8</v>
      </c>
      <c r="AE65" s="32">
        <v>6.9</v>
      </c>
      <c r="AF65" s="32">
        <v>13.45</v>
      </c>
      <c r="AG65" s="32">
        <v>3.95</v>
      </c>
      <c r="AH65" s="32">
        <v>21.7</v>
      </c>
      <c r="AI65" s="32">
        <v>3.87</v>
      </c>
      <c r="AJ65" s="32">
        <v>550</v>
      </c>
      <c r="AK65" s="32">
        <v>190</v>
      </c>
      <c r="AL65" s="32">
        <v>13.05</v>
      </c>
      <c r="AM65" s="32">
        <v>67</v>
      </c>
      <c r="AN65" s="32">
        <v>7.75</v>
      </c>
      <c r="AR65" s="23">
        <v>62</v>
      </c>
      <c r="AS65" s="31">
        <f t="shared" si="15"/>
        <v>43550</v>
      </c>
      <c r="AT65" s="26">
        <f t="shared" si="14"/>
        <v>7.782140442054949E-3</v>
      </c>
      <c r="AU65" s="26">
        <f t="shared" si="14"/>
        <v>0</v>
      </c>
      <c r="AV65" s="26">
        <f t="shared" si="14"/>
        <v>0</v>
      </c>
      <c r="AW65" s="26">
        <f t="shared" si="14"/>
        <v>0</v>
      </c>
      <c r="AX65" s="26">
        <f t="shared" si="14"/>
        <v>9.1630322845924164E-2</v>
      </c>
      <c r="AY65" s="26">
        <f t="shared" si="14"/>
        <v>0</v>
      </c>
      <c r="AZ65" s="26">
        <f t="shared" si="14"/>
        <v>0</v>
      </c>
      <c r="BA65" s="26">
        <f t="shared" si="14"/>
        <v>0</v>
      </c>
      <c r="BB65" s="26">
        <f t="shared" si="14"/>
        <v>0</v>
      </c>
      <c r="BC65" s="26">
        <f t="shared" si="14"/>
        <v>0</v>
      </c>
      <c r="BD65" s="26">
        <f t="shared" si="14"/>
        <v>0</v>
      </c>
      <c r="BE65" s="26">
        <f t="shared" si="14"/>
        <v>1.3245226750020723E-2</v>
      </c>
      <c r="BF65" s="26">
        <f t="shared" si="13"/>
        <v>6.0790460763821925E-3</v>
      </c>
      <c r="BG65" s="26">
        <f t="shared" si="13"/>
        <v>0</v>
      </c>
      <c r="BH65" s="26">
        <f t="shared" si="13"/>
        <v>0</v>
      </c>
      <c r="BI65" s="26">
        <f t="shared" si="13"/>
        <v>-2.6702285558789208E-3</v>
      </c>
      <c r="BJ65" s="26">
        <f t="shared" si="12"/>
        <v>0</v>
      </c>
      <c r="BK65" s="26">
        <f t="shared" si="12"/>
        <v>0</v>
      </c>
      <c r="BL65" s="26">
        <f t="shared" si="12"/>
        <v>0</v>
      </c>
      <c r="BM65" s="26">
        <f t="shared" si="12"/>
        <v>0</v>
      </c>
      <c r="BN65" s="26">
        <f t="shared" si="12"/>
        <v>1.7804624633506686E-2</v>
      </c>
      <c r="BO65" s="26">
        <f t="shared" si="12"/>
        <v>-6.6757902491387135E-5</v>
      </c>
      <c r="BP65" s="26">
        <f t="shared" si="12"/>
        <v>-5.2842481374379933E-2</v>
      </c>
      <c r="BQ65" s="26">
        <f t="shared" si="12"/>
        <v>0</v>
      </c>
      <c r="BR65" s="26">
        <f t="shared" si="12"/>
        <v>0</v>
      </c>
      <c r="BS65" s="26">
        <f t="shared" si="12"/>
        <v>0</v>
      </c>
      <c r="BT65" s="26">
        <f t="shared" si="12"/>
        <v>0</v>
      </c>
      <c r="BU65" s="26">
        <f t="shared" si="12"/>
        <v>-2.1506205220963505E-2</v>
      </c>
      <c r="BV65" s="26">
        <f t="shared" si="12"/>
        <v>0</v>
      </c>
      <c r="BW65" s="26">
        <f t="shared" si="12"/>
        <v>-5.0505157860684796E-3</v>
      </c>
      <c r="BX65" s="26">
        <f t="shared" si="12"/>
        <v>9.2593254127967262E-3</v>
      </c>
      <c r="BY65" s="26">
        <f t="shared" si="12"/>
        <v>2.5873235649509544E-3</v>
      </c>
      <c r="BZ65" s="26">
        <f t="shared" ref="BZ65:CD128" si="17">LN(AJ65/AJ66)</f>
        <v>0</v>
      </c>
      <c r="CA65" s="26">
        <f t="shared" si="16"/>
        <v>7.9260652724207226E-3</v>
      </c>
      <c r="CB65" s="26">
        <f t="shared" si="16"/>
        <v>-3.3901551675681339E-2</v>
      </c>
      <c r="CC65" s="26">
        <f t="shared" si="11"/>
        <v>-3.6634133179780384E-2</v>
      </c>
      <c r="CD65" s="26">
        <f t="shared" si="9"/>
        <v>-6.4308903302904025E-3</v>
      </c>
    </row>
    <row r="66" spans="2:82" x14ac:dyDescent="0.35">
      <c r="B66">
        <v>63</v>
      </c>
      <c r="C66" s="28">
        <v>43549</v>
      </c>
      <c r="D66" s="32">
        <v>6.4</v>
      </c>
      <c r="E66" s="32">
        <v>0.75</v>
      </c>
      <c r="F66" s="32">
        <v>3.79</v>
      </c>
      <c r="G66" s="32">
        <v>7.27</v>
      </c>
      <c r="H66" s="32">
        <v>9.9</v>
      </c>
      <c r="I66" s="32">
        <v>37.4</v>
      </c>
      <c r="J66" s="32">
        <v>23</v>
      </c>
      <c r="K66" s="32">
        <v>1.9100000000000001</v>
      </c>
      <c r="L66" s="32">
        <v>6.3</v>
      </c>
      <c r="M66" s="32">
        <v>14.1</v>
      </c>
      <c r="N66" s="32">
        <v>0.2</v>
      </c>
      <c r="O66" s="32">
        <v>2.25</v>
      </c>
      <c r="P66" s="32">
        <v>8.1999999999999993</v>
      </c>
      <c r="Q66" s="32">
        <v>18.95</v>
      </c>
      <c r="R66" s="32">
        <v>10.8</v>
      </c>
      <c r="S66" s="32">
        <v>37.5</v>
      </c>
      <c r="T66" s="32">
        <v>64</v>
      </c>
      <c r="U66" s="32">
        <v>26</v>
      </c>
      <c r="V66" s="32">
        <v>12.95</v>
      </c>
      <c r="W66" s="32">
        <v>27.5</v>
      </c>
      <c r="X66" s="32">
        <v>167</v>
      </c>
      <c r="Y66" s="32">
        <v>1498</v>
      </c>
      <c r="Z66" s="13">
        <v>68</v>
      </c>
      <c r="AA66" s="13">
        <v>0.55000000000000004</v>
      </c>
      <c r="AB66" s="13">
        <v>48.5</v>
      </c>
      <c r="AC66" s="32">
        <v>196</v>
      </c>
      <c r="AD66" s="32">
        <v>8</v>
      </c>
      <c r="AE66" s="32">
        <v>7.05</v>
      </c>
      <c r="AF66" s="32">
        <v>13.45</v>
      </c>
      <c r="AG66" s="32">
        <v>3.9699999999999998</v>
      </c>
      <c r="AH66" s="32">
        <v>21.5</v>
      </c>
      <c r="AI66" s="32">
        <v>3.86</v>
      </c>
      <c r="AJ66" s="32">
        <v>550</v>
      </c>
      <c r="AK66" s="32">
        <v>188.5</v>
      </c>
      <c r="AL66" s="32">
        <v>13.5</v>
      </c>
      <c r="AM66" s="32">
        <v>69.5</v>
      </c>
      <c r="AN66" s="32">
        <v>7.8</v>
      </c>
      <c r="AR66" s="23">
        <v>63</v>
      </c>
      <c r="AS66" s="31">
        <f t="shared" si="15"/>
        <v>43549</v>
      </c>
      <c r="AT66" s="26">
        <f t="shared" si="14"/>
        <v>-6.7950661908507667E-2</v>
      </c>
      <c r="AU66" s="26">
        <f t="shared" si="14"/>
        <v>4.08219945202552E-2</v>
      </c>
      <c r="AV66" s="26">
        <f t="shared" si="14"/>
        <v>0</v>
      </c>
      <c r="AW66" s="26">
        <f t="shared" si="14"/>
        <v>0</v>
      </c>
      <c r="AX66" s="26">
        <f t="shared" si="14"/>
        <v>0</v>
      </c>
      <c r="AY66" s="26">
        <f t="shared" si="14"/>
        <v>0</v>
      </c>
      <c r="AZ66" s="26">
        <f t="shared" si="14"/>
        <v>0</v>
      </c>
      <c r="BA66" s="26">
        <f t="shared" si="14"/>
        <v>0</v>
      </c>
      <c r="BB66" s="26">
        <f t="shared" si="14"/>
        <v>0</v>
      </c>
      <c r="BC66" s="26">
        <f t="shared" si="14"/>
        <v>7.1174677688639549E-3</v>
      </c>
      <c r="BD66" s="26">
        <f t="shared" si="14"/>
        <v>0</v>
      </c>
      <c r="BE66" s="26">
        <f t="shared" si="14"/>
        <v>-5.1959738930711104E-2</v>
      </c>
      <c r="BF66" s="26">
        <f t="shared" si="13"/>
        <v>-6.0790460763822263E-3</v>
      </c>
      <c r="BG66" s="26">
        <f t="shared" si="13"/>
        <v>0</v>
      </c>
      <c r="BH66" s="26">
        <f t="shared" si="13"/>
        <v>0</v>
      </c>
      <c r="BI66" s="26">
        <f t="shared" si="13"/>
        <v>0</v>
      </c>
      <c r="BJ66" s="26">
        <f t="shared" si="12"/>
        <v>0</v>
      </c>
      <c r="BK66" s="26">
        <f t="shared" si="12"/>
        <v>0</v>
      </c>
      <c r="BL66" s="26">
        <f t="shared" si="12"/>
        <v>0</v>
      </c>
      <c r="BM66" s="26">
        <f t="shared" si="12"/>
        <v>0</v>
      </c>
      <c r="BN66" s="26">
        <f t="shared" si="12"/>
        <v>-1.7804624633506707E-2</v>
      </c>
      <c r="BO66" s="26">
        <f t="shared" si="12"/>
        <v>-1.3342230131366103E-3</v>
      </c>
      <c r="BP66" s="26">
        <f t="shared" si="12"/>
        <v>0</v>
      </c>
      <c r="BQ66" s="26">
        <f t="shared" si="12"/>
        <v>0</v>
      </c>
      <c r="BR66" s="26">
        <f t="shared" si="12"/>
        <v>6.3851471986532765E-2</v>
      </c>
      <c r="BS66" s="26">
        <f t="shared" si="12"/>
        <v>0</v>
      </c>
      <c r="BT66" s="26">
        <f t="shared" si="12"/>
        <v>0</v>
      </c>
      <c r="BU66" s="26">
        <f t="shared" si="12"/>
        <v>2.8778964550043327E-2</v>
      </c>
      <c r="BV66" s="26">
        <f t="shared" si="12"/>
        <v>0</v>
      </c>
      <c r="BW66" s="26">
        <f t="shared" si="12"/>
        <v>0</v>
      </c>
      <c r="BX66" s="26">
        <f t="shared" si="12"/>
        <v>-2.5259666759237877E-2</v>
      </c>
      <c r="BY66" s="26">
        <f t="shared" si="12"/>
        <v>2.5940351770465278E-3</v>
      </c>
      <c r="BZ66" s="26">
        <f t="shared" si="17"/>
        <v>0</v>
      </c>
      <c r="CA66" s="26">
        <f t="shared" si="16"/>
        <v>-6.345870052902965E-3</v>
      </c>
      <c r="CB66" s="26">
        <f t="shared" si="16"/>
        <v>7.4349784875179905E-3</v>
      </c>
      <c r="CC66" s="26">
        <f t="shared" si="11"/>
        <v>0</v>
      </c>
      <c r="CD66" s="26">
        <f t="shared" si="9"/>
        <v>0</v>
      </c>
    </row>
    <row r="67" spans="2:82" x14ac:dyDescent="0.35">
      <c r="B67">
        <v>64</v>
      </c>
      <c r="C67" s="28">
        <v>43546</v>
      </c>
      <c r="D67" s="32">
        <v>6.85</v>
      </c>
      <c r="E67" s="32">
        <v>0.72</v>
      </c>
      <c r="F67" s="32">
        <v>3.79</v>
      </c>
      <c r="G67" s="32">
        <v>7.27</v>
      </c>
      <c r="H67" s="32">
        <v>9.9</v>
      </c>
      <c r="I67" s="32">
        <v>37.4</v>
      </c>
      <c r="J67" s="32">
        <v>23</v>
      </c>
      <c r="K67" s="32">
        <v>1.9100000000000001</v>
      </c>
      <c r="L67" s="32">
        <v>6.3</v>
      </c>
      <c r="M67" s="32">
        <v>14</v>
      </c>
      <c r="N67" s="32">
        <v>0.2</v>
      </c>
      <c r="O67" s="32">
        <v>2.37</v>
      </c>
      <c r="P67" s="32">
        <v>8.25</v>
      </c>
      <c r="Q67" s="32">
        <v>18.95</v>
      </c>
      <c r="R67" s="32">
        <v>10.8</v>
      </c>
      <c r="S67" s="32">
        <v>37.5</v>
      </c>
      <c r="T67" s="32">
        <v>64</v>
      </c>
      <c r="U67" s="32">
        <v>26</v>
      </c>
      <c r="V67" s="32">
        <v>12.95</v>
      </c>
      <c r="W67" s="32">
        <v>27.5</v>
      </c>
      <c r="X67" s="32">
        <v>170</v>
      </c>
      <c r="Y67" s="32">
        <v>1500</v>
      </c>
      <c r="Z67" s="13">
        <v>68</v>
      </c>
      <c r="AA67" s="13">
        <v>0.55000000000000004</v>
      </c>
      <c r="AB67" s="13">
        <v>45.5</v>
      </c>
      <c r="AC67" s="32">
        <v>196</v>
      </c>
      <c r="AD67" s="32">
        <v>8</v>
      </c>
      <c r="AE67" s="32">
        <v>6.85</v>
      </c>
      <c r="AF67" s="32">
        <v>13.45</v>
      </c>
      <c r="AG67" s="32">
        <v>3.9699999999999998</v>
      </c>
      <c r="AH67" s="32">
        <v>22.05</v>
      </c>
      <c r="AI67" s="32">
        <v>3.85</v>
      </c>
      <c r="AJ67" s="32">
        <v>550</v>
      </c>
      <c r="AK67" s="32">
        <v>189.7</v>
      </c>
      <c r="AL67" s="32">
        <v>13.4</v>
      </c>
      <c r="AM67" s="32">
        <v>69.5</v>
      </c>
      <c r="AN67" s="32">
        <v>7.8</v>
      </c>
      <c r="AR67" s="23">
        <v>64</v>
      </c>
      <c r="AS67" s="31">
        <f t="shared" si="15"/>
        <v>43546</v>
      </c>
      <c r="AT67" s="26">
        <f t="shared" si="14"/>
        <v>-7.2727593290799206E-3</v>
      </c>
      <c r="AU67" s="26">
        <f t="shared" si="14"/>
        <v>1.398624197473987E-2</v>
      </c>
      <c r="AV67" s="26">
        <f t="shared" si="14"/>
        <v>0</v>
      </c>
      <c r="AW67" s="26">
        <f t="shared" si="14"/>
        <v>0</v>
      </c>
      <c r="AX67" s="26">
        <f t="shared" si="14"/>
        <v>-0.10536051565782628</v>
      </c>
      <c r="AY67" s="26">
        <f t="shared" si="14"/>
        <v>0</v>
      </c>
      <c r="AZ67" s="26">
        <f t="shared" si="14"/>
        <v>0</v>
      </c>
      <c r="BA67" s="26">
        <f t="shared" si="14"/>
        <v>0</v>
      </c>
      <c r="BB67" s="26">
        <f t="shared" si="14"/>
        <v>0</v>
      </c>
      <c r="BC67" s="26">
        <f t="shared" si="14"/>
        <v>0</v>
      </c>
      <c r="BD67" s="26">
        <f t="shared" si="14"/>
        <v>0</v>
      </c>
      <c r="BE67" s="26">
        <f t="shared" si="14"/>
        <v>-1.2578782206860073E-2</v>
      </c>
      <c r="BF67" s="26">
        <f t="shared" si="13"/>
        <v>6.0790460763821925E-3</v>
      </c>
      <c r="BG67" s="26">
        <f t="shared" si="13"/>
        <v>-2.6350476380051138E-3</v>
      </c>
      <c r="BH67" s="26">
        <f t="shared" si="13"/>
        <v>0</v>
      </c>
      <c r="BI67" s="26">
        <f t="shared" si="13"/>
        <v>3.6663984371591525E-2</v>
      </c>
      <c r="BJ67" s="26">
        <f t="shared" si="12"/>
        <v>0</v>
      </c>
      <c r="BK67" s="26">
        <f t="shared" si="12"/>
        <v>7.7961541469711917E-2</v>
      </c>
      <c r="BL67" s="26">
        <f t="shared" si="12"/>
        <v>-3.8535693159900777E-3</v>
      </c>
      <c r="BM67" s="26">
        <f t="shared" si="12"/>
        <v>0</v>
      </c>
      <c r="BN67" s="26">
        <f t="shared" si="12"/>
        <v>0</v>
      </c>
      <c r="BO67" s="26">
        <f t="shared" si="12"/>
        <v>0</v>
      </c>
      <c r="BP67" s="26">
        <f t="shared" si="12"/>
        <v>0</v>
      </c>
      <c r="BQ67" s="26">
        <f t="shared" si="12"/>
        <v>0</v>
      </c>
      <c r="BR67" s="26">
        <f t="shared" si="12"/>
        <v>1.1049836186584935E-2</v>
      </c>
      <c r="BS67" s="26">
        <f t="shared" si="12"/>
        <v>-2.0202707317519466E-2</v>
      </c>
      <c r="BT67" s="26">
        <f t="shared" si="12"/>
        <v>0</v>
      </c>
      <c r="BU67" s="26">
        <f t="shared" si="12"/>
        <v>0</v>
      </c>
      <c r="BV67" s="26">
        <f t="shared" si="12"/>
        <v>0</v>
      </c>
      <c r="BW67" s="26">
        <f t="shared" si="12"/>
        <v>-2.5157245972473583E-3</v>
      </c>
      <c r="BX67" s="26">
        <f t="shared" si="12"/>
        <v>2.2701485345390775E-3</v>
      </c>
      <c r="BY67" s="26">
        <f t="shared" si="12"/>
        <v>5.2083451071382597E-3</v>
      </c>
      <c r="BZ67" s="26">
        <f t="shared" si="17"/>
        <v>0</v>
      </c>
      <c r="CA67" s="26">
        <f t="shared" si="16"/>
        <v>8.4701406339838387E-3</v>
      </c>
      <c r="CB67" s="26">
        <f t="shared" si="16"/>
        <v>-7.4349784875180902E-3</v>
      </c>
      <c r="CC67" s="26">
        <f t="shared" si="11"/>
        <v>0</v>
      </c>
      <c r="CD67" s="26">
        <f t="shared" si="9"/>
        <v>1.2903404835907782E-2</v>
      </c>
    </row>
    <row r="68" spans="2:82" x14ac:dyDescent="0.35">
      <c r="B68">
        <v>65</v>
      </c>
      <c r="C68" s="28">
        <v>43545</v>
      </c>
      <c r="D68" s="32">
        <v>6.9</v>
      </c>
      <c r="E68" s="32">
        <v>0.71</v>
      </c>
      <c r="F68" s="32">
        <v>3.79</v>
      </c>
      <c r="G68" s="32">
        <v>7.27</v>
      </c>
      <c r="H68" s="32">
        <v>11</v>
      </c>
      <c r="I68" s="32">
        <v>37.4</v>
      </c>
      <c r="J68" s="32">
        <v>23</v>
      </c>
      <c r="K68" s="32">
        <v>1.9100000000000001</v>
      </c>
      <c r="L68" s="32">
        <v>6.3</v>
      </c>
      <c r="M68" s="32">
        <v>14</v>
      </c>
      <c r="N68" s="32">
        <v>0.2</v>
      </c>
      <c r="O68" s="32">
        <v>2.4</v>
      </c>
      <c r="P68" s="32">
        <v>8.1999999999999993</v>
      </c>
      <c r="Q68" s="32">
        <v>19</v>
      </c>
      <c r="R68" s="32">
        <v>10.8</v>
      </c>
      <c r="S68" s="32">
        <v>36.15</v>
      </c>
      <c r="T68" s="32">
        <v>64</v>
      </c>
      <c r="U68" s="32">
        <v>24.05</v>
      </c>
      <c r="V68" s="32">
        <v>13</v>
      </c>
      <c r="W68" s="32">
        <v>27.5</v>
      </c>
      <c r="X68" s="32">
        <v>170</v>
      </c>
      <c r="Y68" s="32">
        <v>1500</v>
      </c>
      <c r="Z68" s="13">
        <v>68</v>
      </c>
      <c r="AA68" s="13">
        <v>0.55000000000000004</v>
      </c>
      <c r="AB68" s="13">
        <v>45</v>
      </c>
      <c r="AC68" s="32">
        <v>200</v>
      </c>
      <c r="AD68" s="32">
        <v>8</v>
      </c>
      <c r="AE68" s="32">
        <v>6.85</v>
      </c>
      <c r="AF68" s="32">
        <v>13.45</v>
      </c>
      <c r="AG68" s="32">
        <v>3.98</v>
      </c>
      <c r="AH68" s="32">
        <v>22</v>
      </c>
      <c r="AI68" s="32">
        <v>3.83</v>
      </c>
      <c r="AJ68" s="32">
        <v>550</v>
      </c>
      <c r="AK68" s="32">
        <v>188.1</v>
      </c>
      <c r="AL68" s="32">
        <v>13.5</v>
      </c>
      <c r="AM68" s="32">
        <v>69.5</v>
      </c>
      <c r="AN68" s="32">
        <v>7.7</v>
      </c>
      <c r="AR68" s="23">
        <v>65</v>
      </c>
      <c r="AS68" s="31">
        <f t="shared" si="15"/>
        <v>43545</v>
      </c>
      <c r="AT68" s="26">
        <f t="shared" si="14"/>
        <v>5.9719234701622277E-2</v>
      </c>
      <c r="AU68" s="26">
        <f t="shared" si="14"/>
        <v>8.8292607145678215E-2</v>
      </c>
      <c r="AV68" s="26">
        <f t="shared" si="14"/>
        <v>0</v>
      </c>
      <c r="AW68" s="26">
        <f t="shared" si="14"/>
        <v>0</v>
      </c>
      <c r="AX68" s="26">
        <f t="shared" si="14"/>
        <v>0</v>
      </c>
      <c r="AY68" s="26">
        <f t="shared" si="14"/>
        <v>0</v>
      </c>
      <c r="AZ68" s="26">
        <f t="shared" si="14"/>
        <v>0</v>
      </c>
      <c r="BA68" s="26">
        <f t="shared" si="14"/>
        <v>0</v>
      </c>
      <c r="BB68" s="26">
        <f t="shared" si="14"/>
        <v>4.8790164169432049E-2</v>
      </c>
      <c r="BC68" s="26">
        <f t="shared" si="14"/>
        <v>7.168489478612497E-3</v>
      </c>
      <c r="BD68" s="26">
        <f t="shared" si="14"/>
        <v>0</v>
      </c>
      <c r="BE68" s="26">
        <f t="shared" si="14"/>
        <v>-4.1580101486637881E-3</v>
      </c>
      <c r="BF68" s="26">
        <f t="shared" si="13"/>
        <v>0</v>
      </c>
      <c r="BG68" s="26">
        <f t="shared" si="13"/>
        <v>0</v>
      </c>
      <c r="BH68" s="26">
        <f t="shared" si="13"/>
        <v>0</v>
      </c>
      <c r="BI68" s="26">
        <f t="shared" si="13"/>
        <v>-1.7820896570111548E-2</v>
      </c>
      <c r="BJ68" s="26">
        <f t="shared" si="12"/>
        <v>0</v>
      </c>
      <c r="BK68" s="26">
        <f t="shared" si="12"/>
        <v>0</v>
      </c>
      <c r="BL68" s="26">
        <f t="shared" si="12"/>
        <v>0</v>
      </c>
      <c r="BM68" s="26">
        <f t="shared" si="12"/>
        <v>0</v>
      </c>
      <c r="BN68" s="26">
        <f t="shared" si="12"/>
        <v>0</v>
      </c>
      <c r="BO68" s="26">
        <f t="shared" si="12"/>
        <v>0</v>
      </c>
      <c r="BP68" s="26">
        <f t="shared" si="12"/>
        <v>0</v>
      </c>
      <c r="BQ68" s="26">
        <f t="shared" si="12"/>
        <v>9.5310179804324935E-2</v>
      </c>
      <c r="BR68" s="26">
        <f t="shared" si="12"/>
        <v>-4.348511193973878E-2</v>
      </c>
      <c r="BS68" s="26">
        <f t="shared" si="12"/>
        <v>0</v>
      </c>
      <c r="BT68" s="26">
        <f t="shared" si="12"/>
        <v>0</v>
      </c>
      <c r="BU68" s="26">
        <f t="shared" si="12"/>
        <v>0</v>
      </c>
      <c r="BV68" s="26">
        <f t="shared" si="12"/>
        <v>0</v>
      </c>
      <c r="BW68" s="26">
        <f t="shared" si="12"/>
        <v>0</v>
      </c>
      <c r="BX68" s="26">
        <f t="shared" si="12"/>
        <v>-9.0498355199179273E-3</v>
      </c>
      <c r="BY68" s="26">
        <f t="shared" si="12"/>
        <v>7.8637364602146716E-3</v>
      </c>
      <c r="BZ68" s="26">
        <f t="shared" si="17"/>
        <v>-8.1831316948087526E-2</v>
      </c>
      <c r="CA68" s="26">
        <f t="shared" si="16"/>
        <v>-6.8874444449932267E-3</v>
      </c>
      <c r="CB68" s="26">
        <f t="shared" si="16"/>
        <v>0</v>
      </c>
      <c r="CC68" s="26">
        <f t="shared" si="11"/>
        <v>0</v>
      </c>
      <c r="CD68" s="26">
        <f t="shared" si="9"/>
        <v>0</v>
      </c>
    </row>
    <row r="69" spans="2:82" x14ac:dyDescent="0.35">
      <c r="B69">
        <v>66</v>
      </c>
      <c r="C69" s="28">
        <v>43544</v>
      </c>
      <c r="D69" s="32">
        <v>6.5</v>
      </c>
      <c r="E69" s="32">
        <v>0.65</v>
      </c>
      <c r="F69" s="32">
        <v>3.79</v>
      </c>
      <c r="G69" s="32">
        <v>7.27</v>
      </c>
      <c r="H69" s="32">
        <v>11</v>
      </c>
      <c r="I69" s="32">
        <v>37.4</v>
      </c>
      <c r="J69" s="32">
        <v>23</v>
      </c>
      <c r="K69" s="32">
        <v>1.9100000000000001</v>
      </c>
      <c r="L69" s="32">
        <v>6</v>
      </c>
      <c r="M69" s="32">
        <v>13.9</v>
      </c>
      <c r="N69" s="32">
        <v>0.2</v>
      </c>
      <c r="O69" s="32">
        <v>2.41</v>
      </c>
      <c r="P69" s="32">
        <v>8.1999999999999993</v>
      </c>
      <c r="Q69" s="32">
        <v>19</v>
      </c>
      <c r="R69" s="32">
        <v>10.8</v>
      </c>
      <c r="S69" s="32">
        <v>36.799999999999997</v>
      </c>
      <c r="T69" s="32">
        <v>64</v>
      </c>
      <c r="U69" s="32">
        <v>24.05</v>
      </c>
      <c r="V69" s="32">
        <v>13</v>
      </c>
      <c r="W69" s="32">
        <v>27.5</v>
      </c>
      <c r="X69" s="32">
        <v>170</v>
      </c>
      <c r="Y69" s="32">
        <v>1500</v>
      </c>
      <c r="Z69" s="13">
        <v>68</v>
      </c>
      <c r="AA69" s="13">
        <v>0.5</v>
      </c>
      <c r="AB69" s="13">
        <v>47</v>
      </c>
      <c r="AC69" s="32">
        <v>200</v>
      </c>
      <c r="AD69" s="32">
        <v>8</v>
      </c>
      <c r="AE69" s="32">
        <v>6.85</v>
      </c>
      <c r="AF69" s="32">
        <v>13.45</v>
      </c>
      <c r="AG69" s="32">
        <v>3.98</v>
      </c>
      <c r="AH69" s="32">
        <v>22.2</v>
      </c>
      <c r="AI69" s="32">
        <v>3.8</v>
      </c>
      <c r="AJ69" s="32">
        <v>596.9</v>
      </c>
      <c r="AK69" s="32">
        <v>189.4</v>
      </c>
      <c r="AL69" s="32">
        <v>13.5</v>
      </c>
      <c r="AM69" s="32">
        <v>69.5</v>
      </c>
      <c r="AN69" s="32">
        <v>7.7</v>
      </c>
      <c r="AR69" s="23">
        <v>66</v>
      </c>
      <c r="AS69" s="31">
        <f t="shared" si="15"/>
        <v>43544</v>
      </c>
      <c r="AT69" s="26">
        <f t="shared" si="14"/>
        <v>8.8410957344052937E-2</v>
      </c>
      <c r="AU69" s="26">
        <f t="shared" si="14"/>
        <v>-8.8292607145678187E-2</v>
      </c>
      <c r="AV69" s="26">
        <f t="shared" si="14"/>
        <v>0</v>
      </c>
      <c r="AW69" s="26">
        <f t="shared" si="14"/>
        <v>0</v>
      </c>
      <c r="AX69" s="26">
        <f t="shared" si="14"/>
        <v>-8.701137698962981E-2</v>
      </c>
      <c r="AY69" s="26">
        <f t="shared" si="14"/>
        <v>0</v>
      </c>
      <c r="AZ69" s="26">
        <f t="shared" si="14"/>
        <v>0</v>
      </c>
      <c r="BA69" s="26">
        <f t="shared" si="14"/>
        <v>0</v>
      </c>
      <c r="BB69" s="26">
        <f t="shared" si="14"/>
        <v>0</v>
      </c>
      <c r="BC69" s="26">
        <f t="shared" si="14"/>
        <v>7.2202479734870973E-3</v>
      </c>
      <c r="BD69" s="26">
        <f t="shared" si="14"/>
        <v>0</v>
      </c>
      <c r="BE69" s="26">
        <f t="shared" si="14"/>
        <v>8.6634231972902292E-2</v>
      </c>
      <c r="BF69" s="26">
        <f t="shared" si="13"/>
        <v>-6.0790460763822263E-3</v>
      </c>
      <c r="BG69" s="26">
        <f t="shared" si="13"/>
        <v>0</v>
      </c>
      <c r="BH69" s="26">
        <f t="shared" si="13"/>
        <v>2.8170876966696439E-2</v>
      </c>
      <c r="BI69" s="26">
        <f t="shared" si="13"/>
        <v>-1.3577734604604708E-3</v>
      </c>
      <c r="BJ69" s="26">
        <f t="shared" si="12"/>
        <v>0</v>
      </c>
      <c r="BK69" s="26">
        <f t="shared" si="12"/>
        <v>0</v>
      </c>
      <c r="BL69" s="26">
        <f t="shared" si="12"/>
        <v>0</v>
      </c>
      <c r="BM69" s="26">
        <f t="shared" si="12"/>
        <v>0</v>
      </c>
      <c r="BN69" s="26">
        <f t="shared" si="12"/>
        <v>0</v>
      </c>
      <c r="BO69" s="26">
        <f t="shared" si="12"/>
        <v>-1.7577932274068484E-2</v>
      </c>
      <c r="BP69" s="26">
        <f t="shared" si="12"/>
        <v>0</v>
      </c>
      <c r="BQ69" s="26">
        <f t="shared" si="12"/>
        <v>0</v>
      </c>
      <c r="BR69" s="26">
        <f t="shared" si="12"/>
        <v>-1.6878037787351637E-2</v>
      </c>
      <c r="BS69" s="26">
        <f t="shared" si="12"/>
        <v>0</v>
      </c>
      <c r="BT69" s="26">
        <f t="shared" si="12"/>
        <v>3.8221212820197671E-2</v>
      </c>
      <c r="BU69" s="26">
        <f t="shared" si="12"/>
        <v>0</v>
      </c>
      <c r="BV69" s="26">
        <f t="shared" si="12"/>
        <v>0</v>
      </c>
      <c r="BW69" s="26">
        <f t="shared" si="12"/>
        <v>0</v>
      </c>
      <c r="BX69" s="26">
        <f t="shared" si="12"/>
        <v>1.1325149357053503E-2</v>
      </c>
      <c r="BY69" s="26">
        <f t="shared" si="12"/>
        <v>0</v>
      </c>
      <c r="BZ69" s="26">
        <f t="shared" si="17"/>
        <v>0</v>
      </c>
      <c r="CA69" s="26">
        <f t="shared" si="16"/>
        <v>0</v>
      </c>
      <c r="CB69" s="26">
        <f t="shared" si="16"/>
        <v>-2.1978906718775341E-2</v>
      </c>
      <c r="CC69" s="26">
        <f t="shared" si="11"/>
        <v>-7.168489478612516E-3</v>
      </c>
      <c r="CD69" s="26">
        <f t="shared" si="9"/>
        <v>1.9672765598704928E-2</v>
      </c>
    </row>
    <row r="70" spans="2:82" x14ac:dyDescent="0.35">
      <c r="B70">
        <v>67</v>
      </c>
      <c r="C70" s="28">
        <v>43543</v>
      </c>
      <c r="D70" s="32">
        <v>5.95</v>
      </c>
      <c r="E70" s="32">
        <v>0.71</v>
      </c>
      <c r="F70" s="32">
        <v>3.79</v>
      </c>
      <c r="G70" s="32">
        <v>7.27</v>
      </c>
      <c r="H70" s="32">
        <v>12</v>
      </c>
      <c r="I70" s="32">
        <v>37.4</v>
      </c>
      <c r="J70" s="32">
        <v>23</v>
      </c>
      <c r="K70" s="32">
        <v>1.9100000000000001</v>
      </c>
      <c r="L70" s="32">
        <v>6</v>
      </c>
      <c r="M70" s="32">
        <v>13.8</v>
      </c>
      <c r="N70" s="32">
        <v>0.2</v>
      </c>
      <c r="O70" s="32">
        <v>2.21</v>
      </c>
      <c r="P70" s="32">
        <v>8.25</v>
      </c>
      <c r="Q70" s="32">
        <v>19</v>
      </c>
      <c r="R70" s="32">
        <v>10.5</v>
      </c>
      <c r="S70" s="32">
        <v>36.85</v>
      </c>
      <c r="T70" s="32">
        <v>64</v>
      </c>
      <c r="U70" s="32">
        <v>24.05</v>
      </c>
      <c r="V70" s="32">
        <v>13</v>
      </c>
      <c r="W70" s="32">
        <v>27.5</v>
      </c>
      <c r="X70" s="32">
        <v>170</v>
      </c>
      <c r="Y70" s="32">
        <v>1526.6</v>
      </c>
      <c r="Z70" s="13">
        <v>68</v>
      </c>
      <c r="AA70" s="13">
        <v>0.5</v>
      </c>
      <c r="AB70" s="13">
        <v>47.8</v>
      </c>
      <c r="AC70" s="32">
        <v>200</v>
      </c>
      <c r="AD70" s="32">
        <v>7.7</v>
      </c>
      <c r="AE70" s="32">
        <v>6.85</v>
      </c>
      <c r="AF70" s="32">
        <v>13.45</v>
      </c>
      <c r="AG70" s="32">
        <v>3.98</v>
      </c>
      <c r="AH70" s="32">
        <v>21.95</v>
      </c>
      <c r="AI70" s="32">
        <v>3.8</v>
      </c>
      <c r="AJ70" s="32">
        <v>596.9</v>
      </c>
      <c r="AK70" s="32">
        <v>189.4</v>
      </c>
      <c r="AL70" s="32">
        <v>13.8</v>
      </c>
      <c r="AM70" s="32">
        <v>70</v>
      </c>
      <c r="AN70" s="32">
        <v>7.55</v>
      </c>
      <c r="AR70" s="23">
        <v>67</v>
      </c>
      <c r="AS70" s="31">
        <f t="shared" si="15"/>
        <v>43543</v>
      </c>
      <c r="AT70" s="26">
        <f t="shared" si="14"/>
        <v>1.6949558313773424E-2</v>
      </c>
      <c r="AU70" s="26">
        <f t="shared" si="14"/>
        <v>0</v>
      </c>
      <c r="AV70" s="26">
        <f t="shared" si="14"/>
        <v>0</v>
      </c>
      <c r="AW70" s="26">
        <f t="shared" si="14"/>
        <v>0</v>
      </c>
      <c r="AX70" s="26">
        <f t="shared" si="14"/>
        <v>0</v>
      </c>
      <c r="AY70" s="26">
        <f t="shared" si="14"/>
        <v>0</v>
      </c>
      <c r="AZ70" s="26">
        <f t="shared" si="14"/>
        <v>0</v>
      </c>
      <c r="BA70" s="26">
        <f t="shared" si="14"/>
        <v>0</v>
      </c>
      <c r="BB70" s="26">
        <f t="shared" si="14"/>
        <v>0</v>
      </c>
      <c r="BC70" s="26">
        <f t="shared" si="14"/>
        <v>-7.2202479734870201E-3</v>
      </c>
      <c r="BD70" s="26">
        <f t="shared" si="14"/>
        <v>0</v>
      </c>
      <c r="BE70" s="26">
        <f t="shared" si="14"/>
        <v>4.6304568041686367E-2</v>
      </c>
      <c r="BF70" s="26">
        <f t="shared" si="13"/>
        <v>0</v>
      </c>
      <c r="BG70" s="26">
        <f t="shared" si="13"/>
        <v>0</v>
      </c>
      <c r="BH70" s="26">
        <f t="shared" si="13"/>
        <v>-9.5310179804324893E-2</v>
      </c>
      <c r="BI70" s="26">
        <f t="shared" si="13"/>
        <v>4.0143798495616882E-2</v>
      </c>
      <c r="BJ70" s="26">
        <f t="shared" si="12"/>
        <v>0</v>
      </c>
      <c r="BK70" s="26">
        <f t="shared" si="12"/>
        <v>0</v>
      </c>
      <c r="BL70" s="26">
        <f t="shared" si="12"/>
        <v>3.8535693159899723E-3</v>
      </c>
      <c r="BM70" s="26">
        <f t="shared" si="12"/>
        <v>0</v>
      </c>
      <c r="BN70" s="26">
        <f t="shared" si="12"/>
        <v>2.3810648693718607E-2</v>
      </c>
      <c r="BO70" s="26">
        <f t="shared" si="12"/>
        <v>-1.1980869967475896E-2</v>
      </c>
      <c r="BP70" s="26">
        <f t="shared" si="12"/>
        <v>-9.7980408360203788E-2</v>
      </c>
      <c r="BQ70" s="26">
        <f t="shared" si="12"/>
        <v>0</v>
      </c>
      <c r="BR70" s="26">
        <f t="shared" si="12"/>
        <v>-6.2565376143052598E-3</v>
      </c>
      <c r="BS70" s="26">
        <f t="shared" si="12"/>
        <v>0</v>
      </c>
      <c r="BT70" s="26">
        <f t="shared" si="12"/>
        <v>-6.4725145056174788E-3</v>
      </c>
      <c r="BU70" s="26">
        <f t="shared" si="12"/>
        <v>0</v>
      </c>
      <c r="BV70" s="26">
        <f t="shared" si="12"/>
        <v>0</v>
      </c>
      <c r="BW70" s="26">
        <f t="shared" si="12"/>
        <v>0</v>
      </c>
      <c r="BX70" s="26">
        <f t="shared" si="12"/>
        <v>2.2805026987253031E-3</v>
      </c>
      <c r="BY70" s="26">
        <f t="shared" si="12"/>
        <v>5.277057100843599E-3</v>
      </c>
      <c r="BZ70" s="26">
        <f t="shared" si="17"/>
        <v>0</v>
      </c>
      <c r="CA70" s="26">
        <f t="shared" si="16"/>
        <v>-2.63643706626234E-3</v>
      </c>
      <c r="CB70" s="26">
        <f t="shared" si="16"/>
        <v>2.1978906718775382E-2</v>
      </c>
      <c r="CC70" s="26">
        <f t="shared" si="11"/>
        <v>-6.8992871486951435E-2</v>
      </c>
      <c r="CD70" s="26">
        <f t="shared" si="9"/>
        <v>0</v>
      </c>
    </row>
    <row r="71" spans="2:82" x14ac:dyDescent="0.35">
      <c r="B71">
        <v>68</v>
      </c>
      <c r="C71" s="28">
        <v>43542</v>
      </c>
      <c r="D71" s="32">
        <v>5.85</v>
      </c>
      <c r="E71" s="32">
        <v>0.71</v>
      </c>
      <c r="F71" s="32">
        <v>3.79</v>
      </c>
      <c r="G71" s="32">
        <v>7.27</v>
      </c>
      <c r="H71" s="32">
        <v>12</v>
      </c>
      <c r="I71" s="32">
        <v>37.4</v>
      </c>
      <c r="J71" s="32">
        <v>23</v>
      </c>
      <c r="K71" s="32">
        <v>1.9100000000000001</v>
      </c>
      <c r="L71" s="32">
        <v>6</v>
      </c>
      <c r="M71" s="32">
        <v>13.9</v>
      </c>
      <c r="N71" s="32">
        <v>0.2</v>
      </c>
      <c r="O71" s="32">
        <v>2.11</v>
      </c>
      <c r="P71" s="32">
        <v>8.25</v>
      </c>
      <c r="Q71" s="32">
        <v>19</v>
      </c>
      <c r="R71" s="32">
        <v>11.55</v>
      </c>
      <c r="S71" s="32">
        <v>35.4</v>
      </c>
      <c r="T71" s="32">
        <v>64</v>
      </c>
      <c r="U71" s="32">
        <v>24.05</v>
      </c>
      <c r="V71" s="32">
        <v>12.95</v>
      </c>
      <c r="W71" s="32">
        <v>27.5</v>
      </c>
      <c r="X71" s="32">
        <v>166</v>
      </c>
      <c r="Y71" s="32">
        <v>1545</v>
      </c>
      <c r="Z71" s="13">
        <v>75</v>
      </c>
      <c r="AA71" s="13">
        <v>0.5</v>
      </c>
      <c r="AB71" s="13">
        <v>48.1</v>
      </c>
      <c r="AC71" s="32">
        <v>200</v>
      </c>
      <c r="AD71" s="32">
        <v>7.75</v>
      </c>
      <c r="AE71" s="32">
        <v>6.85</v>
      </c>
      <c r="AF71" s="32">
        <v>13.45</v>
      </c>
      <c r="AG71" s="32">
        <v>3.98</v>
      </c>
      <c r="AH71" s="32">
        <v>21.9</v>
      </c>
      <c r="AI71" s="32">
        <v>3.7800000000000002</v>
      </c>
      <c r="AJ71" s="32">
        <v>596.9</v>
      </c>
      <c r="AK71" s="32">
        <v>189.9</v>
      </c>
      <c r="AL71" s="32">
        <v>13.5</v>
      </c>
      <c r="AM71" s="32">
        <v>75</v>
      </c>
      <c r="AN71" s="32">
        <v>7.55</v>
      </c>
      <c r="AR71" s="23">
        <v>68</v>
      </c>
      <c r="AS71" s="31">
        <f t="shared" si="15"/>
        <v>43542</v>
      </c>
      <c r="AT71" s="26">
        <f t="shared" si="14"/>
        <v>8.583743691391435E-3</v>
      </c>
      <c r="AU71" s="26">
        <f t="shared" si="14"/>
        <v>0</v>
      </c>
      <c r="AV71" s="26">
        <f t="shared" si="14"/>
        <v>0</v>
      </c>
      <c r="AW71" s="26">
        <f t="shared" si="14"/>
        <v>0</v>
      </c>
      <c r="AX71" s="26">
        <f t="shared" si="14"/>
        <v>0</v>
      </c>
      <c r="AY71" s="26">
        <f t="shared" si="14"/>
        <v>0</v>
      </c>
      <c r="AZ71" s="26">
        <f t="shared" si="14"/>
        <v>0</v>
      </c>
      <c r="BA71" s="26">
        <f t="shared" si="14"/>
        <v>0</v>
      </c>
      <c r="BB71" s="26">
        <f t="shared" si="14"/>
        <v>-8.2988028146950658E-3</v>
      </c>
      <c r="BC71" s="26">
        <f t="shared" si="14"/>
        <v>-3.5906681307284844E-3</v>
      </c>
      <c r="BD71" s="26">
        <f t="shared" si="14"/>
        <v>0</v>
      </c>
      <c r="BE71" s="26">
        <f t="shared" si="14"/>
        <v>-1.4117881545785157E-2</v>
      </c>
      <c r="BF71" s="26">
        <f t="shared" si="13"/>
        <v>6.0790460763821925E-3</v>
      </c>
      <c r="BG71" s="26">
        <f t="shared" si="13"/>
        <v>0</v>
      </c>
      <c r="BH71" s="26">
        <f t="shared" si="13"/>
        <v>0</v>
      </c>
      <c r="BI71" s="26">
        <f t="shared" si="13"/>
        <v>0</v>
      </c>
      <c r="BJ71" s="26">
        <f t="shared" si="12"/>
        <v>0</v>
      </c>
      <c r="BK71" s="26">
        <f t="shared" si="12"/>
        <v>0</v>
      </c>
      <c r="BL71" s="26">
        <f t="shared" si="12"/>
        <v>7.7519768043179237E-3</v>
      </c>
      <c r="BM71" s="26">
        <f t="shared" si="12"/>
        <v>0</v>
      </c>
      <c r="BN71" s="26">
        <f t="shared" si="12"/>
        <v>0</v>
      </c>
      <c r="BO71" s="26">
        <f t="shared" si="12"/>
        <v>0</v>
      </c>
      <c r="BP71" s="26">
        <f t="shared" si="12"/>
        <v>0</v>
      </c>
      <c r="BQ71" s="26">
        <f t="shared" si="12"/>
        <v>0</v>
      </c>
      <c r="BR71" s="26">
        <f t="shared" si="12"/>
        <v>0</v>
      </c>
      <c r="BS71" s="26">
        <f t="shared" si="12"/>
        <v>0</v>
      </c>
      <c r="BT71" s="26">
        <f t="shared" si="12"/>
        <v>0</v>
      </c>
      <c r="BU71" s="26">
        <f t="shared" si="12"/>
        <v>-2.1661496781179419E-2</v>
      </c>
      <c r="BV71" s="26">
        <f t="shared" si="12"/>
        <v>0</v>
      </c>
      <c r="BW71" s="26">
        <f t="shared" si="12"/>
        <v>0</v>
      </c>
      <c r="BX71" s="26">
        <f t="shared" si="12"/>
        <v>-4.5558165358608018E-3</v>
      </c>
      <c r="BY71" s="26">
        <f t="shared" si="12"/>
        <v>-5.2770571008436693E-3</v>
      </c>
      <c r="BZ71" s="26">
        <f t="shared" si="17"/>
        <v>0</v>
      </c>
      <c r="CA71" s="26">
        <f t="shared" si="16"/>
        <v>-5.2645434224597341E-4</v>
      </c>
      <c r="CB71" s="26">
        <f t="shared" si="16"/>
        <v>0</v>
      </c>
      <c r="CC71" s="26">
        <f t="shared" si="11"/>
        <v>0</v>
      </c>
      <c r="CD71" s="26">
        <f t="shared" si="9"/>
        <v>1.3333530869465168E-2</v>
      </c>
    </row>
    <row r="72" spans="2:82" x14ac:dyDescent="0.35">
      <c r="B72">
        <v>69</v>
      </c>
      <c r="C72" s="33">
        <v>43539</v>
      </c>
      <c r="D72" s="32">
        <v>5.8</v>
      </c>
      <c r="E72" s="32">
        <v>0.71</v>
      </c>
      <c r="F72" s="32">
        <v>3.79</v>
      </c>
      <c r="G72" s="32">
        <v>7.27</v>
      </c>
      <c r="H72" s="32">
        <v>12</v>
      </c>
      <c r="I72" s="32">
        <v>37.4</v>
      </c>
      <c r="J72" s="32">
        <v>23</v>
      </c>
      <c r="K72" s="32">
        <v>1.9100000000000001</v>
      </c>
      <c r="L72" s="32">
        <v>6.05</v>
      </c>
      <c r="M72" s="32">
        <v>13.95</v>
      </c>
      <c r="N72" s="32">
        <v>0.2</v>
      </c>
      <c r="O72" s="32">
        <v>2.14</v>
      </c>
      <c r="P72" s="32">
        <v>8.1999999999999993</v>
      </c>
      <c r="Q72" s="32">
        <v>19</v>
      </c>
      <c r="R72" s="32">
        <v>11.55</v>
      </c>
      <c r="S72" s="32">
        <v>35.4</v>
      </c>
      <c r="T72" s="32">
        <v>64</v>
      </c>
      <c r="U72" s="32">
        <v>24.05</v>
      </c>
      <c r="V72" s="32">
        <v>12.85</v>
      </c>
      <c r="W72" s="32">
        <v>27.5</v>
      </c>
      <c r="X72" s="32">
        <v>166</v>
      </c>
      <c r="Y72" s="32">
        <v>1545</v>
      </c>
      <c r="Z72" s="13">
        <v>75</v>
      </c>
      <c r="AA72" s="13">
        <v>0.5</v>
      </c>
      <c r="AB72" s="13">
        <v>48.1</v>
      </c>
      <c r="AC72" s="32">
        <v>200</v>
      </c>
      <c r="AD72" s="32">
        <v>7.75</v>
      </c>
      <c r="AE72" s="32">
        <v>7</v>
      </c>
      <c r="AF72" s="32">
        <v>13.45</v>
      </c>
      <c r="AG72" s="32">
        <v>3.98</v>
      </c>
      <c r="AH72" s="32">
        <v>22</v>
      </c>
      <c r="AI72" s="32">
        <v>3.8</v>
      </c>
      <c r="AJ72" s="32">
        <v>596.9</v>
      </c>
      <c r="AK72" s="32">
        <v>190</v>
      </c>
      <c r="AL72" s="32">
        <v>13.5</v>
      </c>
      <c r="AM72" s="32">
        <v>75</v>
      </c>
      <c r="AN72" s="32">
        <v>7.45</v>
      </c>
      <c r="AR72" s="23">
        <v>69</v>
      </c>
      <c r="AS72" s="31">
        <f t="shared" si="15"/>
        <v>43539</v>
      </c>
      <c r="AT72" s="26">
        <f t="shared" si="14"/>
        <v>-2.5533302005164762E-2</v>
      </c>
      <c r="AU72" s="26">
        <f t="shared" si="14"/>
        <v>0</v>
      </c>
      <c r="AV72" s="26">
        <f t="shared" si="14"/>
        <v>0</v>
      </c>
      <c r="AW72" s="26">
        <f t="shared" si="14"/>
        <v>0</v>
      </c>
      <c r="AX72" s="26">
        <f t="shared" si="14"/>
        <v>0</v>
      </c>
      <c r="AY72" s="26">
        <f t="shared" si="14"/>
        <v>0</v>
      </c>
      <c r="AZ72" s="26">
        <f t="shared" si="14"/>
        <v>0</v>
      </c>
      <c r="BA72" s="26">
        <f t="shared" si="14"/>
        <v>0</v>
      </c>
      <c r="BB72" s="26">
        <f t="shared" si="14"/>
        <v>8.2988028146950641E-3</v>
      </c>
      <c r="BC72" s="26">
        <f t="shared" si="14"/>
        <v>0</v>
      </c>
      <c r="BD72" s="26">
        <f t="shared" si="14"/>
        <v>0</v>
      </c>
      <c r="BE72" s="26">
        <f t="shared" si="14"/>
        <v>-1.8519047767237527E-2</v>
      </c>
      <c r="BF72" s="26">
        <f t="shared" si="13"/>
        <v>0</v>
      </c>
      <c r="BG72" s="26">
        <f t="shared" si="13"/>
        <v>-5.2493558861437901E-3</v>
      </c>
      <c r="BH72" s="26">
        <f t="shared" si="13"/>
        <v>0</v>
      </c>
      <c r="BI72" s="26">
        <f t="shared" si="13"/>
        <v>0</v>
      </c>
      <c r="BJ72" s="26">
        <f t="shared" si="12"/>
        <v>0</v>
      </c>
      <c r="BK72" s="26">
        <f t="shared" si="12"/>
        <v>0</v>
      </c>
      <c r="BL72" s="26">
        <f t="shared" si="12"/>
        <v>-3.883500026397633E-3</v>
      </c>
      <c r="BM72" s="26">
        <f t="shared" si="12"/>
        <v>0</v>
      </c>
      <c r="BN72" s="26">
        <f t="shared" si="12"/>
        <v>6.0423144559626617E-3</v>
      </c>
      <c r="BO72" s="26">
        <f t="shared" si="12"/>
        <v>0</v>
      </c>
      <c r="BP72" s="26">
        <f t="shared" si="12"/>
        <v>0</v>
      </c>
      <c r="BQ72" s="26">
        <f t="shared" si="12"/>
        <v>0</v>
      </c>
      <c r="BR72" s="26">
        <f t="shared" si="12"/>
        <v>2.0811662038246709E-3</v>
      </c>
      <c r="BS72" s="26">
        <f t="shared" si="12"/>
        <v>0</v>
      </c>
      <c r="BT72" s="26">
        <f t="shared" si="12"/>
        <v>-6.4308903302904025E-3</v>
      </c>
      <c r="BU72" s="26">
        <f t="shared" si="12"/>
        <v>2.1661496781179467E-2</v>
      </c>
      <c r="BV72" s="26">
        <f t="shared" si="12"/>
        <v>0</v>
      </c>
      <c r="BW72" s="26">
        <f t="shared" si="12"/>
        <v>0</v>
      </c>
      <c r="BX72" s="26">
        <f t="shared" si="12"/>
        <v>-9.0498355199179273E-3</v>
      </c>
      <c r="BY72" s="26">
        <f t="shared" si="12"/>
        <v>-6.3715814386107739E-2</v>
      </c>
      <c r="BZ72" s="26">
        <f t="shared" si="17"/>
        <v>0</v>
      </c>
      <c r="CA72" s="26">
        <f t="shared" si="16"/>
        <v>0</v>
      </c>
      <c r="CB72" s="26">
        <f t="shared" si="16"/>
        <v>-1.1049836186585046E-2</v>
      </c>
      <c r="CC72" s="26">
        <f t="shared" si="11"/>
        <v>0</v>
      </c>
      <c r="CD72" s="26">
        <f t="shared" si="9"/>
        <v>-2.6491615446976341E-2</v>
      </c>
    </row>
    <row r="73" spans="2:82" x14ac:dyDescent="0.35">
      <c r="B73">
        <v>70</v>
      </c>
      <c r="C73" s="33">
        <v>43538</v>
      </c>
      <c r="D73" s="32">
        <v>5.95</v>
      </c>
      <c r="E73" s="32">
        <v>0.71</v>
      </c>
      <c r="F73" s="32">
        <v>3.79</v>
      </c>
      <c r="G73" s="32">
        <v>7.27</v>
      </c>
      <c r="H73" s="32">
        <v>12</v>
      </c>
      <c r="I73" s="32">
        <v>37.4</v>
      </c>
      <c r="J73" s="32">
        <v>23</v>
      </c>
      <c r="K73" s="32">
        <v>1.9100000000000001</v>
      </c>
      <c r="L73" s="32">
        <v>6</v>
      </c>
      <c r="M73" s="32">
        <v>13.95</v>
      </c>
      <c r="N73" s="32">
        <v>0.2</v>
      </c>
      <c r="O73" s="32">
        <v>2.1800000000000002</v>
      </c>
      <c r="P73" s="32">
        <v>8.1999999999999993</v>
      </c>
      <c r="Q73" s="32">
        <v>19.100000000000001</v>
      </c>
      <c r="R73" s="32">
        <v>11.55</v>
      </c>
      <c r="S73" s="32">
        <v>35.4</v>
      </c>
      <c r="T73" s="32">
        <v>64</v>
      </c>
      <c r="U73" s="32">
        <v>24.05</v>
      </c>
      <c r="V73" s="32">
        <v>12.9</v>
      </c>
      <c r="W73" s="32">
        <v>27.5</v>
      </c>
      <c r="X73" s="32">
        <v>165</v>
      </c>
      <c r="Y73" s="32">
        <v>1545</v>
      </c>
      <c r="Z73" s="13">
        <v>75</v>
      </c>
      <c r="AA73" s="13">
        <v>0.5</v>
      </c>
      <c r="AB73" s="13">
        <v>48</v>
      </c>
      <c r="AC73" s="32">
        <v>200</v>
      </c>
      <c r="AD73" s="32">
        <v>7.8</v>
      </c>
      <c r="AE73" s="32">
        <v>6.85</v>
      </c>
      <c r="AF73" s="32">
        <v>13.45</v>
      </c>
      <c r="AG73" s="32">
        <v>3.98</v>
      </c>
      <c r="AH73" s="32">
        <v>22.2</v>
      </c>
      <c r="AI73" s="32">
        <v>4.05</v>
      </c>
      <c r="AJ73" s="32">
        <v>596.9</v>
      </c>
      <c r="AK73" s="32">
        <v>190</v>
      </c>
      <c r="AL73" s="32">
        <v>13.65</v>
      </c>
      <c r="AM73" s="32">
        <v>75</v>
      </c>
      <c r="AN73" s="32">
        <v>7.65</v>
      </c>
      <c r="AR73" s="23">
        <v>70</v>
      </c>
      <c r="AS73" s="31">
        <f t="shared" si="15"/>
        <v>43538</v>
      </c>
      <c r="AT73" s="26">
        <f t="shared" si="14"/>
        <v>-8.3682496705165792E-3</v>
      </c>
      <c r="AU73" s="26">
        <f t="shared" si="14"/>
        <v>-2.7779564107075706E-2</v>
      </c>
      <c r="AV73" s="26">
        <f t="shared" si="14"/>
        <v>0</v>
      </c>
      <c r="AW73" s="26">
        <f t="shared" si="14"/>
        <v>0</v>
      </c>
      <c r="AX73" s="26">
        <f t="shared" si="14"/>
        <v>0</v>
      </c>
      <c r="AY73" s="26">
        <f t="shared" si="14"/>
        <v>0</v>
      </c>
      <c r="AZ73" s="26">
        <f t="shared" si="14"/>
        <v>0</v>
      </c>
      <c r="BA73" s="26">
        <f t="shared" si="14"/>
        <v>0</v>
      </c>
      <c r="BB73" s="26">
        <f t="shared" si="14"/>
        <v>0</v>
      </c>
      <c r="BC73" s="26">
        <f t="shared" si="14"/>
        <v>0</v>
      </c>
      <c r="BD73" s="26">
        <f t="shared" si="14"/>
        <v>0</v>
      </c>
      <c r="BE73" s="26">
        <f t="shared" si="14"/>
        <v>-9.1324835632725868E-3</v>
      </c>
      <c r="BF73" s="26">
        <f t="shared" si="13"/>
        <v>-1.2121360532344963E-2</v>
      </c>
      <c r="BG73" s="26">
        <f t="shared" si="13"/>
        <v>0</v>
      </c>
      <c r="BH73" s="26">
        <f t="shared" si="13"/>
        <v>0</v>
      </c>
      <c r="BI73" s="26">
        <f t="shared" si="13"/>
        <v>-8.4388686458647076E-3</v>
      </c>
      <c r="BJ73" s="26">
        <f t="shared" si="12"/>
        <v>0</v>
      </c>
      <c r="BK73" s="26">
        <f t="shared" si="12"/>
        <v>0</v>
      </c>
      <c r="BL73" s="26">
        <f t="shared" si="12"/>
        <v>0</v>
      </c>
      <c r="BM73" s="26">
        <f t="shared" si="12"/>
        <v>0</v>
      </c>
      <c r="BN73" s="26">
        <f t="shared" si="12"/>
        <v>0</v>
      </c>
      <c r="BO73" s="26">
        <f t="shared" si="12"/>
        <v>-3.1665023711593197E-3</v>
      </c>
      <c r="BP73" s="26">
        <f t="shared" si="12"/>
        <v>0</v>
      </c>
      <c r="BQ73" s="26">
        <f t="shared" si="12"/>
        <v>0</v>
      </c>
      <c r="BR73" s="26">
        <f t="shared" si="12"/>
        <v>0</v>
      </c>
      <c r="BS73" s="26">
        <f t="shared" si="12"/>
        <v>0</v>
      </c>
      <c r="BT73" s="26">
        <f t="shared" si="12"/>
        <v>0</v>
      </c>
      <c r="BU73" s="26">
        <f t="shared" si="12"/>
        <v>0</v>
      </c>
      <c r="BV73" s="26">
        <f t="shared" si="12"/>
        <v>0</v>
      </c>
      <c r="BW73" s="26">
        <f t="shared" si="12"/>
        <v>0</v>
      </c>
      <c r="BX73" s="26">
        <f t="shared" si="12"/>
        <v>-8.9686699827603751E-3</v>
      </c>
      <c r="BY73" s="26">
        <f t="shared" si="12"/>
        <v>-0.11641035184441134</v>
      </c>
      <c r="BZ73" s="26">
        <f t="shared" si="17"/>
        <v>0</v>
      </c>
      <c r="CA73" s="26">
        <f t="shared" si="16"/>
        <v>-1.0471299867295366E-2</v>
      </c>
      <c r="CB73" s="26">
        <f t="shared" si="16"/>
        <v>0</v>
      </c>
      <c r="CC73" s="26">
        <f t="shared" si="11"/>
        <v>0</v>
      </c>
      <c r="CD73" s="26">
        <f t="shared" si="9"/>
        <v>1.3158084577511201E-2</v>
      </c>
    </row>
    <row r="74" spans="2:82" x14ac:dyDescent="0.35">
      <c r="B74">
        <v>71</v>
      </c>
      <c r="C74" s="33">
        <v>43537</v>
      </c>
      <c r="D74" s="32">
        <v>6</v>
      </c>
      <c r="E74" s="32">
        <v>0.73</v>
      </c>
      <c r="F74" s="32">
        <v>3.79</v>
      </c>
      <c r="G74" s="32">
        <v>7.27</v>
      </c>
      <c r="H74" s="32">
        <v>12</v>
      </c>
      <c r="I74" s="32">
        <v>37.4</v>
      </c>
      <c r="J74" s="32">
        <v>23</v>
      </c>
      <c r="K74" s="32">
        <v>1.9100000000000001</v>
      </c>
      <c r="L74" s="32">
        <v>6</v>
      </c>
      <c r="M74" s="32">
        <v>13.95</v>
      </c>
      <c r="N74" s="32">
        <v>0.2</v>
      </c>
      <c r="O74" s="32">
        <v>2.2000000000000002</v>
      </c>
      <c r="P74" s="32">
        <v>8.3000000000000007</v>
      </c>
      <c r="Q74" s="32">
        <v>19.100000000000001</v>
      </c>
      <c r="R74" s="32">
        <v>11.55</v>
      </c>
      <c r="S74" s="32">
        <v>35.700000000000003</v>
      </c>
      <c r="T74" s="32">
        <v>64</v>
      </c>
      <c r="U74" s="32">
        <v>24.05</v>
      </c>
      <c r="V74" s="32">
        <v>12.9</v>
      </c>
      <c r="W74" s="32">
        <v>27.5</v>
      </c>
      <c r="X74" s="32">
        <v>165</v>
      </c>
      <c r="Y74" s="32">
        <v>1549.9</v>
      </c>
      <c r="Z74" s="13">
        <v>75</v>
      </c>
      <c r="AA74" s="13">
        <v>0.5</v>
      </c>
      <c r="AB74" s="13">
        <v>48</v>
      </c>
      <c r="AC74" s="32">
        <v>200</v>
      </c>
      <c r="AD74" s="32">
        <v>7.8</v>
      </c>
      <c r="AE74" s="32">
        <v>6.85</v>
      </c>
      <c r="AF74" s="32">
        <v>13.45</v>
      </c>
      <c r="AG74" s="32">
        <v>3.98</v>
      </c>
      <c r="AH74" s="32">
        <v>22.4</v>
      </c>
      <c r="AI74" s="32">
        <v>4.55</v>
      </c>
      <c r="AJ74" s="32">
        <v>596.9</v>
      </c>
      <c r="AK74" s="32">
        <v>192</v>
      </c>
      <c r="AL74" s="32">
        <v>13.65</v>
      </c>
      <c r="AM74" s="32">
        <v>75</v>
      </c>
      <c r="AN74" s="32">
        <v>7.55</v>
      </c>
      <c r="AR74" s="23">
        <v>71</v>
      </c>
      <c r="AS74" s="31">
        <f t="shared" si="15"/>
        <v>43537</v>
      </c>
      <c r="AT74" s="26">
        <f t="shared" si="14"/>
        <v>0</v>
      </c>
      <c r="AU74" s="26">
        <f t="shared" si="14"/>
        <v>0</v>
      </c>
      <c r="AV74" s="26">
        <f t="shared" si="14"/>
        <v>0</v>
      </c>
      <c r="AW74" s="26">
        <f t="shared" si="14"/>
        <v>0</v>
      </c>
      <c r="AX74" s="26">
        <f t="shared" si="14"/>
        <v>0</v>
      </c>
      <c r="AY74" s="26">
        <f t="shared" si="14"/>
        <v>9.5310179804324741E-2</v>
      </c>
      <c r="AZ74" s="26">
        <f t="shared" si="14"/>
        <v>0</v>
      </c>
      <c r="BA74" s="26">
        <f t="shared" si="14"/>
        <v>0</v>
      </c>
      <c r="BB74" s="26">
        <f t="shared" si="14"/>
        <v>0</v>
      </c>
      <c r="BC74" s="26">
        <f t="shared" si="14"/>
        <v>-3.577821347884078E-3</v>
      </c>
      <c r="BD74" s="26">
        <f t="shared" si="14"/>
        <v>0</v>
      </c>
      <c r="BE74" s="26">
        <f t="shared" si="14"/>
        <v>-2.2472855852058514E-2</v>
      </c>
      <c r="BF74" s="26">
        <f t="shared" si="13"/>
        <v>1.2121360532345041E-2</v>
      </c>
      <c r="BG74" s="26">
        <f t="shared" si="13"/>
        <v>-7.8227256812089321E-3</v>
      </c>
      <c r="BH74" s="26">
        <f t="shared" si="13"/>
        <v>0</v>
      </c>
      <c r="BI74" s="26">
        <f t="shared" si="13"/>
        <v>5.6179923042232738E-3</v>
      </c>
      <c r="BJ74" s="26">
        <f t="shared" si="12"/>
        <v>-4.80458396095748E-2</v>
      </c>
      <c r="BK74" s="26">
        <f t="shared" si="12"/>
        <v>0</v>
      </c>
      <c r="BL74" s="26">
        <f t="shared" si="12"/>
        <v>-7.7220460939102778E-3</v>
      </c>
      <c r="BM74" s="26">
        <f t="shared" si="12"/>
        <v>0</v>
      </c>
      <c r="BN74" s="26">
        <f t="shared" si="12"/>
        <v>0</v>
      </c>
      <c r="BO74" s="26">
        <f t="shared" si="12"/>
        <v>4.6148324944844318E-2</v>
      </c>
      <c r="BP74" s="26">
        <f t="shared" si="12"/>
        <v>0</v>
      </c>
      <c r="BQ74" s="26">
        <f t="shared" si="12"/>
        <v>0</v>
      </c>
      <c r="BR74" s="26">
        <f t="shared" si="12"/>
        <v>0</v>
      </c>
      <c r="BS74" s="26">
        <f t="shared" si="12"/>
        <v>0</v>
      </c>
      <c r="BT74" s="26">
        <f t="shared" si="12"/>
        <v>-2.5317807984289897E-2</v>
      </c>
      <c r="BU74" s="26">
        <f t="shared" si="12"/>
        <v>-2.1661496781179419E-2</v>
      </c>
      <c r="BV74" s="26">
        <f t="shared" si="12"/>
        <v>0</v>
      </c>
      <c r="BW74" s="26">
        <f t="shared" si="12"/>
        <v>0</v>
      </c>
      <c r="BX74" s="26">
        <f t="shared" si="12"/>
        <v>-6.6741070876932427E-3</v>
      </c>
      <c r="BY74" s="26">
        <f t="shared" si="12"/>
        <v>-7.8181297541357692E-2</v>
      </c>
      <c r="BZ74" s="26">
        <f t="shared" si="17"/>
        <v>0</v>
      </c>
      <c r="CA74" s="26">
        <f t="shared" si="16"/>
        <v>-1.0362787035546547E-2</v>
      </c>
      <c r="CB74" s="26">
        <f t="shared" si="16"/>
        <v>0</v>
      </c>
      <c r="CC74" s="26">
        <f t="shared" si="11"/>
        <v>0</v>
      </c>
      <c r="CD74" s="26">
        <f t="shared" si="9"/>
        <v>0</v>
      </c>
    </row>
    <row r="75" spans="2:82" x14ac:dyDescent="0.35">
      <c r="B75">
        <v>72</v>
      </c>
      <c r="C75" s="33">
        <v>43536</v>
      </c>
      <c r="D75" s="32">
        <v>6</v>
      </c>
      <c r="E75" s="32">
        <v>0.73</v>
      </c>
      <c r="F75" s="32">
        <v>3.79</v>
      </c>
      <c r="G75" s="32">
        <v>7.27</v>
      </c>
      <c r="H75" s="32">
        <v>12</v>
      </c>
      <c r="I75" s="32">
        <v>34</v>
      </c>
      <c r="J75" s="32">
        <v>23</v>
      </c>
      <c r="K75" s="32">
        <v>1.9100000000000001</v>
      </c>
      <c r="L75" s="32">
        <v>6</v>
      </c>
      <c r="M75" s="32">
        <v>14</v>
      </c>
      <c r="N75" s="32">
        <v>0.2</v>
      </c>
      <c r="O75" s="32">
        <v>2.25</v>
      </c>
      <c r="P75" s="32">
        <v>8.1999999999999993</v>
      </c>
      <c r="Q75" s="32">
        <v>19.25</v>
      </c>
      <c r="R75" s="32">
        <v>11.55</v>
      </c>
      <c r="S75" s="32">
        <v>35.5</v>
      </c>
      <c r="T75" s="32">
        <v>67.150000000000006</v>
      </c>
      <c r="U75" s="32">
        <v>24.05</v>
      </c>
      <c r="V75" s="32">
        <v>13</v>
      </c>
      <c r="W75" s="32">
        <v>27.5</v>
      </c>
      <c r="X75" s="32">
        <v>165</v>
      </c>
      <c r="Y75" s="32">
        <v>1480</v>
      </c>
      <c r="Z75" s="13">
        <v>75</v>
      </c>
      <c r="AA75" s="13">
        <v>0.5</v>
      </c>
      <c r="AB75" s="13">
        <v>48</v>
      </c>
      <c r="AC75" s="32">
        <v>200</v>
      </c>
      <c r="AD75" s="32">
        <v>8</v>
      </c>
      <c r="AE75" s="32">
        <v>7</v>
      </c>
      <c r="AF75" s="32">
        <v>13.45</v>
      </c>
      <c r="AG75" s="32">
        <v>3.98</v>
      </c>
      <c r="AH75" s="32">
        <v>22.55</v>
      </c>
      <c r="AI75" s="32">
        <v>4.92</v>
      </c>
      <c r="AJ75" s="32">
        <v>596.9</v>
      </c>
      <c r="AK75" s="32">
        <v>194</v>
      </c>
      <c r="AL75" s="32">
        <v>13.65</v>
      </c>
      <c r="AM75" s="32">
        <v>75</v>
      </c>
      <c r="AN75" s="32">
        <v>7.55</v>
      </c>
      <c r="AR75" s="23">
        <v>72</v>
      </c>
      <c r="AS75" s="31">
        <f t="shared" si="15"/>
        <v>43536</v>
      </c>
      <c r="AT75" s="26">
        <f t="shared" si="14"/>
        <v>-8.2988028146950658E-3</v>
      </c>
      <c r="AU75" s="26">
        <f t="shared" si="14"/>
        <v>2.7779564107075671E-2</v>
      </c>
      <c r="AV75" s="26">
        <f t="shared" si="14"/>
        <v>0</v>
      </c>
      <c r="AW75" s="26">
        <f t="shared" si="14"/>
        <v>0</v>
      </c>
      <c r="AX75" s="26">
        <f t="shared" si="14"/>
        <v>-8.2988028146950658E-3</v>
      </c>
      <c r="AY75" s="26">
        <f t="shared" si="14"/>
        <v>0</v>
      </c>
      <c r="AZ75" s="26">
        <f t="shared" si="14"/>
        <v>0</v>
      </c>
      <c r="BA75" s="26">
        <f t="shared" si="14"/>
        <v>0</v>
      </c>
      <c r="BB75" s="26">
        <f t="shared" si="14"/>
        <v>0</v>
      </c>
      <c r="BC75" s="26">
        <f t="shared" si="14"/>
        <v>-3.8533664002243E-2</v>
      </c>
      <c r="BD75" s="26">
        <f t="shared" si="14"/>
        <v>0</v>
      </c>
      <c r="BE75" s="26">
        <f t="shared" si="14"/>
        <v>-1.3245226750020793E-2</v>
      </c>
      <c r="BF75" s="26">
        <f t="shared" si="13"/>
        <v>0</v>
      </c>
      <c r="BG75" s="26">
        <f t="shared" si="13"/>
        <v>0</v>
      </c>
      <c r="BH75" s="26">
        <f t="shared" si="13"/>
        <v>0</v>
      </c>
      <c r="BI75" s="26">
        <f t="shared" si="13"/>
        <v>-4.9460630168399661E-2</v>
      </c>
      <c r="BJ75" s="26">
        <f t="shared" si="12"/>
        <v>0</v>
      </c>
      <c r="BK75" s="26">
        <f t="shared" si="12"/>
        <v>-0.10452856885443355</v>
      </c>
      <c r="BL75" s="26">
        <f t="shared" si="12"/>
        <v>3.9220713153281329E-2</v>
      </c>
      <c r="BM75" s="26">
        <f t="shared" si="12"/>
        <v>0</v>
      </c>
      <c r="BN75" s="26">
        <f t="shared" si="12"/>
        <v>-3.0441025501235407E-2</v>
      </c>
      <c r="BO75" s="26">
        <f t="shared" si="12"/>
        <v>0</v>
      </c>
      <c r="BP75" s="26">
        <f t="shared" si="12"/>
        <v>0</v>
      </c>
      <c r="BQ75" s="26">
        <f t="shared" si="12"/>
        <v>-7.6961041136128436E-2</v>
      </c>
      <c r="BR75" s="26">
        <f t="shared" si="12"/>
        <v>0</v>
      </c>
      <c r="BS75" s="26">
        <f t="shared" si="12"/>
        <v>0</v>
      </c>
      <c r="BT75" s="26">
        <f t="shared" si="12"/>
        <v>0</v>
      </c>
      <c r="BU75" s="26">
        <f t="shared" si="12"/>
        <v>1.4388737452099452E-2</v>
      </c>
      <c r="BV75" s="26">
        <f t="shared" si="12"/>
        <v>0</v>
      </c>
      <c r="BW75" s="26">
        <f t="shared" si="12"/>
        <v>-5.0125418235442863E-3</v>
      </c>
      <c r="BX75" s="26">
        <f t="shared" si="12"/>
        <v>-8.8300794482720369E-3</v>
      </c>
      <c r="BY75" s="26">
        <f t="shared" si="12"/>
        <v>2.4692612590371633E-2</v>
      </c>
      <c r="BZ75" s="26">
        <f t="shared" si="17"/>
        <v>0</v>
      </c>
      <c r="CA75" s="26">
        <f t="shared" si="16"/>
        <v>-5.1413995004186523E-3</v>
      </c>
      <c r="CB75" s="26">
        <f t="shared" si="16"/>
        <v>-3.6563112031104319E-3</v>
      </c>
      <c r="CC75" s="26">
        <f t="shared" si="11"/>
        <v>0</v>
      </c>
      <c r="CD75" s="26">
        <f t="shared" si="9"/>
        <v>-6.6006840313520242E-3</v>
      </c>
    </row>
    <row r="76" spans="2:82" x14ac:dyDescent="0.35">
      <c r="B76">
        <v>73</v>
      </c>
      <c r="C76" s="33">
        <v>43535</v>
      </c>
      <c r="D76" s="32">
        <v>6.05</v>
      </c>
      <c r="E76" s="32">
        <v>0.71</v>
      </c>
      <c r="F76" s="32">
        <v>3.79</v>
      </c>
      <c r="G76" s="32">
        <v>7.27</v>
      </c>
      <c r="H76" s="32">
        <v>12.1</v>
      </c>
      <c r="I76" s="32">
        <v>34</v>
      </c>
      <c r="J76" s="32">
        <v>23</v>
      </c>
      <c r="K76" s="32">
        <v>1.9100000000000001</v>
      </c>
      <c r="L76" s="32">
        <v>6</v>
      </c>
      <c r="M76" s="32">
        <v>14.55</v>
      </c>
      <c r="N76" s="32">
        <v>0.2</v>
      </c>
      <c r="O76" s="32">
        <v>2.2800000000000002</v>
      </c>
      <c r="P76" s="32">
        <v>8.1999999999999993</v>
      </c>
      <c r="Q76" s="32">
        <v>19.25</v>
      </c>
      <c r="R76" s="32">
        <v>11.55</v>
      </c>
      <c r="S76" s="32">
        <v>37.299999999999997</v>
      </c>
      <c r="T76" s="32">
        <v>67.150000000000006</v>
      </c>
      <c r="U76" s="32">
        <v>26.7</v>
      </c>
      <c r="V76" s="32">
        <v>12.5</v>
      </c>
      <c r="W76" s="32">
        <v>27.5</v>
      </c>
      <c r="X76" s="32">
        <v>170.1</v>
      </c>
      <c r="Y76" s="32">
        <v>1480</v>
      </c>
      <c r="Z76" s="13">
        <v>75</v>
      </c>
      <c r="AA76" s="13">
        <v>0.54</v>
      </c>
      <c r="AB76" s="13">
        <v>48</v>
      </c>
      <c r="AC76" s="32">
        <v>200</v>
      </c>
      <c r="AD76" s="32">
        <v>8</v>
      </c>
      <c r="AE76" s="32">
        <v>6.9</v>
      </c>
      <c r="AF76" s="32">
        <v>13.45</v>
      </c>
      <c r="AG76" s="32">
        <v>4</v>
      </c>
      <c r="AH76" s="32">
        <v>22.75</v>
      </c>
      <c r="AI76" s="32">
        <v>4.8</v>
      </c>
      <c r="AJ76" s="32">
        <v>596.9</v>
      </c>
      <c r="AK76" s="32">
        <v>195</v>
      </c>
      <c r="AL76" s="32">
        <v>13.7</v>
      </c>
      <c r="AM76" s="32">
        <v>75</v>
      </c>
      <c r="AN76" s="32">
        <v>7.6</v>
      </c>
      <c r="AR76" s="23">
        <v>73</v>
      </c>
      <c r="AS76" s="31">
        <f t="shared" si="15"/>
        <v>43535</v>
      </c>
      <c r="AT76" s="26">
        <f t="shared" si="14"/>
        <v>8.2988028146950641E-3</v>
      </c>
      <c r="AU76" s="26">
        <f t="shared" si="14"/>
        <v>0</v>
      </c>
      <c r="AV76" s="26">
        <f t="shared" si="14"/>
        <v>0</v>
      </c>
      <c r="AW76" s="26">
        <f t="shared" si="14"/>
        <v>0</v>
      </c>
      <c r="AX76" s="26">
        <f t="shared" si="14"/>
        <v>9.5310179804324741E-2</v>
      </c>
      <c r="AY76" s="26">
        <f t="shared" si="14"/>
        <v>0</v>
      </c>
      <c r="AZ76" s="26">
        <f t="shared" si="14"/>
        <v>0</v>
      </c>
      <c r="BA76" s="26">
        <f t="shared" si="14"/>
        <v>0</v>
      </c>
      <c r="BB76" s="26">
        <f t="shared" si="14"/>
        <v>0</v>
      </c>
      <c r="BC76" s="26">
        <f t="shared" si="14"/>
        <v>0</v>
      </c>
      <c r="BD76" s="26">
        <f t="shared" si="14"/>
        <v>0</v>
      </c>
      <c r="BE76" s="26">
        <f t="shared" si="14"/>
        <v>-1.3072081567352662E-2</v>
      </c>
      <c r="BF76" s="26">
        <f t="shared" si="13"/>
        <v>1.2270092591814401E-2</v>
      </c>
      <c r="BG76" s="26">
        <f t="shared" si="13"/>
        <v>1.3072081567352701E-2</v>
      </c>
      <c r="BH76" s="26">
        <f t="shared" si="13"/>
        <v>4.3384015985981411E-3</v>
      </c>
      <c r="BI76" s="26">
        <f t="shared" si="13"/>
        <v>0</v>
      </c>
      <c r="BJ76" s="26">
        <f t="shared" si="12"/>
        <v>0</v>
      </c>
      <c r="BK76" s="26">
        <f t="shared" si="12"/>
        <v>-1.1173300598125302E-2</v>
      </c>
      <c r="BL76" s="26">
        <f t="shared" si="12"/>
        <v>-3.5367143837291247E-2</v>
      </c>
      <c r="BM76" s="26">
        <f t="shared" si="12"/>
        <v>0</v>
      </c>
      <c r="BN76" s="26">
        <f t="shared" si="12"/>
        <v>5.8806235155422289E-4</v>
      </c>
      <c r="BO76" s="26">
        <f t="shared" si="12"/>
        <v>-2.0067563050809256E-2</v>
      </c>
      <c r="BP76" s="26">
        <f t="shared" si="12"/>
        <v>0</v>
      </c>
      <c r="BQ76" s="26">
        <f t="shared" si="12"/>
        <v>0</v>
      </c>
      <c r="BR76" s="26">
        <f t="shared" si="12"/>
        <v>0</v>
      </c>
      <c r="BS76" s="26">
        <f t="shared" si="12"/>
        <v>0</v>
      </c>
      <c r="BT76" s="26">
        <f t="shared" si="12"/>
        <v>0</v>
      </c>
      <c r="BU76" s="26">
        <f t="shared" si="12"/>
        <v>-1.4388737452099556E-2</v>
      </c>
      <c r="BV76" s="26">
        <f t="shared" si="12"/>
        <v>0</v>
      </c>
      <c r="BW76" s="26">
        <f t="shared" si="12"/>
        <v>0</v>
      </c>
      <c r="BX76" s="26">
        <f t="shared" si="12"/>
        <v>-9.2308676800568229E-2</v>
      </c>
      <c r="BY76" s="26">
        <f t="shared" si="12"/>
        <v>0</v>
      </c>
      <c r="BZ76" s="26">
        <f t="shared" si="17"/>
        <v>0</v>
      </c>
      <c r="CA76" s="26">
        <f t="shared" si="16"/>
        <v>0</v>
      </c>
      <c r="CB76" s="26">
        <f t="shared" si="16"/>
        <v>-2.1661496781179419E-2</v>
      </c>
      <c r="CC76" s="26">
        <f t="shared" si="11"/>
        <v>0</v>
      </c>
      <c r="CD76" s="26">
        <f t="shared" si="9"/>
        <v>-6.5574005461591636E-3</v>
      </c>
    </row>
    <row r="77" spans="2:82" x14ac:dyDescent="0.35">
      <c r="B77">
        <v>74</v>
      </c>
      <c r="C77" s="33">
        <v>43532</v>
      </c>
      <c r="D77" s="32">
        <v>6</v>
      </c>
      <c r="E77" s="32">
        <v>0.71</v>
      </c>
      <c r="F77" s="32">
        <v>3.79</v>
      </c>
      <c r="G77" s="32">
        <v>7.27</v>
      </c>
      <c r="H77" s="32">
        <v>11</v>
      </c>
      <c r="I77" s="32">
        <v>34</v>
      </c>
      <c r="J77" s="32">
        <v>23</v>
      </c>
      <c r="K77" s="32">
        <v>1.9100000000000001</v>
      </c>
      <c r="L77" s="32">
        <v>6</v>
      </c>
      <c r="M77" s="32">
        <v>14.55</v>
      </c>
      <c r="N77" s="32">
        <v>0.2</v>
      </c>
      <c r="O77" s="32">
        <v>2.31</v>
      </c>
      <c r="P77" s="32">
        <v>8.1</v>
      </c>
      <c r="Q77" s="32">
        <v>19</v>
      </c>
      <c r="R77" s="32">
        <v>11.5</v>
      </c>
      <c r="S77" s="32">
        <v>37.299999999999997</v>
      </c>
      <c r="T77" s="32">
        <v>67.150000000000006</v>
      </c>
      <c r="U77" s="32">
        <v>27</v>
      </c>
      <c r="V77" s="32">
        <v>12.95</v>
      </c>
      <c r="W77" s="32">
        <v>27.5</v>
      </c>
      <c r="X77" s="32">
        <v>170</v>
      </c>
      <c r="Y77" s="32">
        <v>1510</v>
      </c>
      <c r="Z77" s="13">
        <v>75</v>
      </c>
      <c r="AA77" s="13">
        <v>0.54</v>
      </c>
      <c r="AB77" s="13">
        <v>48</v>
      </c>
      <c r="AC77" s="32">
        <v>200</v>
      </c>
      <c r="AD77" s="32">
        <v>8</v>
      </c>
      <c r="AE77" s="32">
        <v>7</v>
      </c>
      <c r="AF77" s="32">
        <v>13.45</v>
      </c>
      <c r="AG77" s="32">
        <v>4</v>
      </c>
      <c r="AH77" s="32">
        <v>24.95</v>
      </c>
      <c r="AI77" s="32">
        <v>4.8</v>
      </c>
      <c r="AJ77" s="32">
        <v>596.9</v>
      </c>
      <c r="AK77" s="32">
        <v>195</v>
      </c>
      <c r="AL77" s="32">
        <v>14</v>
      </c>
      <c r="AM77" s="32">
        <v>75</v>
      </c>
      <c r="AN77" s="32">
        <v>7.65</v>
      </c>
      <c r="AR77" s="23">
        <v>74</v>
      </c>
      <c r="AS77" s="31">
        <f t="shared" si="15"/>
        <v>43532</v>
      </c>
      <c r="AT77" s="26">
        <f t="shared" si="14"/>
        <v>0</v>
      </c>
      <c r="AU77" s="26">
        <f t="shared" si="14"/>
        <v>-1.3986241974739952E-2</v>
      </c>
      <c r="AV77" s="26">
        <f t="shared" si="14"/>
        <v>0</v>
      </c>
      <c r="AW77" s="26">
        <f t="shared" si="14"/>
        <v>0</v>
      </c>
      <c r="AX77" s="26">
        <f t="shared" si="14"/>
        <v>0</v>
      </c>
      <c r="AY77" s="26">
        <f t="shared" si="14"/>
        <v>0</v>
      </c>
      <c r="AZ77" s="26">
        <f t="shared" si="14"/>
        <v>0</v>
      </c>
      <c r="BA77" s="26">
        <f t="shared" si="14"/>
        <v>0</v>
      </c>
      <c r="BB77" s="26">
        <f t="shared" si="14"/>
        <v>0</v>
      </c>
      <c r="BC77" s="26">
        <f t="shared" si="14"/>
        <v>-3.4305350967891368E-3</v>
      </c>
      <c r="BD77" s="26">
        <f t="shared" si="14"/>
        <v>0</v>
      </c>
      <c r="BE77" s="26">
        <f t="shared" si="14"/>
        <v>8.695706967553913E-3</v>
      </c>
      <c r="BF77" s="26">
        <f t="shared" si="13"/>
        <v>-6.1538655743783354E-3</v>
      </c>
      <c r="BG77" s="26">
        <f t="shared" si="13"/>
        <v>0</v>
      </c>
      <c r="BH77" s="26">
        <f t="shared" si="13"/>
        <v>0</v>
      </c>
      <c r="BI77" s="26">
        <f t="shared" si="13"/>
        <v>-9.3396275961327192E-3</v>
      </c>
      <c r="BJ77" s="26">
        <f t="shared" si="12"/>
        <v>0</v>
      </c>
      <c r="BK77" s="26">
        <f t="shared" si="12"/>
        <v>0</v>
      </c>
      <c r="BL77" s="26">
        <f t="shared" si="12"/>
        <v>-3.8535693159900777E-3</v>
      </c>
      <c r="BM77" s="26">
        <f t="shared" si="12"/>
        <v>0</v>
      </c>
      <c r="BN77" s="26">
        <f t="shared" si="12"/>
        <v>0</v>
      </c>
      <c r="BO77" s="26">
        <f t="shared" si="12"/>
        <v>0</v>
      </c>
      <c r="BP77" s="26">
        <f t="shared" si="12"/>
        <v>0</v>
      </c>
      <c r="BQ77" s="26">
        <f t="shared" si="12"/>
        <v>0</v>
      </c>
      <c r="BR77" s="26">
        <f t="shared" si="12"/>
        <v>0</v>
      </c>
      <c r="BS77" s="26">
        <f t="shared" si="12"/>
        <v>0</v>
      </c>
      <c r="BT77" s="26">
        <f t="shared" si="12"/>
        <v>6.269613013595395E-3</v>
      </c>
      <c r="BU77" s="26">
        <f t="shared" si="12"/>
        <v>7.168489478612497E-3</v>
      </c>
      <c r="BV77" s="26">
        <f t="shared" si="12"/>
        <v>0</v>
      </c>
      <c r="BW77" s="26">
        <f t="shared" si="12"/>
        <v>0</v>
      </c>
      <c r="BX77" s="26">
        <f t="shared" si="12"/>
        <v>1.4127379259210491E-2</v>
      </c>
      <c r="BY77" s="26">
        <f t="shared" ref="BY77:CD140" si="18">LN(AI77/AI78)</f>
        <v>4.0388060905288029E-2</v>
      </c>
      <c r="BZ77" s="26">
        <f t="shared" si="17"/>
        <v>0</v>
      </c>
      <c r="CA77" s="26">
        <f t="shared" si="16"/>
        <v>0</v>
      </c>
      <c r="CB77" s="26">
        <f t="shared" si="16"/>
        <v>0</v>
      </c>
      <c r="CC77" s="26">
        <f t="shared" si="11"/>
        <v>-4.1141943331175303E-2</v>
      </c>
      <c r="CD77" s="26">
        <f t="shared" si="9"/>
        <v>-1.2987195526811079E-2</v>
      </c>
    </row>
    <row r="78" spans="2:82" x14ac:dyDescent="0.35">
      <c r="B78">
        <v>75</v>
      </c>
      <c r="C78" s="33">
        <v>43531</v>
      </c>
      <c r="D78" s="32">
        <v>6</v>
      </c>
      <c r="E78" s="32">
        <v>0.72</v>
      </c>
      <c r="F78" s="32">
        <v>3.79</v>
      </c>
      <c r="G78" s="32">
        <v>7.27</v>
      </c>
      <c r="H78" s="32">
        <v>11</v>
      </c>
      <c r="I78" s="32">
        <v>34</v>
      </c>
      <c r="J78" s="32">
        <v>23</v>
      </c>
      <c r="K78" s="32">
        <v>1.9100000000000001</v>
      </c>
      <c r="L78" s="32">
        <v>6</v>
      </c>
      <c r="M78" s="32">
        <v>14.6</v>
      </c>
      <c r="N78" s="32">
        <v>0.2</v>
      </c>
      <c r="O78" s="32">
        <v>2.29</v>
      </c>
      <c r="P78" s="32">
        <v>8.15</v>
      </c>
      <c r="Q78" s="32">
        <v>19</v>
      </c>
      <c r="R78" s="32">
        <v>11.5</v>
      </c>
      <c r="S78" s="32">
        <v>37.65</v>
      </c>
      <c r="T78" s="32">
        <v>67.150000000000006</v>
      </c>
      <c r="U78" s="32">
        <v>27</v>
      </c>
      <c r="V78" s="32">
        <v>13</v>
      </c>
      <c r="W78" s="32">
        <v>27.5</v>
      </c>
      <c r="X78" s="32">
        <v>170</v>
      </c>
      <c r="Y78" s="32">
        <v>1510</v>
      </c>
      <c r="Z78" s="13">
        <v>75</v>
      </c>
      <c r="AA78" s="13">
        <v>0.54</v>
      </c>
      <c r="AB78" s="13">
        <v>48</v>
      </c>
      <c r="AC78" s="32">
        <v>200</v>
      </c>
      <c r="AD78" s="32">
        <v>7.95</v>
      </c>
      <c r="AE78" s="32">
        <v>6.95</v>
      </c>
      <c r="AF78" s="32">
        <v>13.45</v>
      </c>
      <c r="AG78" s="32">
        <v>4</v>
      </c>
      <c r="AH78" s="32">
        <v>24.6</v>
      </c>
      <c r="AI78" s="32">
        <v>4.6100000000000003</v>
      </c>
      <c r="AJ78" s="32">
        <v>596.9</v>
      </c>
      <c r="AK78" s="32">
        <v>195</v>
      </c>
      <c r="AL78" s="32">
        <v>14</v>
      </c>
      <c r="AM78" s="32">
        <v>78.150000000000006</v>
      </c>
      <c r="AN78" s="32">
        <v>7.75</v>
      </c>
      <c r="AR78" s="23">
        <v>75</v>
      </c>
      <c r="AS78" s="31">
        <f t="shared" si="15"/>
        <v>43531</v>
      </c>
      <c r="AT78" s="26">
        <f t="shared" si="14"/>
        <v>-1.6529301951210471E-2</v>
      </c>
      <c r="AU78" s="26">
        <f t="shared" si="14"/>
        <v>-1.3793322132335873E-2</v>
      </c>
      <c r="AV78" s="26">
        <f t="shared" si="14"/>
        <v>0</v>
      </c>
      <c r="AW78" s="26">
        <f t="shared" si="14"/>
        <v>0</v>
      </c>
      <c r="AX78" s="26">
        <f t="shared" si="14"/>
        <v>7.5507552508145295E-2</v>
      </c>
      <c r="AY78" s="26">
        <f t="shared" si="14"/>
        <v>0</v>
      </c>
      <c r="AZ78" s="26">
        <f t="shared" si="14"/>
        <v>0</v>
      </c>
      <c r="BA78" s="26">
        <f t="shared" si="14"/>
        <v>0</v>
      </c>
      <c r="BB78" s="26">
        <f t="shared" si="14"/>
        <v>2.5317807984290001E-2</v>
      </c>
      <c r="BC78" s="26">
        <f t="shared" si="14"/>
        <v>-3.418806748785609E-3</v>
      </c>
      <c r="BD78" s="26">
        <f t="shared" si="14"/>
        <v>0</v>
      </c>
      <c r="BE78" s="26">
        <f t="shared" si="14"/>
        <v>0</v>
      </c>
      <c r="BF78" s="26">
        <f t="shared" si="13"/>
        <v>0</v>
      </c>
      <c r="BG78" s="26">
        <f t="shared" si="13"/>
        <v>-4.8790164169431945E-2</v>
      </c>
      <c r="BH78" s="26">
        <f t="shared" si="13"/>
        <v>0</v>
      </c>
      <c r="BI78" s="26">
        <f t="shared" si="13"/>
        <v>-7.9365495957364144E-3</v>
      </c>
      <c r="BJ78" s="26">
        <f t="shared" si="13"/>
        <v>0</v>
      </c>
      <c r="BK78" s="26">
        <f t="shared" si="13"/>
        <v>0</v>
      </c>
      <c r="BL78" s="26">
        <f t="shared" si="13"/>
        <v>0</v>
      </c>
      <c r="BM78" s="26">
        <f t="shared" si="13"/>
        <v>0</v>
      </c>
      <c r="BN78" s="26">
        <f t="shared" si="13"/>
        <v>-5.7158413839948637E-2</v>
      </c>
      <c r="BO78" s="26">
        <f t="shared" si="13"/>
        <v>0</v>
      </c>
      <c r="BP78" s="26">
        <f t="shared" si="13"/>
        <v>0</v>
      </c>
      <c r="BQ78" s="26">
        <f t="shared" si="13"/>
        <v>0</v>
      </c>
      <c r="BR78" s="26">
        <f t="shared" si="13"/>
        <v>2.9600469776290682E-2</v>
      </c>
      <c r="BS78" s="26">
        <f t="shared" si="13"/>
        <v>0</v>
      </c>
      <c r="BT78" s="26">
        <f t="shared" si="13"/>
        <v>-1.8692133012152522E-2</v>
      </c>
      <c r="BU78" s="26">
        <f t="shared" si="13"/>
        <v>-7.168489478612516E-3</v>
      </c>
      <c r="BV78" s="26">
        <f t="shared" ref="BV78:CD141" si="19">LN(AF78/AF79)</f>
        <v>0</v>
      </c>
      <c r="BW78" s="26">
        <f t="shared" si="19"/>
        <v>0</v>
      </c>
      <c r="BX78" s="26">
        <f t="shared" si="19"/>
        <v>4.0733253876358688E-3</v>
      </c>
      <c r="BY78" s="26">
        <f t="shared" si="18"/>
        <v>-1.7204725449630719E-2</v>
      </c>
      <c r="BZ78" s="26">
        <f t="shared" si="17"/>
        <v>0</v>
      </c>
      <c r="CA78" s="26">
        <f t="shared" si="16"/>
        <v>-7.6628727455691371E-3</v>
      </c>
      <c r="CB78" s="26">
        <f t="shared" si="16"/>
        <v>2.1661496781179467E-2</v>
      </c>
      <c r="CC78" s="26">
        <f t="shared" si="11"/>
        <v>-2.3396577806395945E-2</v>
      </c>
      <c r="CD78" s="26">
        <f t="shared" si="9"/>
        <v>6.4725145056175196E-3</v>
      </c>
    </row>
    <row r="79" spans="2:82" x14ac:dyDescent="0.35">
      <c r="B79">
        <v>76</v>
      </c>
      <c r="C79" s="33">
        <v>43530</v>
      </c>
      <c r="D79" s="32">
        <v>6.1</v>
      </c>
      <c r="E79" s="32">
        <v>0.73</v>
      </c>
      <c r="F79" s="32">
        <v>3.79</v>
      </c>
      <c r="G79" s="32">
        <v>7.27</v>
      </c>
      <c r="H79" s="32">
        <v>10.199999999999999</v>
      </c>
      <c r="I79" s="32">
        <v>34</v>
      </c>
      <c r="J79" s="32">
        <v>23</v>
      </c>
      <c r="K79" s="32">
        <v>1.9100000000000001</v>
      </c>
      <c r="L79" s="32">
        <v>5.85</v>
      </c>
      <c r="M79" s="32">
        <v>14.65</v>
      </c>
      <c r="N79" s="32">
        <v>0.2</v>
      </c>
      <c r="O79" s="32">
        <v>2.29</v>
      </c>
      <c r="P79" s="32">
        <v>8.15</v>
      </c>
      <c r="Q79" s="32">
        <v>19.95</v>
      </c>
      <c r="R79" s="32">
        <v>11.5</v>
      </c>
      <c r="S79" s="32">
        <v>37.950000000000003</v>
      </c>
      <c r="T79" s="32">
        <v>67.150000000000006</v>
      </c>
      <c r="U79" s="32">
        <v>27</v>
      </c>
      <c r="V79" s="32">
        <v>13</v>
      </c>
      <c r="W79" s="32">
        <v>27.5</v>
      </c>
      <c r="X79" s="32">
        <v>180</v>
      </c>
      <c r="Y79" s="32">
        <v>1510</v>
      </c>
      <c r="Z79" s="13">
        <v>75</v>
      </c>
      <c r="AA79" s="13">
        <v>0.54</v>
      </c>
      <c r="AB79" s="13">
        <v>46.6</v>
      </c>
      <c r="AC79" s="32">
        <v>200</v>
      </c>
      <c r="AD79" s="32">
        <v>8.1</v>
      </c>
      <c r="AE79" s="32">
        <v>7</v>
      </c>
      <c r="AF79" s="32">
        <v>13.45</v>
      </c>
      <c r="AG79" s="32">
        <v>4</v>
      </c>
      <c r="AH79" s="32">
        <v>24.5</v>
      </c>
      <c r="AI79" s="32">
        <v>4.6899999999999995</v>
      </c>
      <c r="AJ79" s="32">
        <v>596.9</v>
      </c>
      <c r="AK79" s="32">
        <v>196.5</v>
      </c>
      <c r="AL79" s="32">
        <v>13.7</v>
      </c>
      <c r="AM79" s="32">
        <v>80</v>
      </c>
      <c r="AN79" s="32">
        <v>7.7</v>
      </c>
      <c r="AR79" s="23">
        <v>76</v>
      </c>
      <c r="AS79" s="31">
        <f t="shared" si="15"/>
        <v>43530</v>
      </c>
      <c r="AT79" s="26">
        <f t="shared" si="14"/>
        <v>1.6529301951210506E-2</v>
      </c>
      <c r="AU79" s="26">
        <f t="shared" si="14"/>
        <v>0</v>
      </c>
      <c r="AV79" s="26">
        <f t="shared" si="14"/>
        <v>0</v>
      </c>
      <c r="AW79" s="26">
        <f t="shared" si="14"/>
        <v>0</v>
      </c>
      <c r="AX79" s="26">
        <f t="shared" si="14"/>
        <v>-1.9418085857101738E-2</v>
      </c>
      <c r="AY79" s="26">
        <f t="shared" si="14"/>
        <v>0</v>
      </c>
      <c r="AZ79" s="26">
        <f t="shared" si="14"/>
        <v>0</v>
      </c>
      <c r="BA79" s="26">
        <f t="shared" si="14"/>
        <v>0</v>
      </c>
      <c r="BB79" s="26">
        <f t="shared" si="14"/>
        <v>-8.5106896679087302E-3</v>
      </c>
      <c r="BC79" s="26">
        <f t="shared" si="14"/>
        <v>0</v>
      </c>
      <c r="BD79" s="26">
        <f t="shared" si="14"/>
        <v>0</v>
      </c>
      <c r="BE79" s="26">
        <f t="shared" si="14"/>
        <v>-2.1599111803461701E-2</v>
      </c>
      <c r="BF79" s="26">
        <f t="shared" si="13"/>
        <v>6.1538655743782859E-3</v>
      </c>
      <c r="BG79" s="26">
        <f t="shared" si="13"/>
        <v>0</v>
      </c>
      <c r="BH79" s="26">
        <f t="shared" si="13"/>
        <v>-3.4191364748279308E-2</v>
      </c>
      <c r="BI79" s="26">
        <f t="shared" si="13"/>
        <v>9.2654534457901911E-3</v>
      </c>
      <c r="BJ79" s="26">
        <f t="shared" si="13"/>
        <v>0</v>
      </c>
      <c r="BK79" s="26">
        <f t="shared" si="13"/>
        <v>0</v>
      </c>
      <c r="BL79" s="26">
        <f t="shared" si="13"/>
        <v>0</v>
      </c>
      <c r="BM79" s="26">
        <f t="shared" si="13"/>
        <v>0</v>
      </c>
      <c r="BN79" s="26">
        <f t="shared" si="13"/>
        <v>0</v>
      </c>
      <c r="BO79" s="26">
        <f t="shared" si="13"/>
        <v>0</v>
      </c>
      <c r="BP79" s="26">
        <f t="shared" si="13"/>
        <v>0</v>
      </c>
      <c r="BQ79" s="26">
        <f t="shared" si="13"/>
        <v>0</v>
      </c>
      <c r="BR79" s="26">
        <f t="shared" si="13"/>
        <v>0</v>
      </c>
      <c r="BS79" s="26">
        <f t="shared" si="13"/>
        <v>0</v>
      </c>
      <c r="BT79" s="26">
        <f t="shared" si="13"/>
        <v>0</v>
      </c>
      <c r="BU79" s="26">
        <f t="shared" si="13"/>
        <v>0</v>
      </c>
      <c r="BV79" s="26">
        <f t="shared" si="19"/>
        <v>0</v>
      </c>
      <c r="BW79" s="26">
        <f t="shared" si="19"/>
        <v>0</v>
      </c>
      <c r="BX79" s="26">
        <f t="shared" si="19"/>
        <v>-8.1301260832501755E-3</v>
      </c>
      <c r="BY79" s="26">
        <f t="shared" si="18"/>
        <v>-3.7661354636310533E-2</v>
      </c>
      <c r="BZ79" s="26">
        <f t="shared" si="17"/>
        <v>-3.6355677509991982E-2</v>
      </c>
      <c r="CA79" s="26">
        <f t="shared" si="16"/>
        <v>2.5477720787987828E-3</v>
      </c>
      <c r="CB79" s="26">
        <f t="shared" si="16"/>
        <v>-2.1661496781179419E-2</v>
      </c>
      <c r="CC79" s="26">
        <f t="shared" si="11"/>
        <v>0</v>
      </c>
      <c r="CD79" s="26">
        <f t="shared" si="9"/>
        <v>0</v>
      </c>
    </row>
    <row r="80" spans="2:82" x14ac:dyDescent="0.35">
      <c r="B80">
        <v>77</v>
      </c>
      <c r="C80" s="33">
        <v>43529</v>
      </c>
      <c r="D80" s="32">
        <v>6</v>
      </c>
      <c r="E80" s="32">
        <v>0.73</v>
      </c>
      <c r="F80" s="32">
        <v>3.79</v>
      </c>
      <c r="G80" s="32">
        <v>7.27</v>
      </c>
      <c r="H80" s="32">
        <v>10.4</v>
      </c>
      <c r="I80" s="32">
        <v>34</v>
      </c>
      <c r="J80" s="32">
        <v>23</v>
      </c>
      <c r="K80" s="32">
        <v>1.9100000000000001</v>
      </c>
      <c r="L80" s="32">
        <v>5.9</v>
      </c>
      <c r="M80" s="32">
        <v>14.65</v>
      </c>
      <c r="N80" s="32">
        <v>0.2</v>
      </c>
      <c r="O80" s="32">
        <v>2.34</v>
      </c>
      <c r="P80" s="32">
        <v>8.1</v>
      </c>
      <c r="Q80" s="32">
        <v>19.95</v>
      </c>
      <c r="R80" s="32">
        <v>11.9</v>
      </c>
      <c r="S80" s="32">
        <v>37.6</v>
      </c>
      <c r="T80" s="32">
        <v>67.150000000000006</v>
      </c>
      <c r="U80" s="32">
        <v>27</v>
      </c>
      <c r="V80" s="32">
        <v>13</v>
      </c>
      <c r="W80" s="32">
        <v>27.5</v>
      </c>
      <c r="X80" s="32">
        <v>180</v>
      </c>
      <c r="Y80" s="32">
        <v>1510</v>
      </c>
      <c r="Z80" s="13">
        <v>75</v>
      </c>
      <c r="AA80" s="13">
        <v>0.54</v>
      </c>
      <c r="AB80" s="13">
        <v>46.6</v>
      </c>
      <c r="AC80" s="32">
        <v>200</v>
      </c>
      <c r="AD80" s="32">
        <v>8.1</v>
      </c>
      <c r="AE80" s="32">
        <v>7</v>
      </c>
      <c r="AF80" s="32">
        <v>13.45</v>
      </c>
      <c r="AG80" s="32">
        <v>4</v>
      </c>
      <c r="AH80" s="32">
        <v>24.7</v>
      </c>
      <c r="AI80" s="32">
        <v>4.87</v>
      </c>
      <c r="AJ80" s="32">
        <v>619</v>
      </c>
      <c r="AK80" s="32">
        <v>196</v>
      </c>
      <c r="AL80" s="32">
        <v>14</v>
      </c>
      <c r="AM80" s="32">
        <v>80</v>
      </c>
      <c r="AN80" s="32">
        <v>7.7</v>
      </c>
      <c r="AR80" s="23">
        <v>77</v>
      </c>
      <c r="AS80" s="31">
        <f t="shared" si="15"/>
        <v>43529</v>
      </c>
      <c r="AT80" s="26">
        <f t="shared" si="14"/>
        <v>8.3682496705165792E-3</v>
      </c>
      <c r="AU80" s="26">
        <f t="shared" si="14"/>
        <v>0</v>
      </c>
      <c r="AV80" s="26">
        <f t="shared" si="14"/>
        <v>0</v>
      </c>
      <c r="AW80" s="26">
        <f t="shared" si="14"/>
        <v>0</v>
      </c>
      <c r="AX80" s="26">
        <f t="shared" si="14"/>
        <v>0</v>
      </c>
      <c r="AY80" s="26">
        <f t="shared" si="14"/>
        <v>0</v>
      </c>
      <c r="AZ80" s="26">
        <f t="shared" si="14"/>
        <v>0</v>
      </c>
      <c r="BA80" s="26">
        <f t="shared" si="14"/>
        <v>0</v>
      </c>
      <c r="BB80" s="26">
        <f t="shared" si="14"/>
        <v>-2.5105921131076243E-2</v>
      </c>
      <c r="BC80" s="26">
        <f t="shared" si="14"/>
        <v>1.0291686036547724E-2</v>
      </c>
      <c r="BD80" s="26">
        <f t="shared" si="14"/>
        <v>0</v>
      </c>
      <c r="BE80" s="26">
        <f t="shared" si="14"/>
        <v>-8.5106896679086191E-3</v>
      </c>
      <c r="BF80" s="26">
        <f t="shared" si="13"/>
        <v>1.242251999855711E-2</v>
      </c>
      <c r="BG80" s="26">
        <f t="shared" si="13"/>
        <v>0</v>
      </c>
      <c r="BH80" s="26">
        <f t="shared" si="13"/>
        <v>0</v>
      </c>
      <c r="BI80" s="26">
        <f t="shared" si="13"/>
        <v>1.069528911674795E-2</v>
      </c>
      <c r="BJ80" s="26">
        <f t="shared" si="13"/>
        <v>0</v>
      </c>
      <c r="BK80" s="26">
        <f t="shared" si="13"/>
        <v>0</v>
      </c>
      <c r="BL80" s="26">
        <f t="shared" si="13"/>
        <v>0</v>
      </c>
      <c r="BM80" s="26">
        <f t="shared" si="13"/>
        <v>0</v>
      </c>
      <c r="BN80" s="26">
        <f t="shared" si="13"/>
        <v>0</v>
      </c>
      <c r="BO80" s="26">
        <f t="shared" si="13"/>
        <v>0</v>
      </c>
      <c r="BP80" s="26">
        <f t="shared" si="13"/>
        <v>0</v>
      </c>
      <c r="BQ80" s="26">
        <f t="shared" si="13"/>
        <v>0</v>
      </c>
      <c r="BR80" s="26">
        <f t="shared" si="13"/>
        <v>2.148228538289605E-3</v>
      </c>
      <c r="BS80" s="26">
        <f t="shared" si="13"/>
        <v>0</v>
      </c>
      <c r="BT80" s="26">
        <f t="shared" si="13"/>
        <v>-1.8349138668196541E-2</v>
      </c>
      <c r="BU80" s="26">
        <f t="shared" si="13"/>
        <v>4.380262265839284E-2</v>
      </c>
      <c r="BV80" s="26">
        <f t="shared" si="19"/>
        <v>0</v>
      </c>
      <c r="BW80" s="26">
        <f t="shared" si="19"/>
        <v>0</v>
      </c>
      <c r="BX80" s="26">
        <f t="shared" si="19"/>
        <v>8.1301260832500888E-3</v>
      </c>
      <c r="BY80" s="26">
        <f t="shared" si="18"/>
        <v>2.4949319047948615E-2</v>
      </c>
      <c r="BZ80" s="26">
        <f t="shared" si="17"/>
        <v>0</v>
      </c>
      <c r="CA80" s="26">
        <f t="shared" si="16"/>
        <v>-5.0890695074712932E-3</v>
      </c>
      <c r="CB80" s="26">
        <f t="shared" si="16"/>
        <v>0</v>
      </c>
      <c r="CC80" s="26">
        <f t="shared" si="11"/>
        <v>0</v>
      </c>
      <c r="CD80" s="26">
        <f t="shared" si="9"/>
        <v>0</v>
      </c>
    </row>
    <row r="81" spans="2:82" x14ac:dyDescent="0.35">
      <c r="B81">
        <v>78</v>
      </c>
      <c r="C81" s="33">
        <v>43528</v>
      </c>
      <c r="D81" s="32">
        <v>5.95</v>
      </c>
      <c r="E81" s="32">
        <v>0.73</v>
      </c>
      <c r="F81" s="32">
        <v>3.79</v>
      </c>
      <c r="G81" s="32">
        <v>7.27</v>
      </c>
      <c r="H81" s="32">
        <v>10.4</v>
      </c>
      <c r="I81" s="32">
        <v>34</v>
      </c>
      <c r="J81" s="32">
        <v>23</v>
      </c>
      <c r="K81" s="32">
        <v>1.9100000000000001</v>
      </c>
      <c r="L81" s="32">
        <v>6.05</v>
      </c>
      <c r="M81" s="32">
        <v>14.5</v>
      </c>
      <c r="N81" s="32">
        <v>0.2</v>
      </c>
      <c r="O81" s="32">
        <v>2.36</v>
      </c>
      <c r="P81" s="32">
        <v>8</v>
      </c>
      <c r="Q81" s="32">
        <v>19.95</v>
      </c>
      <c r="R81" s="32">
        <v>11.9</v>
      </c>
      <c r="S81" s="32">
        <v>37.200000000000003</v>
      </c>
      <c r="T81" s="32">
        <v>67.150000000000006</v>
      </c>
      <c r="U81" s="32">
        <v>27</v>
      </c>
      <c r="V81" s="32">
        <v>13</v>
      </c>
      <c r="W81" s="32">
        <v>27.5</v>
      </c>
      <c r="X81" s="32">
        <v>180</v>
      </c>
      <c r="Y81" s="32">
        <v>1510</v>
      </c>
      <c r="Z81" s="13">
        <v>75</v>
      </c>
      <c r="AA81" s="13">
        <v>0.54</v>
      </c>
      <c r="AB81" s="13">
        <v>46.5</v>
      </c>
      <c r="AC81" s="32">
        <v>200</v>
      </c>
      <c r="AD81" s="32">
        <v>8.25</v>
      </c>
      <c r="AE81" s="32">
        <v>6.7</v>
      </c>
      <c r="AF81" s="32">
        <v>13.45</v>
      </c>
      <c r="AG81" s="32">
        <v>4</v>
      </c>
      <c r="AH81" s="32">
        <v>24.5</v>
      </c>
      <c r="AI81" s="32">
        <v>4.75</v>
      </c>
      <c r="AJ81" s="32">
        <v>619</v>
      </c>
      <c r="AK81" s="32">
        <v>197</v>
      </c>
      <c r="AL81" s="32">
        <v>14</v>
      </c>
      <c r="AM81" s="32">
        <v>80</v>
      </c>
      <c r="AN81" s="32">
        <v>7.7</v>
      </c>
      <c r="AR81" s="23">
        <v>78</v>
      </c>
      <c r="AS81" s="31">
        <f t="shared" si="15"/>
        <v>43528</v>
      </c>
      <c r="AT81" s="26">
        <f t="shared" si="14"/>
        <v>8.4388686458646035E-3</v>
      </c>
      <c r="AU81" s="26">
        <f t="shared" si="14"/>
        <v>0</v>
      </c>
      <c r="AV81" s="26">
        <f t="shared" si="14"/>
        <v>0</v>
      </c>
      <c r="AW81" s="26">
        <f t="shared" si="14"/>
        <v>0</v>
      </c>
      <c r="AX81" s="26">
        <f t="shared" si="14"/>
        <v>0</v>
      </c>
      <c r="AY81" s="26">
        <f t="shared" si="14"/>
        <v>0</v>
      </c>
      <c r="AZ81" s="26">
        <f t="shared" si="14"/>
        <v>0</v>
      </c>
      <c r="BA81" s="26">
        <f t="shared" si="14"/>
        <v>0</v>
      </c>
      <c r="BB81" s="26">
        <f t="shared" si="14"/>
        <v>0</v>
      </c>
      <c r="BC81" s="26">
        <f t="shared" si="14"/>
        <v>-1.0291686036547636E-2</v>
      </c>
      <c r="BD81" s="26">
        <f t="shared" si="14"/>
        <v>0</v>
      </c>
      <c r="BE81" s="26">
        <f t="shared" si="14"/>
        <v>4.246290881451004E-3</v>
      </c>
      <c r="BF81" s="26">
        <f t="shared" si="13"/>
        <v>3.174869831458027E-2</v>
      </c>
      <c r="BG81" s="26">
        <f t="shared" si="13"/>
        <v>0</v>
      </c>
      <c r="BH81" s="26">
        <f t="shared" si="13"/>
        <v>-8.3682496705165792E-3</v>
      </c>
      <c r="BI81" s="26">
        <f t="shared" si="13"/>
        <v>4.6776064797730908E-2</v>
      </c>
      <c r="BJ81" s="26">
        <f t="shared" si="13"/>
        <v>0</v>
      </c>
      <c r="BK81" s="26">
        <f t="shared" si="13"/>
        <v>7.6961041136128394E-2</v>
      </c>
      <c r="BL81" s="26">
        <f t="shared" si="13"/>
        <v>7.7220460939103185E-3</v>
      </c>
      <c r="BM81" s="26">
        <f t="shared" si="13"/>
        <v>0</v>
      </c>
      <c r="BN81" s="26">
        <f t="shared" si="13"/>
        <v>0</v>
      </c>
      <c r="BO81" s="26">
        <f t="shared" si="13"/>
        <v>0</v>
      </c>
      <c r="BP81" s="26">
        <f t="shared" si="13"/>
        <v>0</v>
      </c>
      <c r="BQ81" s="26">
        <f t="shared" si="13"/>
        <v>0</v>
      </c>
      <c r="BR81" s="26">
        <f t="shared" si="13"/>
        <v>0</v>
      </c>
      <c r="BS81" s="26">
        <f t="shared" si="13"/>
        <v>0</v>
      </c>
      <c r="BT81" s="26">
        <f t="shared" si="13"/>
        <v>-2.985296314968116E-2</v>
      </c>
      <c r="BU81" s="26">
        <f t="shared" si="13"/>
        <v>0</v>
      </c>
      <c r="BV81" s="26">
        <f t="shared" si="19"/>
        <v>0</v>
      </c>
      <c r="BW81" s="26">
        <f t="shared" si="19"/>
        <v>0</v>
      </c>
      <c r="BX81" s="26">
        <f t="shared" si="19"/>
        <v>2.2704793693757098E-2</v>
      </c>
      <c r="BY81" s="26">
        <f t="shared" si="18"/>
        <v>1.0582109330537008E-2</v>
      </c>
      <c r="BZ81" s="26">
        <f t="shared" si="17"/>
        <v>0</v>
      </c>
      <c r="CA81" s="26">
        <f t="shared" si="16"/>
        <v>2.0325210249224307E-3</v>
      </c>
      <c r="CB81" s="26">
        <f t="shared" si="16"/>
        <v>0</v>
      </c>
      <c r="CC81" s="26">
        <f t="shared" si="11"/>
        <v>0</v>
      </c>
      <c r="CD81" s="26">
        <f t="shared" si="9"/>
        <v>1.3072081567352921E-2</v>
      </c>
    </row>
    <row r="82" spans="2:82" x14ac:dyDescent="0.35">
      <c r="B82">
        <v>79</v>
      </c>
      <c r="C82" s="33">
        <v>43525</v>
      </c>
      <c r="D82" s="32">
        <v>5.9</v>
      </c>
      <c r="E82" s="32">
        <v>0.73</v>
      </c>
      <c r="F82" s="32">
        <v>3.79</v>
      </c>
      <c r="G82" s="32">
        <v>7.27</v>
      </c>
      <c r="H82" s="32">
        <v>10.4</v>
      </c>
      <c r="I82" s="32">
        <v>34</v>
      </c>
      <c r="J82" s="32">
        <v>23</v>
      </c>
      <c r="K82" s="32">
        <v>1.9100000000000001</v>
      </c>
      <c r="L82" s="32">
        <v>6.05</v>
      </c>
      <c r="M82" s="32">
        <v>14.65</v>
      </c>
      <c r="N82" s="32">
        <v>0.2</v>
      </c>
      <c r="O82" s="32">
        <v>2.35</v>
      </c>
      <c r="P82" s="32">
        <v>7.75</v>
      </c>
      <c r="Q82" s="32">
        <v>19.95</v>
      </c>
      <c r="R82" s="32">
        <v>12</v>
      </c>
      <c r="S82" s="32">
        <v>35.5</v>
      </c>
      <c r="T82" s="32">
        <v>67.150000000000006</v>
      </c>
      <c r="U82" s="32">
        <v>25</v>
      </c>
      <c r="V82" s="32">
        <v>12.9</v>
      </c>
      <c r="W82" s="32">
        <v>27.5</v>
      </c>
      <c r="X82" s="32">
        <v>180</v>
      </c>
      <c r="Y82" s="32">
        <v>1510</v>
      </c>
      <c r="Z82" s="13">
        <v>75</v>
      </c>
      <c r="AA82" s="13">
        <v>0.54</v>
      </c>
      <c r="AB82" s="13">
        <v>46.5</v>
      </c>
      <c r="AC82" s="32">
        <v>200</v>
      </c>
      <c r="AD82" s="32">
        <v>8.5</v>
      </c>
      <c r="AE82" s="32">
        <v>6.7</v>
      </c>
      <c r="AF82" s="32">
        <v>13.45</v>
      </c>
      <c r="AG82" s="32">
        <v>4</v>
      </c>
      <c r="AH82" s="32">
        <v>23.95</v>
      </c>
      <c r="AI82" s="32">
        <v>4.7</v>
      </c>
      <c r="AJ82" s="32">
        <v>619</v>
      </c>
      <c r="AK82" s="32">
        <v>196.6</v>
      </c>
      <c r="AL82" s="32">
        <v>14</v>
      </c>
      <c r="AM82" s="32">
        <v>80</v>
      </c>
      <c r="AN82" s="32">
        <v>7.6</v>
      </c>
      <c r="AR82" s="23">
        <v>79</v>
      </c>
      <c r="AS82" s="31">
        <f t="shared" si="15"/>
        <v>43525</v>
      </c>
      <c r="AT82" s="26">
        <f t="shared" si="14"/>
        <v>3.4486176071169404E-2</v>
      </c>
      <c r="AU82" s="26">
        <f t="shared" si="14"/>
        <v>0</v>
      </c>
      <c r="AV82" s="26">
        <f t="shared" si="14"/>
        <v>0</v>
      </c>
      <c r="AW82" s="26">
        <f t="shared" ref="AW82:BL101" si="20">LN(G82/G83)</f>
        <v>9.5172637681832956E-2</v>
      </c>
      <c r="AX82" s="26">
        <f t="shared" si="20"/>
        <v>0</v>
      </c>
      <c r="AY82" s="26">
        <f t="shared" si="20"/>
        <v>0</v>
      </c>
      <c r="AZ82" s="26">
        <f t="shared" si="20"/>
        <v>0</v>
      </c>
      <c r="BA82" s="26">
        <f t="shared" si="20"/>
        <v>0</v>
      </c>
      <c r="BB82" s="26">
        <f t="shared" si="20"/>
        <v>0</v>
      </c>
      <c r="BC82" s="26">
        <f t="shared" si="20"/>
        <v>-2.3609865639133736E-2</v>
      </c>
      <c r="BD82" s="26">
        <f t="shared" si="20"/>
        <v>0</v>
      </c>
      <c r="BE82" s="26">
        <f t="shared" si="20"/>
        <v>6.595796779179737E-2</v>
      </c>
      <c r="BF82" s="26">
        <f t="shared" si="13"/>
        <v>1.2987195526811112E-2</v>
      </c>
      <c r="BG82" s="26">
        <f t="shared" si="13"/>
        <v>0</v>
      </c>
      <c r="BH82" s="26">
        <f t="shared" si="13"/>
        <v>0</v>
      </c>
      <c r="BI82" s="26">
        <f t="shared" si="13"/>
        <v>4.2343041387883848E-3</v>
      </c>
      <c r="BJ82" s="26">
        <f t="shared" si="13"/>
        <v>0</v>
      </c>
      <c r="BK82" s="26">
        <f t="shared" si="13"/>
        <v>-4.8790164169432056E-2</v>
      </c>
      <c r="BL82" s="26">
        <f t="shared" si="13"/>
        <v>0</v>
      </c>
      <c r="BM82" s="26">
        <f t="shared" si="13"/>
        <v>0</v>
      </c>
      <c r="BN82" s="26">
        <f t="shared" si="13"/>
        <v>0</v>
      </c>
      <c r="BO82" s="26">
        <f t="shared" si="13"/>
        <v>2.6847250036188056E-2</v>
      </c>
      <c r="BP82" s="26">
        <f t="shared" si="13"/>
        <v>0</v>
      </c>
      <c r="BQ82" s="26">
        <f t="shared" si="13"/>
        <v>0</v>
      </c>
      <c r="BR82" s="26">
        <f t="shared" si="13"/>
        <v>1.07584733346311E-3</v>
      </c>
      <c r="BS82" s="26">
        <f t="shared" si="13"/>
        <v>5.1293294387550481E-2</v>
      </c>
      <c r="BT82" s="26">
        <f t="shared" si="13"/>
        <v>0</v>
      </c>
      <c r="BU82" s="26">
        <f t="shared" si="13"/>
        <v>-4.3802622658392888E-2</v>
      </c>
      <c r="BV82" s="26">
        <f t="shared" si="19"/>
        <v>0</v>
      </c>
      <c r="BW82" s="26">
        <f t="shared" si="19"/>
        <v>0</v>
      </c>
      <c r="BX82" s="26">
        <f t="shared" si="19"/>
        <v>2.0898649194592365E-3</v>
      </c>
      <c r="BY82" s="26">
        <f t="shared" si="18"/>
        <v>-2.9352212012527336E-2</v>
      </c>
      <c r="BZ82" s="26">
        <f t="shared" si="17"/>
        <v>0</v>
      </c>
      <c r="CA82" s="26">
        <f t="shared" si="16"/>
        <v>6.634369830432911E-3</v>
      </c>
      <c r="CB82" s="26">
        <f t="shared" si="16"/>
        <v>0</v>
      </c>
      <c r="CC82" s="26">
        <f t="shared" si="11"/>
        <v>6.269613013595395E-3</v>
      </c>
      <c r="CD82" s="26">
        <f t="shared" si="9"/>
        <v>1.9934214900817111E-2</v>
      </c>
    </row>
    <row r="83" spans="2:82" x14ac:dyDescent="0.35">
      <c r="B83">
        <v>80</v>
      </c>
      <c r="C83" s="28">
        <v>43524</v>
      </c>
      <c r="D83" s="32">
        <v>5.7</v>
      </c>
      <c r="E83" s="32">
        <v>0.73</v>
      </c>
      <c r="F83" s="32">
        <v>3.79</v>
      </c>
      <c r="G83" s="32">
        <v>6.61</v>
      </c>
      <c r="H83" s="32">
        <v>10.4</v>
      </c>
      <c r="I83" s="32">
        <v>34</v>
      </c>
      <c r="J83" s="32">
        <v>23</v>
      </c>
      <c r="K83" s="32">
        <v>1.9100000000000001</v>
      </c>
      <c r="L83" s="32">
        <v>6.05</v>
      </c>
      <c r="M83" s="32">
        <v>15</v>
      </c>
      <c r="N83" s="32">
        <v>0.2</v>
      </c>
      <c r="O83" s="32">
        <v>2.2000000000000002</v>
      </c>
      <c r="P83" s="32">
        <v>7.65</v>
      </c>
      <c r="Q83" s="32">
        <v>19.95</v>
      </c>
      <c r="R83" s="32">
        <v>12</v>
      </c>
      <c r="S83" s="32">
        <v>35.35</v>
      </c>
      <c r="T83" s="32">
        <v>67.150000000000006</v>
      </c>
      <c r="U83" s="32">
        <v>26.25</v>
      </c>
      <c r="V83" s="32">
        <v>12.9</v>
      </c>
      <c r="W83" s="32">
        <v>27.5</v>
      </c>
      <c r="X83" s="32">
        <v>180</v>
      </c>
      <c r="Y83" s="32">
        <v>1470</v>
      </c>
      <c r="Z83" s="13">
        <v>75</v>
      </c>
      <c r="AA83" s="13">
        <v>0.54</v>
      </c>
      <c r="AB83" s="13">
        <v>46.45</v>
      </c>
      <c r="AC83" s="32">
        <v>190</v>
      </c>
      <c r="AD83" s="32">
        <v>8.5</v>
      </c>
      <c r="AE83" s="32">
        <v>7</v>
      </c>
      <c r="AF83" s="32">
        <v>13.45</v>
      </c>
      <c r="AG83" s="32">
        <v>4</v>
      </c>
      <c r="AH83" s="32">
        <v>23.9</v>
      </c>
      <c r="AI83" s="32">
        <v>4.84</v>
      </c>
      <c r="AJ83" s="32">
        <v>619</v>
      </c>
      <c r="AK83" s="32">
        <v>195.3</v>
      </c>
      <c r="AL83" s="32">
        <v>14</v>
      </c>
      <c r="AM83" s="32">
        <v>79.5</v>
      </c>
      <c r="AN83" s="32">
        <v>7.45</v>
      </c>
      <c r="AR83" s="23">
        <v>80</v>
      </c>
      <c r="AS83" s="31">
        <f t="shared" si="15"/>
        <v>43524</v>
      </c>
      <c r="AT83" s="26">
        <f t="shared" ref="AT83:BI121" si="21">LN(D83/D84)</f>
        <v>-5.129329438755046E-2</v>
      </c>
      <c r="AU83" s="26">
        <f t="shared" si="21"/>
        <v>-5.3345980705292735E-2</v>
      </c>
      <c r="AV83" s="26">
        <f t="shared" si="21"/>
        <v>0</v>
      </c>
      <c r="AW83" s="26">
        <f t="shared" si="20"/>
        <v>0</v>
      </c>
      <c r="AX83" s="26">
        <f t="shared" si="20"/>
        <v>0</v>
      </c>
      <c r="AY83" s="26">
        <f t="shared" si="20"/>
        <v>0</v>
      </c>
      <c r="AZ83" s="26">
        <f t="shared" si="20"/>
        <v>0</v>
      </c>
      <c r="BA83" s="26">
        <f t="shared" si="20"/>
        <v>0</v>
      </c>
      <c r="BB83" s="26">
        <f t="shared" si="20"/>
        <v>0</v>
      </c>
      <c r="BC83" s="26">
        <f t="shared" si="20"/>
        <v>0</v>
      </c>
      <c r="BD83" s="26">
        <f t="shared" si="20"/>
        <v>0</v>
      </c>
      <c r="BE83" s="26">
        <f t="shared" si="20"/>
        <v>-6.5957967791797398E-2</v>
      </c>
      <c r="BF83" s="26">
        <f t="shared" si="13"/>
        <v>-1.9418085857101513E-2</v>
      </c>
      <c r="BG83" s="26">
        <f t="shared" si="13"/>
        <v>-2.5031302181185884E-3</v>
      </c>
      <c r="BH83" s="26">
        <f t="shared" si="13"/>
        <v>2.9600469776290682E-2</v>
      </c>
      <c r="BI83" s="26">
        <f t="shared" si="13"/>
        <v>-7.0971111499057188E-2</v>
      </c>
      <c r="BJ83" s="26">
        <f t="shared" si="13"/>
        <v>0</v>
      </c>
      <c r="BK83" s="26">
        <f t="shared" si="13"/>
        <v>0</v>
      </c>
      <c r="BL83" s="26">
        <f t="shared" si="13"/>
        <v>-3.8684767779202061E-3</v>
      </c>
      <c r="BM83" s="26">
        <f t="shared" si="13"/>
        <v>0</v>
      </c>
      <c r="BN83" s="26">
        <f t="shared" si="13"/>
        <v>0</v>
      </c>
      <c r="BO83" s="26">
        <f t="shared" si="13"/>
        <v>-2.0202707317519466E-2</v>
      </c>
      <c r="BP83" s="26">
        <f t="shared" si="13"/>
        <v>0</v>
      </c>
      <c r="BQ83" s="26">
        <f t="shared" si="13"/>
        <v>0</v>
      </c>
      <c r="BR83" s="26">
        <f t="shared" si="13"/>
        <v>-4.318733268358995E-2</v>
      </c>
      <c r="BS83" s="26">
        <f t="shared" si="13"/>
        <v>0</v>
      </c>
      <c r="BT83" s="26">
        <f t="shared" si="13"/>
        <v>-2.3256862164267235E-2</v>
      </c>
      <c r="BU83" s="26">
        <f t="shared" si="13"/>
        <v>7.168489478612497E-3</v>
      </c>
      <c r="BV83" s="26">
        <f t="shared" si="19"/>
        <v>0</v>
      </c>
      <c r="BW83" s="26">
        <f t="shared" si="19"/>
        <v>0</v>
      </c>
      <c r="BX83" s="26">
        <f t="shared" si="19"/>
        <v>-4.0989344533197004E-2</v>
      </c>
      <c r="BY83" s="26">
        <f t="shared" si="18"/>
        <v>0</v>
      </c>
      <c r="BZ83" s="26">
        <f t="shared" si="17"/>
        <v>0</v>
      </c>
      <c r="CA83" s="26">
        <f t="shared" si="16"/>
        <v>1.4440684154794428E-2</v>
      </c>
      <c r="CB83" s="26">
        <f t="shared" si="16"/>
        <v>-1.4184634991956413E-2</v>
      </c>
      <c r="CC83" s="26">
        <f t="shared" si="11"/>
        <v>-4.5490326166876704E-2</v>
      </c>
      <c r="CD83" s="26">
        <f t="shared" si="9"/>
        <v>-4.5909701304077857E-2</v>
      </c>
    </row>
    <row r="84" spans="2:82" x14ac:dyDescent="0.35">
      <c r="B84">
        <v>81</v>
      </c>
      <c r="C84" s="28">
        <v>43523</v>
      </c>
      <c r="D84" s="32">
        <v>6</v>
      </c>
      <c r="E84" s="32">
        <v>0.77</v>
      </c>
      <c r="F84" s="32">
        <v>3.79</v>
      </c>
      <c r="G84" s="32">
        <v>6.61</v>
      </c>
      <c r="H84" s="32">
        <v>10.4</v>
      </c>
      <c r="I84" s="32">
        <v>34</v>
      </c>
      <c r="J84" s="32">
        <v>23</v>
      </c>
      <c r="K84" s="32">
        <v>1.9100000000000001</v>
      </c>
      <c r="L84" s="32">
        <v>6.05</v>
      </c>
      <c r="M84" s="32">
        <v>15</v>
      </c>
      <c r="N84" s="32">
        <v>0.2</v>
      </c>
      <c r="O84" s="32">
        <v>2.35</v>
      </c>
      <c r="P84" s="32">
        <v>7.8</v>
      </c>
      <c r="Q84" s="32">
        <v>20</v>
      </c>
      <c r="R84" s="32">
        <v>11.65</v>
      </c>
      <c r="S84" s="32">
        <v>37.950000000000003</v>
      </c>
      <c r="T84" s="32">
        <v>67.150000000000006</v>
      </c>
      <c r="U84" s="32">
        <v>26.25</v>
      </c>
      <c r="V84" s="32">
        <v>12.95</v>
      </c>
      <c r="W84" s="32">
        <v>27.5</v>
      </c>
      <c r="X84" s="32">
        <v>180</v>
      </c>
      <c r="Y84" s="32">
        <v>1500</v>
      </c>
      <c r="Z84" s="13">
        <v>75</v>
      </c>
      <c r="AA84" s="13">
        <v>0.54</v>
      </c>
      <c r="AB84" s="13">
        <v>48.5</v>
      </c>
      <c r="AC84" s="32">
        <v>190</v>
      </c>
      <c r="AD84" s="32">
        <v>8.6999999999999993</v>
      </c>
      <c r="AE84" s="32">
        <v>6.95</v>
      </c>
      <c r="AF84" s="32">
        <v>13.45</v>
      </c>
      <c r="AG84" s="32">
        <v>4</v>
      </c>
      <c r="AH84" s="32">
        <v>24.9</v>
      </c>
      <c r="AI84" s="32">
        <v>4.84</v>
      </c>
      <c r="AJ84" s="32">
        <v>619</v>
      </c>
      <c r="AK84" s="32">
        <v>192.5</v>
      </c>
      <c r="AL84" s="32">
        <v>14.2</v>
      </c>
      <c r="AM84" s="32">
        <v>83.2</v>
      </c>
      <c r="AN84" s="32">
        <v>7.8</v>
      </c>
      <c r="AR84" s="23">
        <v>81</v>
      </c>
      <c r="AS84" s="31">
        <f t="shared" si="15"/>
        <v>43523</v>
      </c>
      <c r="AT84" s="26">
        <f t="shared" si="21"/>
        <v>-4.0821994520255166E-2</v>
      </c>
      <c r="AU84" s="26">
        <f t="shared" si="21"/>
        <v>-1.2903404835907954E-2</v>
      </c>
      <c r="AV84" s="26">
        <f t="shared" si="21"/>
        <v>0</v>
      </c>
      <c r="AW84" s="26">
        <f t="shared" si="20"/>
        <v>0</v>
      </c>
      <c r="AX84" s="26">
        <f t="shared" si="20"/>
        <v>0</v>
      </c>
      <c r="AY84" s="26">
        <f t="shared" si="20"/>
        <v>0</v>
      </c>
      <c r="AZ84" s="26">
        <f t="shared" si="20"/>
        <v>0</v>
      </c>
      <c r="BA84" s="26">
        <f t="shared" si="20"/>
        <v>0</v>
      </c>
      <c r="BB84" s="26">
        <f t="shared" si="20"/>
        <v>-8.23049913651548E-3</v>
      </c>
      <c r="BC84" s="26">
        <f t="shared" si="20"/>
        <v>-2.6317308317373417E-2</v>
      </c>
      <c r="BD84" s="26">
        <f t="shared" si="20"/>
        <v>0</v>
      </c>
      <c r="BE84" s="26">
        <f t="shared" si="20"/>
        <v>-2.1053409197832267E-2</v>
      </c>
      <c r="BF84" s="26">
        <f t="shared" si="13"/>
        <v>-2.5317807984289897E-2</v>
      </c>
      <c r="BG84" s="26">
        <f t="shared" si="13"/>
        <v>0</v>
      </c>
      <c r="BH84" s="26">
        <f t="shared" si="13"/>
        <v>-1.2793351459909582E-2</v>
      </c>
      <c r="BI84" s="26">
        <f t="shared" si="13"/>
        <v>-5.2562538888269519E-3</v>
      </c>
      <c r="BJ84" s="26">
        <f t="shared" si="13"/>
        <v>0</v>
      </c>
      <c r="BK84" s="26">
        <f t="shared" si="13"/>
        <v>0</v>
      </c>
      <c r="BL84" s="26">
        <f t="shared" si="13"/>
        <v>-3.8535693159900777E-3</v>
      </c>
      <c r="BM84" s="26">
        <f t="shared" si="13"/>
        <v>3.7041271680349076E-2</v>
      </c>
      <c r="BN84" s="26">
        <f t="shared" si="13"/>
        <v>0</v>
      </c>
      <c r="BO84" s="26">
        <f t="shared" si="13"/>
        <v>-6.6445427186686131E-3</v>
      </c>
      <c r="BP84" s="26">
        <f t="shared" si="13"/>
        <v>0</v>
      </c>
      <c r="BQ84" s="26">
        <f t="shared" si="13"/>
        <v>0</v>
      </c>
      <c r="BR84" s="26">
        <f t="shared" si="13"/>
        <v>0</v>
      </c>
      <c r="BS84" s="26">
        <f t="shared" si="13"/>
        <v>0</v>
      </c>
      <c r="BT84" s="26">
        <f t="shared" si="13"/>
        <v>-1.1428695823622968E-2</v>
      </c>
      <c r="BU84" s="26">
        <f t="shared" si="13"/>
        <v>4.4124804908937887E-2</v>
      </c>
      <c r="BV84" s="26">
        <f t="shared" si="19"/>
        <v>0</v>
      </c>
      <c r="BW84" s="26">
        <f t="shared" si="19"/>
        <v>0</v>
      </c>
      <c r="BX84" s="26">
        <f t="shared" si="19"/>
        <v>-3.5506688456909873E-2</v>
      </c>
      <c r="BY84" s="26">
        <f t="shared" si="18"/>
        <v>0</v>
      </c>
      <c r="BZ84" s="26">
        <f t="shared" si="17"/>
        <v>0</v>
      </c>
      <c r="CA84" s="26">
        <f t="shared" si="16"/>
        <v>0</v>
      </c>
      <c r="CB84" s="26">
        <f t="shared" si="16"/>
        <v>-3.5149421074444969E-3</v>
      </c>
      <c r="CC84" s="26">
        <f t="shared" si="11"/>
        <v>0</v>
      </c>
      <c r="CD84" s="26">
        <f t="shared" si="9"/>
        <v>-2.5317807984289897E-2</v>
      </c>
    </row>
    <row r="85" spans="2:82" x14ac:dyDescent="0.35">
      <c r="B85">
        <v>82</v>
      </c>
      <c r="C85" s="28">
        <v>43522</v>
      </c>
      <c r="D85" s="32">
        <v>6.25</v>
      </c>
      <c r="E85" s="32">
        <v>0.78</v>
      </c>
      <c r="F85" s="32">
        <v>3.79</v>
      </c>
      <c r="G85" s="32">
        <v>6.61</v>
      </c>
      <c r="H85" s="32">
        <v>10.4</v>
      </c>
      <c r="I85" s="32">
        <v>34</v>
      </c>
      <c r="J85" s="32">
        <v>23</v>
      </c>
      <c r="K85" s="32">
        <v>1.9100000000000001</v>
      </c>
      <c r="L85" s="32">
        <v>6.1</v>
      </c>
      <c r="M85" s="32">
        <v>15.4</v>
      </c>
      <c r="N85" s="32">
        <v>0.2</v>
      </c>
      <c r="O85" s="32">
        <v>2.4</v>
      </c>
      <c r="P85" s="32">
        <v>8</v>
      </c>
      <c r="Q85" s="32">
        <v>20</v>
      </c>
      <c r="R85" s="32">
        <v>11.8</v>
      </c>
      <c r="S85" s="32">
        <v>38.15</v>
      </c>
      <c r="T85" s="32">
        <v>67.150000000000006</v>
      </c>
      <c r="U85" s="32">
        <v>26.25</v>
      </c>
      <c r="V85" s="32">
        <v>13</v>
      </c>
      <c r="W85" s="32">
        <v>26.5</v>
      </c>
      <c r="X85" s="32">
        <v>180</v>
      </c>
      <c r="Y85" s="32">
        <v>1510</v>
      </c>
      <c r="Z85" s="13">
        <v>75</v>
      </c>
      <c r="AA85" s="13">
        <v>0.54</v>
      </c>
      <c r="AB85" s="13">
        <v>48.5</v>
      </c>
      <c r="AC85" s="32">
        <v>190</v>
      </c>
      <c r="AD85" s="32">
        <v>8.8000000000000007</v>
      </c>
      <c r="AE85" s="32">
        <v>6.65</v>
      </c>
      <c r="AF85" s="32">
        <v>13.45</v>
      </c>
      <c r="AG85" s="32">
        <v>4</v>
      </c>
      <c r="AH85" s="32">
        <v>25.8</v>
      </c>
      <c r="AI85" s="32">
        <v>4.84</v>
      </c>
      <c r="AJ85" s="32">
        <v>619</v>
      </c>
      <c r="AK85" s="32">
        <v>192.5</v>
      </c>
      <c r="AL85" s="32">
        <v>14.25</v>
      </c>
      <c r="AM85" s="32">
        <v>83.2</v>
      </c>
      <c r="AN85" s="32">
        <v>8</v>
      </c>
      <c r="AR85" s="23">
        <v>82</v>
      </c>
      <c r="AS85" s="31">
        <f t="shared" si="15"/>
        <v>43522</v>
      </c>
      <c r="AT85" s="26">
        <f t="shared" si="21"/>
        <v>-1.5873349156290122E-2</v>
      </c>
      <c r="AU85" s="26">
        <f t="shared" si="21"/>
        <v>5.264373348542209E-2</v>
      </c>
      <c r="AV85" s="26">
        <f t="shared" si="21"/>
        <v>0</v>
      </c>
      <c r="AW85" s="26">
        <f t="shared" si="20"/>
        <v>0</v>
      </c>
      <c r="AX85" s="26">
        <f t="shared" si="20"/>
        <v>0</v>
      </c>
      <c r="AY85" s="26">
        <f t="shared" si="20"/>
        <v>0</v>
      </c>
      <c r="AZ85" s="26">
        <f t="shared" si="20"/>
        <v>0</v>
      </c>
      <c r="BA85" s="26">
        <f t="shared" si="20"/>
        <v>0</v>
      </c>
      <c r="BB85" s="26">
        <f t="shared" si="20"/>
        <v>0</v>
      </c>
      <c r="BC85" s="26">
        <f t="shared" si="20"/>
        <v>-6.4725145056174788E-3</v>
      </c>
      <c r="BD85" s="26">
        <f t="shared" si="20"/>
        <v>0</v>
      </c>
      <c r="BE85" s="26">
        <f t="shared" si="20"/>
        <v>-2.4692612590371522E-2</v>
      </c>
      <c r="BF85" s="26">
        <f t="shared" si="13"/>
        <v>-3.6813973122716434E-2</v>
      </c>
      <c r="BG85" s="26">
        <f t="shared" si="13"/>
        <v>0</v>
      </c>
      <c r="BH85" s="26">
        <f t="shared" si="13"/>
        <v>-1.6807118316381174E-2</v>
      </c>
      <c r="BI85" s="26">
        <f t="shared" si="13"/>
        <v>-1.3097578820636404E-3</v>
      </c>
      <c r="BJ85" s="26">
        <f t="shared" si="13"/>
        <v>3.1004373754723088E-2</v>
      </c>
      <c r="BK85" s="26">
        <f t="shared" si="13"/>
        <v>0</v>
      </c>
      <c r="BL85" s="26">
        <f t="shared" si="13"/>
        <v>0</v>
      </c>
      <c r="BM85" s="26">
        <f t="shared" si="13"/>
        <v>0</v>
      </c>
      <c r="BN85" s="26">
        <f t="shared" si="13"/>
        <v>0</v>
      </c>
      <c r="BO85" s="26">
        <f t="shared" si="13"/>
        <v>-4.531519621204249E-2</v>
      </c>
      <c r="BP85" s="26">
        <f t="shared" si="13"/>
        <v>0</v>
      </c>
      <c r="BQ85" s="26">
        <f t="shared" si="13"/>
        <v>0</v>
      </c>
      <c r="BR85" s="26">
        <f t="shared" si="13"/>
        <v>0</v>
      </c>
      <c r="BS85" s="26">
        <f t="shared" si="13"/>
        <v>0</v>
      </c>
      <c r="BT85" s="26">
        <f t="shared" si="13"/>
        <v>0</v>
      </c>
      <c r="BU85" s="26">
        <f t="shared" si="13"/>
        <v>-8.638461419882057E-2</v>
      </c>
      <c r="BV85" s="26">
        <f t="shared" si="19"/>
        <v>0</v>
      </c>
      <c r="BW85" s="26">
        <f t="shared" si="19"/>
        <v>0</v>
      </c>
      <c r="BX85" s="26">
        <f t="shared" si="19"/>
        <v>-7.7220460939102778E-3</v>
      </c>
      <c r="BY85" s="26">
        <f t="shared" si="18"/>
        <v>9.5310179804324741E-2</v>
      </c>
      <c r="BZ85" s="26">
        <f t="shared" si="17"/>
        <v>0</v>
      </c>
      <c r="CA85" s="26">
        <f t="shared" si="16"/>
        <v>0</v>
      </c>
      <c r="CB85" s="26">
        <f t="shared" si="16"/>
        <v>1.0582109330537008E-2</v>
      </c>
      <c r="CC85" s="26">
        <f t="shared" si="11"/>
        <v>0</v>
      </c>
      <c r="CD85" s="26">
        <f t="shared" si="9"/>
        <v>-2.4692612590371411E-2</v>
      </c>
    </row>
    <row r="86" spans="2:82" x14ac:dyDescent="0.35">
      <c r="B86">
        <v>83</v>
      </c>
      <c r="C86" s="28">
        <v>43521</v>
      </c>
      <c r="D86" s="32">
        <v>6.35</v>
      </c>
      <c r="E86" s="32">
        <v>0.74</v>
      </c>
      <c r="F86" s="32">
        <v>3.79</v>
      </c>
      <c r="G86" s="32">
        <v>6.61</v>
      </c>
      <c r="H86" s="32">
        <v>10.4</v>
      </c>
      <c r="I86" s="32">
        <v>34</v>
      </c>
      <c r="J86" s="32">
        <v>23</v>
      </c>
      <c r="K86" s="32">
        <v>1.9100000000000001</v>
      </c>
      <c r="L86" s="32">
        <v>6.1</v>
      </c>
      <c r="M86" s="32">
        <v>15.5</v>
      </c>
      <c r="N86" s="32">
        <v>0.2</v>
      </c>
      <c r="O86" s="32">
        <v>2.46</v>
      </c>
      <c r="P86" s="32">
        <v>8.3000000000000007</v>
      </c>
      <c r="Q86" s="32">
        <v>20</v>
      </c>
      <c r="R86" s="32">
        <v>12</v>
      </c>
      <c r="S86" s="32">
        <v>38.200000000000003</v>
      </c>
      <c r="T86" s="32">
        <v>65.099999999999994</v>
      </c>
      <c r="U86" s="32">
        <v>26.25</v>
      </c>
      <c r="V86" s="32">
        <v>13</v>
      </c>
      <c r="W86" s="32">
        <v>26.5</v>
      </c>
      <c r="X86" s="32">
        <v>180</v>
      </c>
      <c r="Y86" s="32">
        <v>1580</v>
      </c>
      <c r="Z86" s="13">
        <v>75</v>
      </c>
      <c r="AA86" s="13">
        <v>0.54</v>
      </c>
      <c r="AB86" s="13">
        <v>48.5</v>
      </c>
      <c r="AC86" s="32">
        <v>190</v>
      </c>
      <c r="AD86" s="32">
        <v>8.8000000000000007</v>
      </c>
      <c r="AE86" s="32">
        <v>7.25</v>
      </c>
      <c r="AF86" s="32">
        <v>13.45</v>
      </c>
      <c r="AG86" s="32">
        <v>4</v>
      </c>
      <c r="AH86" s="32">
        <v>26</v>
      </c>
      <c r="AI86" s="32">
        <v>4.4000000000000004</v>
      </c>
      <c r="AJ86" s="32">
        <v>619</v>
      </c>
      <c r="AK86" s="32">
        <v>192.5</v>
      </c>
      <c r="AL86" s="32">
        <v>14.1</v>
      </c>
      <c r="AM86" s="32">
        <v>83.2</v>
      </c>
      <c r="AN86" s="32">
        <v>8.1999999999999993</v>
      </c>
      <c r="AR86" s="23">
        <v>83</v>
      </c>
      <c r="AS86" s="31">
        <f t="shared" si="15"/>
        <v>43521</v>
      </c>
      <c r="AT86" s="26">
        <f t="shared" si="21"/>
        <v>-7.8431774610260054E-3</v>
      </c>
      <c r="AU86" s="26">
        <f t="shared" si="21"/>
        <v>4.1385216162854281E-2</v>
      </c>
      <c r="AV86" s="26">
        <f t="shared" si="21"/>
        <v>0</v>
      </c>
      <c r="AW86" s="26">
        <f t="shared" si="20"/>
        <v>0</v>
      </c>
      <c r="AX86" s="26">
        <f t="shared" si="20"/>
        <v>0</v>
      </c>
      <c r="AY86" s="26">
        <f t="shared" si="20"/>
        <v>0</v>
      </c>
      <c r="AZ86" s="26">
        <f t="shared" si="20"/>
        <v>0</v>
      </c>
      <c r="BA86" s="26">
        <f t="shared" si="20"/>
        <v>0</v>
      </c>
      <c r="BB86" s="26">
        <f t="shared" si="20"/>
        <v>0</v>
      </c>
      <c r="BC86" s="26">
        <f t="shared" si="20"/>
        <v>3.278982282299097E-2</v>
      </c>
      <c r="BD86" s="26">
        <f t="shared" si="20"/>
        <v>0</v>
      </c>
      <c r="BE86" s="26">
        <f t="shared" si="20"/>
        <v>-4.056800695614318E-3</v>
      </c>
      <c r="BF86" s="26">
        <f t="shared" si="13"/>
        <v>-6.006024060211698E-3</v>
      </c>
      <c r="BG86" s="26">
        <f t="shared" si="13"/>
        <v>-9.950330853168092E-3</v>
      </c>
      <c r="BH86" s="26">
        <f t="shared" si="13"/>
        <v>0</v>
      </c>
      <c r="BI86" s="26">
        <f t="shared" si="13"/>
        <v>0</v>
      </c>
      <c r="BJ86" s="26">
        <f t="shared" si="13"/>
        <v>0</v>
      </c>
      <c r="BK86" s="26">
        <f t="shared" si="13"/>
        <v>0</v>
      </c>
      <c r="BL86" s="26">
        <f t="shared" si="13"/>
        <v>0</v>
      </c>
      <c r="BM86" s="26">
        <f t="shared" si="13"/>
        <v>0</v>
      </c>
      <c r="BN86" s="26">
        <f t="shared" si="13"/>
        <v>1.1173300598125255E-2</v>
      </c>
      <c r="BO86" s="26">
        <f t="shared" si="13"/>
        <v>0</v>
      </c>
      <c r="BP86" s="26">
        <f t="shared" si="13"/>
        <v>0</v>
      </c>
      <c r="BQ86" s="26">
        <f t="shared" si="13"/>
        <v>0</v>
      </c>
      <c r="BR86" s="26">
        <f t="shared" si="13"/>
        <v>0</v>
      </c>
      <c r="BS86" s="26">
        <f t="shared" si="13"/>
        <v>-2.5975486403260677E-2</v>
      </c>
      <c r="BT86" s="26">
        <f t="shared" si="13"/>
        <v>0</v>
      </c>
      <c r="BU86" s="26">
        <f t="shared" si="13"/>
        <v>4.9480057263369716E-2</v>
      </c>
      <c r="BV86" s="26">
        <f t="shared" si="19"/>
        <v>0</v>
      </c>
      <c r="BW86" s="26">
        <f t="shared" si="19"/>
        <v>0</v>
      </c>
      <c r="BX86" s="26">
        <f t="shared" si="19"/>
        <v>9.6619109117368901E-3</v>
      </c>
      <c r="BY86" s="26">
        <f t="shared" si="18"/>
        <v>0</v>
      </c>
      <c r="BZ86" s="26">
        <f t="shared" si="17"/>
        <v>0</v>
      </c>
      <c r="CA86" s="26">
        <f t="shared" si="16"/>
        <v>5.196154962327853E-4</v>
      </c>
      <c r="CB86" s="26">
        <f t="shared" si="16"/>
        <v>0</v>
      </c>
      <c r="CC86" s="26">
        <f t="shared" si="11"/>
        <v>3.9220713153281329E-2</v>
      </c>
      <c r="CD86" s="26">
        <f t="shared" si="9"/>
        <v>2.4692612590371414E-2</v>
      </c>
    </row>
    <row r="87" spans="2:82" x14ac:dyDescent="0.35">
      <c r="B87">
        <v>84</v>
      </c>
      <c r="C87" s="28">
        <v>43518</v>
      </c>
      <c r="D87" s="32">
        <v>6.4</v>
      </c>
      <c r="E87" s="32">
        <v>0.71</v>
      </c>
      <c r="F87" s="32">
        <v>3.79</v>
      </c>
      <c r="G87" s="32">
        <v>6.61</v>
      </c>
      <c r="H87" s="32">
        <v>10.4</v>
      </c>
      <c r="I87" s="32">
        <v>34</v>
      </c>
      <c r="J87" s="32">
        <v>23</v>
      </c>
      <c r="K87" s="32">
        <v>1.9100000000000001</v>
      </c>
      <c r="L87" s="32">
        <v>6.1</v>
      </c>
      <c r="M87" s="32">
        <v>15</v>
      </c>
      <c r="N87" s="32">
        <v>0.2</v>
      </c>
      <c r="O87" s="32">
        <v>2.4699999999999998</v>
      </c>
      <c r="P87" s="32">
        <v>8.35</v>
      </c>
      <c r="Q87" s="32">
        <v>20.2</v>
      </c>
      <c r="R87" s="32">
        <v>12</v>
      </c>
      <c r="S87" s="32">
        <v>38.200000000000003</v>
      </c>
      <c r="T87" s="32">
        <v>65.099999999999994</v>
      </c>
      <c r="U87" s="32">
        <v>26.25</v>
      </c>
      <c r="V87" s="32">
        <v>13</v>
      </c>
      <c r="W87" s="32">
        <v>26.5</v>
      </c>
      <c r="X87" s="32">
        <v>178</v>
      </c>
      <c r="Y87" s="32">
        <v>1580</v>
      </c>
      <c r="Z87" s="13">
        <v>75</v>
      </c>
      <c r="AA87" s="13">
        <v>0.54</v>
      </c>
      <c r="AB87" s="13">
        <v>48.5</v>
      </c>
      <c r="AC87" s="32">
        <v>195</v>
      </c>
      <c r="AD87" s="32">
        <v>8.8000000000000007</v>
      </c>
      <c r="AE87" s="32">
        <v>6.9</v>
      </c>
      <c r="AF87" s="32">
        <v>13.45</v>
      </c>
      <c r="AG87" s="32">
        <v>4</v>
      </c>
      <c r="AH87" s="32">
        <v>25.75</v>
      </c>
      <c r="AI87" s="32">
        <v>4.4000000000000004</v>
      </c>
      <c r="AJ87" s="32">
        <v>619</v>
      </c>
      <c r="AK87" s="32">
        <v>192.4</v>
      </c>
      <c r="AL87" s="32">
        <v>14.1</v>
      </c>
      <c r="AM87" s="32">
        <v>80</v>
      </c>
      <c r="AN87" s="32">
        <v>8</v>
      </c>
      <c r="AR87" s="23">
        <v>84</v>
      </c>
      <c r="AS87" s="31">
        <f t="shared" si="15"/>
        <v>43518</v>
      </c>
      <c r="AT87" s="26">
        <f t="shared" si="21"/>
        <v>0</v>
      </c>
      <c r="AU87" s="26">
        <f t="shared" si="21"/>
        <v>-4.1385216162854364E-2</v>
      </c>
      <c r="AV87" s="26">
        <f t="shared" si="21"/>
        <v>0</v>
      </c>
      <c r="AW87" s="26">
        <f t="shared" si="20"/>
        <v>0</v>
      </c>
      <c r="AX87" s="26">
        <f t="shared" si="20"/>
        <v>-0.1005412292218774</v>
      </c>
      <c r="AY87" s="26">
        <f t="shared" si="20"/>
        <v>0</v>
      </c>
      <c r="AZ87" s="26">
        <f t="shared" si="20"/>
        <v>0</v>
      </c>
      <c r="BA87" s="26">
        <f t="shared" si="20"/>
        <v>0</v>
      </c>
      <c r="BB87" s="26">
        <f t="shared" si="20"/>
        <v>0</v>
      </c>
      <c r="BC87" s="26">
        <f t="shared" si="20"/>
        <v>-9.950330853168092E-3</v>
      </c>
      <c r="BD87" s="26">
        <f t="shared" si="20"/>
        <v>0</v>
      </c>
      <c r="BE87" s="26">
        <f t="shared" si="20"/>
        <v>4.0568006956142478E-3</v>
      </c>
      <c r="BF87" s="26">
        <f t="shared" si="13"/>
        <v>6.0060240602117284E-3</v>
      </c>
      <c r="BG87" s="26">
        <f t="shared" si="13"/>
        <v>-2.4451095864164309E-2</v>
      </c>
      <c r="BH87" s="26">
        <f t="shared" si="13"/>
        <v>0</v>
      </c>
      <c r="BI87" s="26">
        <f t="shared" si="13"/>
        <v>5.249355886143745E-3</v>
      </c>
      <c r="BJ87" s="26">
        <f t="shared" si="13"/>
        <v>0</v>
      </c>
      <c r="BK87" s="26">
        <f t="shared" si="13"/>
        <v>0</v>
      </c>
      <c r="BL87" s="26">
        <f t="shared" si="13"/>
        <v>0</v>
      </c>
      <c r="BM87" s="26">
        <f t="shared" si="13"/>
        <v>0</v>
      </c>
      <c r="BN87" s="26">
        <f t="shared" si="13"/>
        <v>4.5985113241823437E-2</v>
      </c>
      <c r="BO87" s="26">
        <f t="shared" si="13"/>
        <v>0</v>
      </c>
      <c r="BP87" s="26">
        <f t="shared" si="13"/>
        <v>0</v>
      </c>
      <c r="BQ87" s="26">
        <f t="shared" si="13"/>
        <v>0</v>
      </c>
      <c r="BR87" s="26">
        <f t="shared" si="13"/>
        <v>0</v>
      </c>
      <c r="BS87" s="26">
        <f t="shared" si="13"/>
        <v>2.5975486403260736E-2</v>
      </c>
      <c r="BT87" s="26">
        <f t="shared" si="13"/>
        <v>0</v>
      </c>
      <c r="BU87" s="26">
        <f t="shared" si="13"/>
        <v>-1.4388737452099556E-2</v>
      </c>
      <c r="BV87" s="26">
        <f t="shared" si="19"/>
        <v>0</v>
      </c>
      <c r="BW87" s="26">
        <f t="shared" si="19"/>
        <v>0</v>
      </c>
      <c r="BX87" s="26">
        <f t="shared" si="19"/>
        <v>1.7630231376270501E-2</v>
      </c>
      <c r="BY87" s="26">
        <f t="shared" si="18"/>
        <v>1.142869582362285E-2</v>
      </c>
      <c r="BZ87" s="26">
        <f t="shared" si="17"/>
        <v>0</v>
      </c>
      <c r="CA87" s="26">
        <f t="shared" si="16"/>
        <v>-3.1136506732793584E-3</v>
      </c>
      <c r="CB87" s="26">
        <f t="shared" si="16"/>
        <v>-3.5398267051240623E-3</v>
      </c>
      <c r="CC87" s="26">
        <f t="shared" si="11"/>
        <v>-3.077165866675366E-2</v>
      </c>
      <c r="CD87" s="26">
        <f t="shared" si="9"/>
        <v>0</v>
      </c>
    </row>
    <row r="88" spans="2:82" x14ac:dyDescent="0.35">
      <c r="B88">
        <v>85</v>
      </c>
      <c r="C88" s="28">
        <v>43517</v>
      </c>
      <c r="D88" s="32">
        <v>6.4</v>
      </c>
      <c r="E88" s="32">
        <v>0.74</v>
      </c>
      <c r="F88" s="32">
        <v>3.79</v>
      </c>
      <c r="G88" s="32">
        <v>6.61</v>
      </c>
      <c r="H88" s="32">
        <v>11.5</v>
      </c>
      <c r="I88" s="32">
        <v>34</v>
      </c>
      <c r="J88" s="32">
        <v>23</v>
      </c>
      <c r="K88" s="32">
        <v>1.9100000000000001</v>
      </c>
      <c r="L88" s="32">
        <v>6.1</v>
      </c>
      <c r="M88" s="32">
        <v>15.15</v>
      </c>
      <c r="N88" s="32">
        <v>0.2</v>
      </c>
      <c r="O88" s="32">
        <v>2.46</v>
      </c>
      <c r="P88" s="32">
        <v>8.3000000000000007</v>
      </c>
      <c r="Q88" s="32">
        <v>20.7</v>
      </c>
      <c r="R88" s="32">
        <v>12</v>
      </c>
      <c r="S88" s="32">
        <v>38</v>
      </c>
      <c r="T88" s="32">
        <v>65.099999999999994</v>
      </c>
      <c r="U88" s="32">
        <v>26.25</v>
      </c>
      <c r="V88" s="32">
        <v>13</v>
      </c>
      <c r="W88" s="32">
        <v>26.5</v>
      </c>
      <c r="X88" s="32">
        <v>170</v>
      </c>
      <c r="Y88" s="32">
        <v>1580</v>
      </c>
      <c r="Z88" s="13">
        <v>75</v>
      </c>
      <c r="AA88" s="13">
        <v>0.54</v>
      </c>
      <c r="AB88" s="13">
        <v>48.5</v>
      </c>
      <c r="AC88" s="32">
        <v>190</v>
      </c>
      <c r="AD88" s="32">
        <v>8.8000000000000007</v>
      </c>
      <c r="AE88" s="32">
        <v>7</v>
      </c>
      <c r="AF88" s="32">
        <v>13.45</v>
      </c>
      <c r="AG88" s="32">
        <v>4</v>
      </c>
      <c r="AH88" s="32">
        <v>25.3</v>
      </c>
      <c r="AI88" s="32">
        <v>4.3499999999999996</v>
      </c>
      <c r="AJ88" s="32">
        <v>619</v>
      </c>
      <c r="AK88" s="32">
        <v>193</v>
      </c>
      <c r="AL88" s="32">
        <v>14.15</v>
      </c>
      <c r="AM88" s="32">
        <v>82.5</v>
      </c>
      <c r="AN88" s="32">
        <v>8</v>
      </c>
      <c r="AR88" s="23">
        <v>85</v>
      </c>
      <c r="AS88" s="31">
        <f t="shared" si="15"/>
        <v>43517</v>
      </c>
      <c r="AT88" s="26">
        <f t="shared" si="21"/>
        <v>7.843177461026099E-3</v>
      </c>
      <c r="AU88" s="26">
        <f t="shared" si="21"/>
        <v>2.7398974188114562E-2</v>
      </c>
      <c r="AV88" s="26">
        <f t="shared" si="21"/>
        <v>0</v>
      </c>
      <c r="AW88" s="26">
        <f t="shared" si="20"/>
        <v>0</v>
      </c>
      <c r="AX88" s="26">
        <f t="shared" si="20"/>
        <v>0</v>
      </c>
      <c r="AY88" s="26">
        <f t="shared" si="20"/>
        <v>0</v>
      </c>
      <c r="AZ88" s="26">
        <f t="shared" si="20"/>
        <v>0</v>
      </c>
      <c r="BA88" s="26">
        <f t="shared" si="20"/>
        <v>0</v>
      </c>
      <c r="BB88" s="26">
        <f t="shared" si="20"/>
        <v>0</v>
      </c>
      <c r="BC88" s="26">
        <f t="shared" si="20"/>
        <v>0</v>
      </c>
      <c r="BD88" s="26">
        <f t="shared" si="20"/>
        <v>0</v>
      </c>
      <c r="BE88" s="26">
        <f t="shared" si="20"/>
        <v>-4.056800695614318E-3</v>
      </c>
      <c r="BF88" s="26">
        <f t="shared" si="13"/>
        <v>1.2121360532345041E-2</v>
      </c>
      <c r="BG88" s="26">
        <f t="shared" si="13"/>
        <v>-2.4125464053839896E-3</v>
      </c>
      <c r="BH88" s="26">
        <f t="shared" si="13"/>
        <v>3.8221212820197671E-2</v>
      </c>
      <c r="BI88" s="26">
        <f t="shared" si="13"/>
        <v>0</v>
      </c>
      <c r="BJ88" s="26">
        <f t="shared" si="13"/>
        <v>0</v>
      </c>
      <c r="BK88" s="26">
        <f t="shared" si="13"/>
        <v>-9.9629840948841294E-2</v>
      </c>
      <c r="BL88" s="26">
        <f t="shared" si="13"/>
        <v>0</v>
      </c>
      <c r="BM88" s="26">
        <f t="shared" si="13"/>
        <v>0</v>
      </c>
      <c r="BN88" s="26">
        <f t="shared" si="13"/>
        <v>0</v>
      </c>
      <c r="BO88" s="26">
        <f t="shared" si="13"/>
        <v>0</v>
      </c>
      <c r="BP88" s="26">
        <f t="shared" si="13"/>
        <v>0</v>
      </c>
      <c r="BQ88" s="26">
        <f t="shared" si="13"/>
        <v>0</v>
      </c>
      <c r="BR88" s="26">
        <f t="shared" si="13"/>
        <v>0</v>
      </c>
      <c r="BS88" s="26">
        <f t="shared" si="13"/>
        <v>0</v>
      </c>
      <c r="BT88" s="26">
        <f t="shared" si="13"/>
        <v>-2.2472855852058514E-2</v>
      </c>
      <c r="BU88" s="26">
        <f t="shared" si="13"/>
        <v>0</v>
      </c>
      <c r="BV88" s="26">
        <f t="shared" si="19"/>
        <v>0</v>
      </c>
      <c r="BW88" s="26">
        <f t="shared" si="19"/>
        <v>0</v>
      </c>
      <c r="BX88" s="26">
        <f t="shared" si="19"/>
        <v>-1.9570096194097223E-2</v>
      </c>
      <c r="BY88" s="26">
        <f t="shared" si="18"/>
        <v>4.2259809289882599E-2</v>
      </c>
      <c r="BZ88" s="26">
        <f t="shared" si="17"/>
        <v>0</v>
      </c>
      <c r="CA88" s="26">
        <f t="shared" si="16"/>
        <v>3.1136506732793536E-3</v>
      </c>
      <c r="CB88" s="26">
        <f t="shared" si="16"/>
        <v>1.7825783952600666E-2</v>
      </c>
      <c r="CC88" s="26">
        <f t="shared" si="11"/>
        <v>0</v>
      </c>
      <c r="CD88" s="26">
        <f t="shared" si="9"/>
        <v>6.269613013595395E-3</v>
      </c>
    </row>
    <row r="89" spans="2:82" x14ac:dyDescent="0.35">
      <c r="B89">
        <v>86</v>
      </c>
      <c r="C89" s="33">
        <v>43516</v>
      </c>
      <c r="D89" s="32">
        <v>6.35</v>
      </c>
      <c r="E89" s="32">
        <v>0.72</v>
      </c>
      <c r="F89" s="32">
        <v>3.79</v>
      </c>
      <c r="G89" s="32">
        <v>6.61</v>
      </c>
      <c r="H89" s="32">
        <v>11.5</v>
      </c>
      <c r="I89" s="32">
        <v>34</v>
      </c>
      <c r="J89" s="32">
        <v>23</v>
      </c>
      <c r="K89" s="32">
        <v>1.9100000000000001</v>
      </c>
      <c r="L89" s="32">
        <v>6.1</v>
      </c>
      <c r="M89" s="32">
        <v>15.15</v>
      </c>
      <c r="N89" s="32">
        <v>0.2</v>
      </c>
      <c r="O89" s="32">
        <v>2.4699999999999998</v>
      </c>
      <c r="P89" s="32">
        <v>8.1999999999999993</v>
      </c>
      <c r="Q89" s="32">
        <v>20.75</v>
      </c>
      <c r="R89" s="32">
        <v>11.55</v>
      </c>
      <c r="S89" s="32">
        <v>38</v>
      </c>
      <c r="T89" s="32">
        <v>65.099999999999994</v>
      </c>
      <c r="U89" s="32">
        <v>29</v>
      </c>
      <c r="V89" s="32">
        <v>13</v>
      </c>
      <c r="W89" s="32">
        <v>26.5</v>
      </c>
      <c r="X89" s="32">
        <v>170</v>
      </c>
      <c r="Y89" s="32">
        <v>1580</v>
      </c>
      <c r="Z89" s="13">
        <v>75</v>
      </c>
      <c r="AA89" s="13">
        <v>0.54</v>
      </c>
      <c r="AB89" s="13">
        <v>48.5</v>
      </c>
      <c r="AC89" s="32">
        <v>190</v>
      </c>
      <c r="AD89" s="32">
        <v>9</v>
      </c>
      <c r="AE89" s="32">
        <v>7</v>
      </c>
      <c r="AF89" s="32">
        <v>13.45</v>
      </c>
      <c r="AG89" s="32">
        <v>4</v>
      </c>
      <c r="AH89" s="32">
        <v>25.8</v>
      </c>
      <c r="AI89" s="32">
        <v>4.17</v>
      </c>
      <c r="AJ89" s="32">
        <v>619</v>
      </c>
      <c r="AK89" s="32">
        <v>192.4</v>
      </c>
      <c r="AL89" s="32">
        <v>13.9</v>
      </c>
      <c r="AM89" s="32">
        <v>82.5</v>
      </c>
      <c r="AN89" s="32">
        <v>7.95</v>
      </c>
      <c r="AR89" s="23">
        <v>86</v>
      </c>
      <c r="AS89" s="31">
        <f t="shared" si="15"/>
        <v>43516</v>
      </c>
      <c r="AT89" s="26">
        <f t="shared" si="21"/>
        <v>-7.8431774610260054E-3</v>
      </c>
      <c r="AU89" s="26">
        <f t="shared" si="21"/>
        <v>1.398624197473987E-2</v>
      </c>
      <c r="AV89" s="26">
        <f t="shared" si="21"/>
        <v>0</v>
      </c>
      <c r="AW89" s="26">
        <f t="shared" si="20"/>
        <v>0</v>
      </c>
      <c r="AX89" s="26">
        <f t="shared" si="20"/>
        <v>0</v>
      </c>
      <c r="AY89" s="26">
        <f t="shared" si="20"/>
        <v>0</v>
      </c>
      <c r="AZ89" s="26">
        <f t="shared" si="20"/>
        <v>0</v>
      </c>
      <c r="BA89" s="26">
        <f t="shared" si="20"/>
        <v>0</v>
      </c>
      <c r="BB89" s="26">
        <f t="shared" si="20"/>
        <v>-7.1176278467894996E-2</v>
      </c>
      <c r="BC89" s="26">
        <f t="shared" si="20"/>
        <v>0</v>
      </c>
      <c r="BD89" s="26">
        <f t="shared" si="20"/>
        <v>0</v>
      </c>
      <c r="BE89" s="26">
        <f t="shared" si="20"/>
        <v>0</v>
      </c>
      <c r="BF89" s="26">
        <f t="shared" si="13"/>
        <v>1.2270092591814401E-2</v>
      </c>
      <c r="BG89" s="26">
        <f t="shared" si="13"/>
        <v>-1.1976191046715649E-2</v>
      </c>
      <c r="BH89" s="26">
        <f t="shared" si="13"/>
        <v>-3.8221212820197741E-2</v>
      </c>
      <c r="BI89" s="26">
        <f t="shared" si="13"/>
        <v>7.9260652724207226E-3</v>
      </c>
      <c r="BJ89" s="26">
        <f t="shared" si="13"/>
        <v>1.5372793188863979E-3</v>
      </c>
      <c r="BK89" s="26">
        <f t="shared" si="13"/>
        <v>0</v>
      </c>
      <c r="BL89" s="26">
        <f t="shared" si="13"/>
        <v>0</v>
      </c>
      <c r="BM89" s="26">
        <f t="shared" ref="BM89:BU117" si="22">LN(W89/W90)</f>
        <v>0</v>
      </c>
      <c r="BN89" s="26">
        <f t="shared" si="22"/>
        <v>1.0644689511414228E-2</v>
      </c>
      <c r="BO89" s="26">
        <f t="shared" si="22"/>
        <v>-1.2578782206860073E-2</v>
      </c>
      <c r="BP89" s="26">
        <f t="shared" si="22"/>
        <v>0</v>
      </c>
      <c r="BQ89" s="26">
        <f t="shared" si="22"/>
        <v>0</v>
      </c>
      <c r="BR89" s="26">
        <f t="shared" si="22"/>
        <v>0</v>
      </c>
      <c r="BS89" s="26">
        <f t="shared" si="22"/>
        <v>0</v>
      </c>
      <c r="BT89" s="26">
        <f t="shared" si="22"/>
        <v>5.7158413839948623E-2</v>
      </c>
      <c r="BU89" s="26">
        <f t="shared" si="22"/>
        <v>0</v>
      </c>
      <c r="BV89" s="26">
        <f t="shared" si="19"/>
        <v>0</v>
      </c>
      <c r="BW89" s="26">
        <f t="shared" si="19"/>
        <v>0</v>
      </c>
      <c r="BX89" s="26">
        <f t="shared" si="19"/>
        <v>1.7595761890379442E-2</v>
      </c>
      <c r="BY89" s="26">
        <f t="shared" si="18"/>
        <v>-4.6846973296788781E-2</v>
      </c>
      <c r="BZ89" s="26">
        <f t="shared" si="17"/>
        <v>0</v>
      </c>
      <c r="CA89" s="26">
        <f t="shared" si="16"/>
        <v>-5.1961549623275483E-4</v>
      </c>
      <c r="CB89" s="26">
        <f t="shared" si="16"/>
        <v>-7.168489478612516E-3</v>
      </c>
      <c r="CC89" s="26">
        <f t="shared" si="11"/>
        <v>9.5310179804324935E-2</v>
      </c>
      <c r="CD89" s="26">
        <f t="shared" si="9"/>
        <v>-6.2696130135953742E-3</v>
      </c>
    </row>
    <row r="90" spans="2:82" x14ac:dyDescent="0.35">
      <c r="B90">
        <v>87</v>
      </c>
      <c r="C90" s="33">
        <v>43515</v>
      </c>
      <c r="D90" s="32">
        <v>6.4</v>
      </c>
      <c r="E90" s="32">
        <v>0.71</v>
      </c>
      <c r="F90" s="32">
        <v>3.79</v>
      </c>
      <c r="G90" s="32">
        <v>6.61</v>
      </c>
      <c r="H90" s="32">
        <v>11.5</v>
      </c>
      <c r="I90" s="32">
        <v>34</v>
      </c>
      <c r="J90" s="32">
        <v>23</v>
      </c>
      <c r="K90" s="32">
        <v>1.9100000000000001</v>
      </c>
      <c r="L90" s="32">
        <v>6.55</v>
      </c>
      <c r="M90" s="32">
        <v>15.15</v>
      </c>
      <c r="N90" s="32">
        <v>0.2</v>
      </c>
      <c r="O90" s="32">
        <v>2.4699999999999998</v>
      </c>
      <c r="P90" s="32">
        <v>8.1</v>
      </c>
      <c r="Q90" s="32">
        <v>21</v>
      </c>
      <c r="R90" s="32">
        <v>12</v>
      </c>
      <c r="S90" s="32">
        <v>37.700000000000003</v>
      </c>
      <c r="T90" s="32">
        <v>65</v>
      </c>
      <c r="U90" s="32">
        <v>29</v>
      </c>
      <c r="V90" s="32">
        <v>13</v>
      </c>
      <c r="W90" s="32">
        <v>26.5</v>
      </c>
      <c r="X90" s="32">
        <v>168.2</v>
      </c>
      <c r="Y90" s="32">
        <v>1600</v>
      </c>
      <c r="Z90" s="13">
        <v>75</v>
      </c>
      <c r="AA90" s="13">
        <v>0.54</v>
      </c>
      <c r="AB90" s="13">
        <v>48.5</v>
      </c>
      <c r="AC90" s="32">
        <v>190</v>
      </c>
      <c r="AD90" s="32">
        <v>8.5</v>
      </c>
      <c r="AE90" s="32">
        <v>7</v>
      </c>
      <c r="AF90" s="32">
        <v>13.45</v>
      </c>
      <c r="AG90" s="32">
        <v>4</v>
      </c>
      <c r="AH90" s="32">
        <v>25.35</v>
      </c>
      <c r="AI90" s="32">
        <v>4.37</v>
      </c>
      <c r="AJ90" s="32">
        <v>619</v>
      </c>
      <c r="AK90" s="32">
        <v>192.5</v>
      </c>
      <c r="AL90" s="32">
        <v>14</v>
      </c>
      <c r="AM90" s="32">
        <v>75</v>
      </c>
      <c r="AN90" s="32">
        <v>8</v>
      </c>
      <c r="AR90" s="23">
        <v>87</v>
      </c>
      <c r="AS90" s="31">
        <f t="shared" si="15"/>
        <v>43515</v>
      </c>
      <c r="AT90" s="26">
        <f t="shared" si="21"/>
        <v>1.5748356968139331E-2</v>
      </c>
      <c r="AU90" s="26">
        <f t="shared" si="21"/>
        <v>-2.7779564107075706E-2</v>
      </c>
      <c r="AV90" s="26">
        <f t="shared" si="21"/>
        <v>0</v>
      </c>
      <c r="AW90" s="26">
        <f t="shared" si="20"/>
        <v>0</v>
      </c>
      <c r="AX90" s="26">
        <f t="shared" si="20"/>
        <v>0</v>
      </c>
      <c r="AY90" s="26">
        <f t="shared" si="20"/>
        <v>0</v>
      </c>
      <c r="AZ90" s="26">
        <f t="shared" si="20"/>
        <v>0</v>
      </c>
      <c r="BA90" s="26">
        <f t="shared" si="20"/>
        <v>0</v>
      </c>
      <c r="BB90" s="26">
        <f t="shared" si="20"/>
        <v>7.9406777604410408E-2</v>
      </c>
      <c r="BC90" s="26">
        <f t="shared" si="20"/>
        <v>4.0409538337876701E-2</v>
      </c>
      <c r="BD90" s="26">
        <f t="shared" si="20"/>
        <v>0</v>
      </c>
      <c r="BE90" s="26">
        <f t="shared" si="20"/>
        <v>-2.400115209954324E-2</v>
      </c>
      <c r="BF90" s="26">
        <f t="shared" si="20"/>
        <v>-6.1538655743783354E-3</v>
      </c>
      <c r="BG90" s="26">
        <f t="shared" si="20"/>
        <v>0</v>
      </c>
      <c r="BH90" s="26">
        <f t="shared" si="20"/>
        <v>0</v>
      </c>
      <c r="BI90" s="26">
        <f t="shared" si="20"/>
        <v>3.2347833865519343E-2</v>
      </c>
      <c r="BJ90" s="26">
        <f t="shared" si="20"/>
        <v>0</v>
      </c>
      <c r="BK90" s="26">
        <f t="shared" si="20"/>
        <v>0</v>
      </c>
      <c r="BL90" s="26">
        <f t="shared" si="20"/>
        <v>0</v>
      </c>
      <c r="BM90" s="26">
        <f t="shared" si="22"/>
        <v>0</v>
      </c>
      <c r="BN90" s="26">
        <f t="shared" si="22"/>
        <v>-1.0644689511414113E-2</v>
      </c>
      <c r="BO90" s="26">
        <f t="shared" si="22"/>
        <v>0</v>
      </c>
      <c r="BP90" s="26">
        <f t="shared" si="22"/>
        <v>3.2523191705560145E-2</v>
      </c>
      <c r="BQ90" s="26">
        <f t="shared" si="22"/>
        <v>7.6961041136128394E-2</v>
      </c>
      <c r="BR90" s="26">
        <f t="shared" si="22"/>
        <v>0</v>
      </c>
      <c r="BS90" s="26">
        <f t="shared" si="22"/>
        <v>0</v>
      </c>
      <c r="BT90" s="26">
        <f t="shared" si="22"/>
        <v>0</v>
      </c>
      <c r="BU90" s="26">
        <f t="shared" si="22"/>
        <v>0</v>
      </c>
      <c r="BV90" s="26">
        <f t="shared" si="19"/>
        <v>0</v>
      </c>
      <c r="BW90" s="26">
        <f t="shared" si="19"/>
        <v>0</v>
      </c>
      <c r="BX90" s="26">
        <f t="shared" si="19"/>
        <v>5.4724899689246674E-2</v>
      </c>
      <c r="BY90" s="26">
        <f t="shared" si="18"/>
        <v>0</v>
      </c>
      <c r="BZ90" s="26">
        <f t="shared" si="17"/>
        <v>0</v>
      </c>
      <c r="CA90" s="26">
        <f t="shared" si="16"/>
        <v>-4.1472324864463683E-3</v>
      </c>
      <c r="CB90" s="26">
        <f t="shared" si="16"/>
        <v>0</v>
      </c>
      <c r="CC90" s="26">
        <f t="shared" si="11"/>
        <v>0</v>
      </c>
      <c r="CD90" s="26">
        <f t="shared" si="9"/>
        <v>4.4735893841391518E-2</v>
      </c>
    </row>
    <row r="91" spans="2:82" x14ac:dyDescent="0.35">
      <c r="B91">
        <v>88</v>
      </c>
      <c r="C91" s="33">
        <v>43514</v>
      </c>
      <c r="D91" s="32">
        <v>6.3</v>
      </c>
      <c r="E91" s="32">
        <v>0.73</v>
      </c>
      <c r="F91" s="32">
        <v>3.79</v>
      </c>
      <c r="G91" s="32">
        <v>6.61</v>
      </c>
      <c r="H91" s="32">
        <v>11.5</v>
      </c>
      <c r="I91" s="32">
        <v>34</v>
      </c>
      <c r="J91" s="32">
        <v>23</v>
      </c>
      <c r="K91" s="32">
        <v>1.9100000000000001</v>
      </c>
      <c r="L91" s="32">
        <v>6.05</v>
      </c>
      <c r="M91" s="32">
        <v>14.55</v>
      </c>
      <c r="N91" s="32">
        <v>0.2</v>
      </c>
      <c r="O91" s="32">
        <v>2.5300000000000002</v>
      </c>
      <c r="P91" s="32">
        <v>8.15</v>
      </c>
      <c r="Q91" s="32">
        <v>21</v>
      </c>
      <c r="R91" s="32">
        <v>12</v>
      </c>
      <c r="S91" s="32">
        <v>36.5</v>
      </c>
      <c r="T91" s="32">
        <v>65</v>
      </c>
      <c r="U91" s="32">
        <v>29</v>
      </c>
      <c r="V91" s="32">
        <v>13</v>
      </c>
      <c r="W91" s="32">
        <v>26.5</v>
      </c>
      <c r="X91" s="32">
        <v>170</v>
      </c>
      <c r="Y91" s="32">
        <v>1600</v>
      </c>
      <c r="Z91" s="13">
        <v>72.599999999999994</v>
      </c>
      <c r="AA91" s="13">
        <v>0.5</v>
      </c>
      <c r="AB91" s="13">
        <v>48.5</v>
      </c>
      <c r="AC91" s="32">
        <v>190</v>
      </c>
      <c r="AD91" s="32">
        <v>8.5</v>
      </c>
      <c r="AE91" s="32">
        <v>7</v>
      </c>
      <c r="AF91" s="32">
        <v>13.45</v>
      </c>
      <c r="AG91" s="32">
        <v>4</v>
      </c>
      <c r="AH91" s="32">
        <v>24</v>
      </c>
      <c r="AI91" s="32">
        <v>4.37</v>
      </c>
      <c r="AJ91" s="32">
        <v>619</v>
      </c>
      <c r="AK91" s="32">
        <v>193.3</v>
      </c>
      <c r="AL91" s="32">
        <v>14</v>
      </c>
      <c r="AM91" s="32">
        <v>75</v>
      </c>
      <c r="AN91" s="32">
        <v>7.65</v>
      </c>
      <c r="AR91" s="23">
        <v>88</v>
      </c>
      <c r="AS91" s="31">
        <f t="shared" si="15"/>
        <v>43514</v>
      </c>
      <c r="AT91" s="26">
        <f t="shared" si="21"/>
        <v>-4.6520015634892817E-2</v>
      </c>
      <c r="AU91" s="26">
        <f t="shared" si="21"/>
        <v>-2.7028672387919374E-2</v>
      </c>
      <c r="AV91" s="26">
        <f t="shared" si="21"/>
        <v>0</v>
      </c>
      <c r="AW91" s="26">
        <f t="shared" si="20"/>
        <v>-0.10339186203496518</v>
      </c>
      <c r="AX91" s="26">
        <f t="shared" si="20"/>
        <v>0</v>
      </c>
      <c r="AY91" s="26">
        <f t="shared" si="20"/>
        <v>6.6894234830030222E-2</v>
      </c>
      <c r="AZ91" s="26">
        <f t="shared" si="20"/>
        <v>0</v>
      </c>
      <c r="BA91" s="26">
        <f t="shared" si="20"/>
        <v>0</v>
      </c>
      <c r="BB91" s="26">
        <f t="shared" si="20"/>
        <v>0</v>
      </c>
      <c r="BC91" s="26">
        <f t="shared" si="20"/>
        <v>-5.0261834780888311E-2</v>
      </c>
      <c r="BD91" s="26">
        <f t="shared" si="20"/>
        <v>0</v>
      </c>
      <c r="BE91" s="26">
        <f t="shared" si="20"/>
        <v>-2.7292142288007398E-2</v>
      </c>
      <c r="BF91" s="26">
        <f t="shared" si="20"/>
        <v>-3.6148514116310981E-2</v>
      </c>
      <c r="BG91" s="26">
        <f t="shared" si="20"/>
        <v>0</v>
      </c>
      <c r="BH91" s="26">
        <f t="shared" si="20"/>
        <v>0</v>
      </c>
      <c r="BI91" s="26">
        <f t="shared" si="20"/>
        <v>-3.8957243253193156E-2</v>
      </c>
      <c r="BJ91" s="26">
        <f t="shared" si="20"/>
        <v>0</v>
      </c>
      <c r="BK91" s="26">
        <f t="shared" si="20"/>
        <v>0</v>
      </c>
      <c r="BL91" s="26">
        <f t="shared" si="20"/>
        <v>-3.8387763071657129E-3</v>
      </c>
      <c r="BM91" s="26">
        <f t="shared" si="22"/>
        <v>0</v>
      </c>
      <c r="BN91" s="26">
        <f t="shared" si="22"/>
        <v>-7.9137320558723856E-2</v>
      </c>
      <c r="BO91" s="26">
        <f t="shared" si="22"/>
        <v>2.2117805253618974E-2</v>
      </c>
      <c r="BP91" s="26">
        <f t="shared" si="22"/>
        <v>9.5310179804324741E-2</v>
      </c>
      <c r="BQ91" s="26">
        <f t="shared" si="22"/>
        <v>0</v>
      </c>
      <c r="BR91" s="26">
        <f t="shared" si="22"/>
        <v>0</v>
      </c>
      <c r="BS91" s="26">
        <f t="shared" si="22"/>
        <v>-7.5985906977921985E-2</v>
      </c>
      <c r="BT91" s="26">
        <f t="shared" si="22"/>
        <v>-1.749315744751723E-2</v>
      </c>
      <c r="BU91" s="26">
        <f t="shared" si="22"/>
        <v>1.4388737452099452E-2</v>
      </c>
      <c r="BV91" s="26">
        <f t="shared" si="19"/>
        <v>0</v>
      </c>
      <c r="BW91" s="26">
        <f t="shared" si="19"/>
        <v>5.0125418235441935E-3</v>
      </c>
      <c r="BX91" s="26">
        <f t="shared" si="19"/>
        <v>-3.077165866675366E-2</v>
      </c>
      <c r="BY91" s="26">
        <f t="shared" si="18"/>
        <v>0</v>
      </c>
      <c r="BZ91" s="26">
        <f t="shared" si="17"/>
        <v>0</v>
      </c>
      <c r="CA91" s="26">
        <f t="shared" si="16"/>
        <v>-3.6147728490429055E-3</v>
      </c>
      <c r="CB91" s="26">
        <f t="shared" si="16"/>
        <v>-2.8170876966696335E-2</v>
      </c>
      <c r="CC91" s="26">
        <f t="shared" si="11"/>
        <v>-0.10135249426028746</v>
      </c>
      <c r="CD91" s="26">
        <f t="shared" si="9"/>
        <v>-4.4735893841391414E-2</v>
      </c>
    </row>
    <row r="92" spans="2:82" x14ac:dyDescent="0.35">
      <c r="B92">
        <v>89</v>
      </c>
      <c r="C92" s="33">
        <v>43511</v>
      </c>
      <c r="D92" s="32">
        <v>6.6</v>
      </c>
      <c r="E92" s="32">
        <v>0.75</v>
      </c>
      <c r="F92" s="32">
        <v>3.79</v>
      </c>
      <c r="G92" s="32">
        <v>7.33</v>
      </c>
      <c r="H92" s="32">
        <v>11.5</v>
      </c>
      <c r="I92" s="32">
        <v>31.8</v>
      </c>
      <c r="J92" s="32">
        <v>23</v>
      </c>
      <c r="K92" s="32">
        <v>1.9100000000000001</v>
      </c>
      <c r="L92" s="32">
        <v>6.05</v>
      </c>
      <c r="M92" s="32">
        <v>15.3</v>
      </c>
      <c r="N92" s="32">
        <v>0.2</v>
      </c>
      <c r="O92" s="32">
        <v>2.6</v>
      </c>
      <c r="P92" s="32">
        <v>8.4499999999999993</v>
      </c>
      <c r="Q92" s="32">
        <v>21</v>
      </c>
      <c r="R92" s="32">
        <v>12</v>
      </c>
      <c r="S92" s="32">
        <v>37.950000000000003</v>
      </c>
      <c r="T92" s="32">
        <v>65</v>
      </c>
      <c r="U92" s="32">
        <v>29</v>
      </c>
      <c r="V92" s="32">
        <v>13.05</v>
      </c>
      <c r="W92" s="32">
        <v>26.5</v>
      </c>
      <c r="X92" s="32">
        <v>184</v>
      </c>
      <c r="Y92" s="32">
        <v>1565</v>
      </c>
      <c r="Z92" s="13">
        <v>66</v>
      </c>
      <c r="AA92" s="13">
        <v>0.5</v>
      </c>
      <c r="AB92" s="13">
        <v>48.5</v>
      </c>
      <c r="AC92" s="32">
        <v>205</v>
      </c>
      <c r="AD92" s="32">
        <v>8.65</v>
      </c>
      <c r="AE92" s="32">
        <v>6.9</v>
      </c>
      <c r="AF92" s="32">
        <v>13.45</v>
      </c>
      <c r="AG92" s="32">
        <v>3.98</v>
      </c>
      <c r="AH92" s="32">
        <v>24.75</v>
      </c>
      <c r="AI92" s="32">
        <v>4.37</v>
      </c>
      <c r="AJ92" s="32">
        <v>619</v>
      </c>
      <c r="AK92" s="32">
        <v>194</v>
      </c>
      <c r="AL92" s="32">
        <v>14.4</v>
      </c>
      <c r="AM92" s="32">
        <v>83</v>
      </c>
      <c r="AN92" s="32">
        <v>8</v>
      </c>
      <c r="AR92" s="23">
        <v>89</v>
      </c>
      <c r="AS92" s="31">
        <f t="shared" si="15"/>
        <v>43511</v>
      </c>
      <c r="AT92" s="26">
        <f t="shared" si="21"/>
        <v>0</v>
      </c>
      <c r="AU92" s="26">
        <f t="shared" si="21"/>
        <v>1.3423020332140771E-2</v>
      </c>
      <c r="AV92" s="26">
        <f t="shared" si="21"/>
        <v>0</v>
      </c>
      <c r="AW92" s="26">
        <f t="shared" si="20"/>
        <v>0</v>
      </c>
      <c r="AX92" s="26">
        <f t="shared" si="20"/>
        <v>0</v>
      </c>
      <c r="AY92" s="26">
        <f t="shared" si="20"/>
        <v>1.5735644474305383E-3</v>
      </c>
      <c r="AZ92" s="26">
        <f t="shared" si="20"/>
        <v>0</v>
      </c>
      <c r="BA92" s="26">
        <f t="shared" si="20"/>
        <v>0</v>
      </c>
      <c r="BB92" s="26">
        <f t="shared" si="20"/>
        <v>-8.23049913651548E-3</v>
      </c>
      <c r="BC92" s="26">
        <f t="shared" si="20"/>
        <v>1.980262729617973E-2</v>
      </c>
      <c r="BD92" s="26">
        <f t="shared" si="20"/>
        <v>0</v>
      </c>
      <c r="BE92" s="26">
        <f t="shared" si="20"/>
        <v>0</v>
      </c>
      <c r="BF92" s="26">
        <f t="shared" si="20"/>
        <v>1.7910926566530025E-2</v>
      </c>
      <c r="BG92" s="26">
        <f t="shared" si="20"/>
        <v>1.197619104671562E-2</v>
      </c>
      <c r="BH92" s="26">
        <f t="shared" si="20"/>
        <v>0</v>
      </c>
      <c r="BI92" s="26">
        <f t="shared" si="20"/>
        <v>0</v>
      </c>
      <c r="BJ92" s="26">
        <f t="shared" si="20"/>
        <v>0</v>
      </c>
      <c r="BK92" s="26">
        <f t="shared" si="20"/>
        <v>0</v>
      </c>
      <c r="BL92" s="26">
        <f t="shared" si="20"/>
        <v>-2.6466573188163287E-2</v>
      </c>
      <c r="BM92" s="26">
        <f t="shared" si="22"/>
        <v>3.8466280827796143E-2</v>
      </c>
      <c r="BN92" s="26">
        <f t="shared" si="22"/>
        <v>0</v>
      </c>
      <c r="BO92" s="26">
        <f t="shared" si="22"/>
        <v>-1.5848192240023616E-2</v>
      </c>
      <c r="BP92" s="26">
        <f t="shared" si="22"/>
        <v>9.5310179804324935E-2</v>
      </c>
      <c r="BQ92" s="26">
        <f t="shared" si="22"/>
        <v>0</v>
      </c>
      <c r="BR92" s="26">
        <f t="shared" si="22"/>
        <v>6.2047768868828696E-3</v>
      </c>
      <c r="BS92" s="26">
        <f t="shared" si="22"/>
        <v>0</v>
      </c>
      <c r="BT92" s="26">
        <f t="shared" si="22"/>
        <v>-0.10420377753000253</v>
      </c>
      <c r="BU92" s="26">
        <f t="shared" si="22"/>
        <v>9.0971778205726786E-2</v>
      </c>
      <c r="BV92" s="26">
        <f t="shared" si="19"/>
        <v>0</v>
      </c>
      <c r="BW92" s="26">
        <f t="shared" si="19"/>
        <v>-5.0125418235442863E-3</v>
      </c>
      <c r="BX92" s="26">
        <f t="shared" si="19"/>
        <v>0</v>
      </c>
      <c r="BY92" s="26">
        <f t="shared" si="18"/>
        <v>0</v>
      </c>
      <c r="BZ92" s="26">
        <f t="shared" si="17"/>
        <v>6.5077169144131045E-2</v>
      </c>
      <c r="CA92" s="26">
        <f t="shared" si="16"/>
        <v>1.5584731016698329E-2</v>
      </c>
      <c r="CB92" s="26">
        <f t="shared" si="16"/>
        <v>-6.9204428445737952E-3</v>
      </c>
      <c r="CC92" s="26">
        <f t="shared" si="11"/>
        <v>3.6813973122716399E-2</v>
      </c>
      <c r="CD92" s="26">
        <f t="shared" si="9"/>
        <v>1.8928009885518859E-2</v>
      </c>
    </row>
    <row r="93" spans="2:82" x14ac:dyDescent="0.35">
      <c r="B93">
        <v>90</v>
      </c>
      <c r="C93" s="33">
        <v>43510</v>
      </c>
      <c r="D93" s="32">
        <v>6.6</v>
      </c>
      <c r="E93" s="32">
        <v>0.74</v>
      </c>
      <c r="F93" s="32">
        <v>3.79</v>
      </c>
      <c r="G93" s="32">
        <v>7.33</v>
      </c>
      <c r="H93" s="32">
        <v>11.5</v>
      </c>
      <c r="I93" s="32">
        <v>31.75</v>
      </c>
      <c r="J93" s="32">
        <v>23</v>
      </c>
      <c r="K93" s="32">
        <v>1.9100000000000001</v>
      </c>
      <c r="L93" s="32">
        <v>6.1</v>
      </c>
      <c r="M93" s="32">
        <v>15</v>
      </c>
      <c r="N93" s="32">
        <v>0.2</v>
      </c>
      <c r="O93" s="32">
        <v>2.6</v>
      </c>
      <c r="P93" s="32">
        <v>8.3000000000000007</v>
      </c>
      <c r="Q93" s="32">
        <v>20.75</v>
      </c>
      <c r="R93" s="32">
        <v>12</v>
      </c>
      <c r="S93" s="32">
        <v>37.950000000000003</v>
      </c>
      <c r="T93" s="32">
        <v>65</v>
      </c>
      <c r="U93" s="32">
        <v>29</v>
      </c>
      <c r="V93" s="32">
        <v>13.4</v>
      </c>
      <c r="W93" s="32">
        <v>25.5</v>
      </c>
      <c r="X93" s="32">
        <v>184</v>
      </c>
      <c r="Y93" s="32">
        <v>1590</v>
      </c>
      <c r="Z93" s="13">
        <v>60</v>
      </c>
      <c r="AA93" s="13">
        <v>0.5</v>
      </c>
      <c r="AB93" s="13">
        <v>48.2</v>
      </c>
      <c r="AC93" s="32">
        <v>205</v>
      </c>
      <c r="AD93" s="32">
        <v>9.6</v>
      </c>
      <c r="AE93" s="32">
        <v>6.3</v>
      </c>
      <c r="AF93" s="32">
        <v>13.45</v>
      </c>
      <c r="AG93" s="32">
        <v>4</v>
      </c>
      <c r="AH93" s="32">
        <v>24.75</v>
      </c>
      <c r="AI93" s="32">
        <v>4.37</v>
      </c>
      <c r="AJ93" s="32">
        <v>580</v>
      </c>
      <c r="AK93" s="32">
        <v>191</v>
      </c>
      <c r="AL93" s="32">
        <v>14.5</v>
      </c>
      <c r="AM93" s="32">
        <v>80</v>
      </c>
      <c r="AN93" s="32">
        <v>7.85</v>
      </c>
      <c r="AR93" s="23">
        <v>90</v>
      </c>
      <c r="AS93" s="31">
        <f t="shared" si="15"/>
        <v>43510</v>
      </c>
      <c r="AT93" s="26">
        <f t="shared" si="21"/>
        <v>-7.5472056353829663E-3</v>
      </c>
      <c r="AU93" s="26">
        <f t="shared" si="21"/>
        <v>1.3605652055778678E-2</v>
      </c>
      <c r="AV93" s="26">
        <f t="shared" si="21"/>
        <v>0</v>
      </c>
      <c r="AW93" s="26">
        <f t="shared" si="20"/>
        <v>0</v>
      </c>
      <c r="AX93" s="26">
        <f t="shared" si="20"/>
        <v>0</v>
      </c>
      <c r="AY93" s="26">
        <f t="shared" si="20"/>
        <v>0</v>
      </c>
      <c r="AZ93" s="26">
        <f t="shared" si="20"/>
        <v>0</v>
      </c>
      <c r="BA93" s="26">
        <f t="shared" si="20"/>
        <v>0</v>
      </c>
      <c r="BB93" s="26">
        <f t="shared" si="20"/>
        <v>1.6529301951210506E-2</v>
      </c>
      <c r="BC93" s="26">
        <f t="shared" si="20"/>
        <v>0</v>
      </c>
      <c r="BD93" s="26">
        <f t="shared" si="20"/>
        <v>0</v>
      </c>
      <c r="BE93" s="26">
        <f t="shared" si="20"/>
        <v>0</v>
      </c>
      <c r="BF93" s="26">
        <f t="shared" si="20"/>
        <v>-1.1976191046715649E-2</v>
      </c>
      <c r="BG93" s="26">
        <f t="shared" si="20"/>
        <v>-2.1454935001259376E-2</v>
      </c>
      <c r="BH93" s="26">
        <f t="shared" si="20"/>
        <v>0</v>
      </c>
      <c r="BI93" s="26">
        <f t="shared" si="20"/>
        <v>0</v>
      </c>
      <c r="BJ93" s="26">
        <f t="shared" si="20"/>
        <v>0</v>
      </c>
      <c r="BK93" s="26">
        <f t="shared" si="20"/>
        <v>0</v>
      </c>
      <c r="BL93" s="26">
        <f t="shared" si="20"/>
        <v>3.0305349495329058E-2</v>
      </c>
      <c r="BM93" s="26">
        <f t="shared" si="22"/>
        <v>0</v>
      </c>
      <c r="BN93" s="26">
        <f t="shared" si="22"/>
        <v>0</v>
      </c>
      <c r="BO93" s="26">
        <f t="shared" si="22"/>
        <v>0</v>
      </c>
      <c r="BP93" s="26">
        <f t="shared" si="22"/>
        <v>0</v>
      </c>
      <c r="BQ93" s="26">
        <f t="shared" si="22"/>
        <v>0</v>
      </c>
      <c r="BR93" s="26">
        <f t="shared" si="22"/>
        <v>0</v>
      </c>
      <c r="BS93" s="26">
        <f t="shared" si="22"/>
        <v>0</v>
      </c>
      <c r="BT93" s="26">
        <f t="shared" si="22"/>
        <v>3.174869831458027E-2</v>
      </c>
      <c r="BU93" s="26">
        <f t="shared" si="22"/>
        <v>-8.3699018876646936E-2</v>
      </c>
      <c r="BV93" s="26">
        <f t="shared" si="19"/>
        <v>0</v>
      </c>
      <c r="BW93" s="26">
        <f t="shared" si="19"/>
        <v>0</v>
      </c>
      <c r="BX93" s="26">
        <f t="shared" si="19"/>
        <v>-6.0423144559625863E-3</v>
      </c>
      <c r="BY93" s="26">
        <f t="shared" si="18"/>
        <v>0</v>
      </c>
      <c r="BZ93" s="26">
        <f t="shared" si="17"/>
        <v>0</v>
      </c>
      <c r="CA93" s="26">
        <f t="shared" si="16"/>
        <v>5.249355886143745E-3</v>
      </c>
      <c r="CB93" s="26">
        <f t="shared" si="16"/>
        <v>0</v>
      </c>
      <c r="CC93" s="26">
        <f t="shared" si="11"/>
        <v>-1.2422519998557209E-2</v>
      </c>
      <c r="CD93" s="26">
        <f t="shared" si="9"/>
        <v>1.2820688429061469E-2</v>
      </c>
    </row>
    <row r="94" spans="2:82" x14ac:dyDescent="0.35">
      <c r="B94">
        <v>91</v>
      </c>
      <c r="C94" s="33">
        <v>43509</v>
      </c>
      <c r="D94" s="32">
        <v>6.65</v>
      </c>
      <c r="E94" s="32">
        <v>0.73</v>
      </c>
      <c r="F94" s="32">
        <v>3.79</v>
      </c>
      <c r="G94" s="32">
        <v>7.33</v>
      </c>
      <c r="H94" s="32">
        <v>11.5</v>
      </c>
      <c r="I94" s="32">
        <v>31.75</v>
      </c>
      <c r="J94" s="32">
        <v>23</v>
      </c>
      <c r="K94" s="32">
        <v>1.9100000000000001</v>
      </c>
      <c r="L94" s="32">
        <v>6</v>
      </c>
      <c r="M94" s="32">
        <v>15</v>
      </c>
      <c r="N94" s="32">
        <v>0.2</v>
      </c>
      <c r="O94" s="32">
        <v>2.6</v>
      </c>
      <c r="P94" s="32">
        <v>8.4</v>
      </c>
      <c r="Q94" s="32">
        <v>21.2</v>
      </c>
      <c r="R94" s="32">
        <v>12</v>
      </c>
      <c r="S94" s="32">
        <v>37.950000000000003</v>
      </c>
      <c r="T94" s="32">
        <v>65</v>
      </c>
      <c r="U94" s="32">
        <v>29</v>
      </c>
      <c r="V94" s="32">
        <v>13</v>
      </c>
      <c r="W94" s="32">
        <v>25.5</v>
      </c>
      <c r="X94" s="32">
        <v>184</v>
      </c>
      <c r="Y94" s="32">
        <v>1590</v>
      </c>
      <c r="Z94" s="13">
        <v>60</v>
      </c>
      <c r="AA94" s="13">
        <v>0.5</v>
      </c>
      <c r="AB94" s="13">
        <v>48.2</v>
      </c>
      <c r="AC94" s="32">
        <v>205</v>
      </c>
      <c r="AD94" s="32">
        <v>9.3000000000000007</v>
      </c>
      <c r="AE94" s="32">
        <v>6.85</v>
      </c>
      <c r="AF94" s="32">
        <v>13.45</v>
      </c>
      <c r="AG94" s="32">
        <v>4</v>
      </c>
      <c r="AH94" s="32">
        <v>24.9</v>
      </c>
      <c r="AI94" s="32">
        <v>4.37</v>
      </c>
      <c r="AJ94" s="32">
        <v>580</v>
      </c>
      <c r="AK94" s="32">
        <v>190</v>
      </c>
      <c r="AL94" s="32">
        <v>14.5</v>
      </c>
      <c r="AM94" s="32">
        <v>81</v>
      </c>
      <c r="AN94" s="32">
        <v>7.75</v>
      </c>
      <c r="AR94" s="23">
        <v>91</v>
      </c>
      <c r="AS94" s="31">
        <f t="shared" si="15"/>
        <v>43509</v>
      </c>
      <c r="AT94" s="26">
        <f t="shared" si="21"/>
        <v>-6.5477929379506875E-2</v>
      </c>
      <c r="AU94" s="26">
        <f t="shared" si="21"/>
        <v>0</v>
      </c>
      <c r="AV94" s="26">
        <f t="shared" si="21"/>
        <v>0</v>
      </c>
      <c r="AW94" s="26">
        <f t="shared" si="20"/>
        <v>-0.10481466411588888</v>
      </c>
      <c r="AX94" s="26">
        <f t="shared" si="20"/>
        <v>0</v>
      </c>
      <c r="AY94" s="26">
        <f t="shared" si="20"/>
        <v>0</v>
      </c>
      <c r="AZ94" s="26">
        <f t="shared" si="20"/>
        <v>0</v>
      </c>
      <c r="BA94" s="26">
        <f t="shared" si="20"/>
        <v>0</v>
      </c>
      <c r="BB94" s="26">
        <f t="shared" si="20"/>
        <v>-3.2789822822990956E-2</v>
      </c>
      <c r="BC94" s="26">
        <f t="shared" si="20"/>
        <v>0</v>
      </c>
      <c r="BD94" s="26">
        <f t="shared" si="20"/>
        <v>0</v>
      </c>
      <c r="BE94" s="26">
        <f t="shared" si="20"/>
        <v>-6.693948267510938E-2</v>
      </c>
      <c r="BF94" s="26">
        <f t="shared" si="20"/>
        <v>0</v>
      </c>
      <c r="BG94" s="26">
        <f t="shared" si="20"/>
        <v>0</v>
      </c>
      <c r="BH94" s="26">
        <f t="shared" si="20"/>
        <v>0</v>
      </c>
      <c r="BI94" s="26">
        <f t="shared" si="20"/>
        <v>-2.6009268475118325E-2</v>
      </c>
      <c r="BJ94" s="26">
        <f t="shared" si="20"/>
        <v>0</v>
      </c>
      <c r="BK94" s="26">
        <f t="shared" si="20"/>
        <v>0</v>
      </c>
      <c r="BL94" s="26">
        <f t="shared" si="20"/>
        <v>0</v>
      </c>
      <c r="BM94" s="26">
        <f t="shared" si="22"/>
        <v>0</v>
      </c>
      <c r="BN94" s="26">
        <f t="shared" si="22"/>
        <v>0</v>
      </c>
      <c r="BO94" s="26">
        <f t="shared" si="22"/>
        <v>0</v>
      </c>
      <c r="BP94" s="26">
        <f t="shared" si="22"/>
        <v>0</v>
      </c>
      <c r="BQ94" s="26">
        <f t="shared" si="22"/>
        <v>0</v>
      </c>
      <c r="BR94" s="26">
        <f t="shared" si="22"/>
        <v>8.3333815591444607E-3</v>
      </c>
      <c r="BS94" s="26">
        <f t="shared" si="22"/>
        <v>0</v>
      </c>
      <c r="BT94" s="26">
        <f t="shared" si="22"/>
        <v>0</v>
      </c>
      <c r="BU94" s="26">
        <f t="shared" si="22"/>
        <v>0</v>
      </c>
      <c r="BV94" s="26">
        <f t="shared" si="19"/>
        <v>0</v>
      </c>
      <c r="BW94" s="26">
        <f t="shared" si="19"/>
        <v>0</v>
      </c>
      <c r="BX94" s="26">
        <f t="shared" si="19"/>
        <v>-4.0080213975388218E-3</v>
      </c>
      <c r="BY94" s="26">
        <f t="shared" si="18"/>
        <v>0</v>
      </c>
      <c r="BZ94" s="26">
        <f t="shared" si="17"/>
        <v>-3.3901551675681339E-2</v>
      </c>
      <c r="CA94" s="26">
        <f t="shared" si="16"/>
        <v>3.6910139452089484E-3</v>
      </c>
      <c r="CB94" s="26">
        <f t="shared" si="16"/>
        <v>6.920442844573757E-3</v>
      </c>
      <c r="CC94" s="26">
        <f t="shared" si="11"/>
        <v>1.1797715229715153E-2</v>
      </c>
      <c r="CD94" s="26">
        <f t="shared" si="9"/>
        <v>-2.5479085300984899E-2</v>
      </c>
    </row>
    <row r="95" spans="2:82" x14ac:dyDescent="0.35">
      <c r="B95">
        <v>92</v>
      </c>
      <c r="C95" s="33">
        <v>43508</v>
      </c>
      <c r="D95" s="32">
        <v>7.1</v>
      </c>
      <c r="E95" s="32">
        <v>0.73</v>
      </c>
      <c r="F95" s="32">
        <v>3.79</v>
      </c>
      <c r="G95" s="32">
        <v>8.14</v>
      </c>
      <c r="H95" s="32">
        <v>11.5</v>
      </c>
      <c r="I95" s="32">
        <v>31.75</v>
      </c>
      <c r="J95" s="32">
        <v>23</v>
      </c>
      <c r="K95" s="32">
        <v>1.9100000000000001</v>
      </c>
      <c r="L95" s="32">
        <v>6.2</v>
      </c>
      <c r="M95" s="32">
        <v>15</v>
      </c>
      <c r="N95" s="32">
        <v>0.2</v>
      </c>
      <c r="O95" s="32">
        <v>2.7800000000000002</v>
      </c>
      <c r="P95" s="32">
        <v>8.4</v>
      </c>
      <c r="Q95" s="32">
        <v>21.2</v>
      </c>
      <c r="R95" s="32">
        <v>12</v>
      </c>
      <c r="S95" s="32">
        <v>38.950000000000003</v>
      </c>
      <c r="T95" s="32">
        <v>65</v>
      </c>
      <c r="U95" s="32">
        <v>29</v>
      </c>
      <c r="V95" s="32">
        <v>13</v>
      </c>
      <c r="W95" s="32">
        <v>25.5</v>
      </c>
      <c r="X95" s="32">
        <v>184</v>
      </c>
      <c r="Y95" s="32">
        <v>1590</v>
      </c>
      <c r="Z95" s="13">
        <v>60</v>
      </c>
      <c r="AA95" s="13">
        <v>0.5</v>
      </c>
      <c r="AB95" s="13">
        <v>47.8</v>
      </c>
      <c r="AC95" s="32">
        <v>205</v>
      </c>
      <c r="AD95" s="32">
        <v>9.3000000000000007</v>
      </c>
      <c r="AE95" s="32">
        <v>6.85</v>
      </c>
      <c r="AF95" s="32">
        <v>13.45</v>
      </c>
      <c r="AG95" s="32">
        <v>4</v>
      </c>
      <c r="AH95" s="32">
        <v>25</v>
      </c>
      <c r="AI95" s="32">
        <v>4.37</v>
      </c>
      <c r="AJ95" s="32">
        <v>600</v>
      </c>
      <c r="AK95" s="32">
        <v>189.3</v>
      </c>
      <c r="AL95" s="32">
        <v>14.4</v>
      </c>
      <c r="AM95" s="32">
        <v>80.05</v>
      </c>
      <c r="AN95" s="32">
        <v>7.95</v>
      </c>
      <c r="AR95" s="23">
        <v>92</v>
      </c>
      <c r="AS95" s="31">
        <f t="shared" si="15"/>
        <v>43508</v>
      </c>
      <c r="AT95" s="26">
        <f t="shared" si="21"/>
        <v>1.4184634991956381E-2</v>
      </c>
      <c r="AU95" s="26">
        <f t="shared" si="21"/>
        <v>-5.3345980705292735E-2</v>
      </c>
      <c r="AV95" s="26">
        <f t="shared" si="21"/>
        <v>0</v>
      </c>
      <c r="AW95" s="26">
        <f t="shared" si="20"/>
        <v>0</v>
      </c>
      <c r="AX95" s="26">
        <f t="shared" si="20"/>
        <v>4.4451762570833796E-2</v>
      </c>
      <c r="AY95" s="26">
        <f t="shared" si="20"/>
        <v>0</v>
      </c>
      <c r="AZ95" s="26">
        <f t="shared" si="20"/>
        <v>0</v>
      </c>
      <c r="BA95" s="26">
        <f t="shared" si="20"/>
        <v>0</v>
      </c>
      <c r="BB95" s="26">
        <f t="shared" si="20"/>
        <v>0</v>
      </c>
      <c r="BC95" s="26">
        <f t="shared" si="20"/>
        <v>2.7028672387919419E-2</v>
      </c>
      <c r="BD95" s="26">
        <f t="shared" si="20"/>
        <v>0</v>
      </c>
      <c r="BE95" s="26">
        <f t="shared" si="20"/>
        <v>4.7891287704415059E-2</v>
      </c>
      <c r="BF95" s="26">
        <f t="shared" si="20"/>
        <v>3.6367644170875006E-2</v>
      </c>
      <c r="BG95" s="26">
        <f t="shared" si="20"/>
        <v>5.8268908123975824E-2</v>
      </c>
      <c r="BH95" s="26">
        <f t="shared" si="20"/>
        <v>0</v>
      </c>
      <c r="BI95" s="26">
        <f t="shared" si="20"/>
        <v>2.5706955031008917E-3</v>
      </c>
      <c r="BJ95" s="26">
        <f t="shared" si="20"/>
        <v>0</v>
      </c>
      <c r="BK95" s="26">
        <f t="shared" si="20"/>
        <v>0</v>
      </c>
      <c r="BL95" s="26">
        <f t="shared" si="20"/>
        <v>3.9220713153281329E-2</v>
      </c>
      <c r="BM95" s="26">
        <f t="shared" si="22"/>
        <v>-1.9418085857101627E-2</v>
      </c>
      <c r="BN95" s="26">
        <f t="shared" si="22"/>
        <v>2.1978906718775167E-2</v>
      </c>
      <c r="BO95" s="26">
        <f t="shared" si="22"/>
        <v>5.8268908123975824E-2</v>
      </c>
      <c r="BP95" s="26">
        <f t="shared" si="22"/>
        <v>0</v>
      </c>
      <c r="BQ95" s="26">
        <f t="shared" si="22"/>
        <v>0</v>
      </c>
      <c r="BR95" s="26">
        <f t="shared" si="22"/>
        <v>-4.1753714104807334E-3</v>
      </c>
      <c r="BS95" s="26">
        <f t="shared" si="22"/>
        <v>0</v>
      </c>
      <c r="BT95" s="26">
        <f t="shared" si="22"/>
        <v>-2.1277398447284851E-2</v>
      </c>
      <c r="BU95" s="26">
        <f t="shared" si="22"/>
        <v>9.1667188525823673E-2</v>
      </c>
      <c r="BV95" s="26">
        <f t="shared" si="19"/>
        <v>0</v>
      </c>
      <c r="BW95" s="26">
        <f t="shared" si="19"/>
        <v>2.5031302181184748E-3</v>
      </c>
      <c r="BX95" s="26">
        <f t="shared" si="19"/>
        <v>2.0020026706731903E-3</v>
      </c>
      <c r="BY95" s="26">
        <f t="shared" si="18"/>
        <v>1.8476276167573212E-2</v>
      </c>
      <c r="BZ95" s="26">
        <f t="shared" si="17"/>
        <v>5.921935965997132E-2</v>
      </c>
      <c r="CA95" s="26">
        <f t="shared" si="16"/>
        <v>2.2977233136952331E-2</v>
      </c>
      <c r="CB95" s="26">
        <f t="shared" si="16"/>
        <v>3.174869831458027E-2</v>
      </c>
      <c r="CC95" s="26">
        <f t="shared" si="11"/>
        <v>2.5942612753131866E-2</v>
      </c>
      <c r="CD95" s="26">
        <f t="shared" si="9"/>
        <v>-6.2696130135953742E-3</v>
      </c>
    </row>
    <row r="96" spans="2:82" x14ac:dyDescent="0.35">
      <c r="B96">
        <v>93</v>
      </c>
      <c r="C96" s="33">
        <v>43507</v>
      </c>
      <c r="D96" s="32">
        <v>7</v>
      </c>
      <c r="E96" s="32">
        <v>0.77</v>
      </c>
      <c r="F96" s="32">
        <v>3.79</v>
      </c>
      <c r="G96" s="32">
        <v>8.14</v>
      </c>
      <c r="H96" s="32">
        <v>11</v>
      </c>
      <c r="I96" s="32">
        <v>31.75</v>
      </c>
      <c r="J96" s="32">
        <v>23</v>
      </c>
      <c r="K96" s="32">
        <v>1.9100000000000001</v>
      </c>
      <c r="L96" s="32">
        <v>6.2</v>
      </c>
      <c r="M96" s="32">
        <v>14.6</v>
      </c>
      <c r="N96" s="32">
        <v>0.2</v>
      </c>
      <c r="O96" s="32">
        <v>2.65</v>
      </c>
      <c r="P96" s="32">
        <v>8.1</v>
      </c>
      <c r="Q96" s="32">
        <v>20</v>
      </c>
      <c r="R96" s="32">
        <v>12</v>
      </c>
      <c r="S96" s="32">
        <v>38.85</v>
      </c>
      <c r="T96" s="32">
        <v>65</v>
      </c>
      <c r="U96" s="32">
        <v>29</v>
      </c>
      <c r="V96" s="32">
        <v>12.5</v>
      </c>
      <c r="W96" s="32">
        <v>26</v>
      </c>
      <c r="X96" s="32">
        <v>180</v>
      </c>
      <c r="Y96" s="32">
        <v>1500</v>
      </c>
      <c r="Z96" s="13">
        <v>60</v>
      </c>
      <c r="AA96" s="13">
        <v>0.5</v>
      </c>
      <c r="AB96" s="13">
        <v>48</v>
      </c>
      <c r="AC96" s="32">
        <v>205</v>
      </c>
      <c r="AD96" s="32">
        <v>9.5</v>
      </c>
      <c r="AE96" s="32">
        <v>6.25</v>
      </c>
      <c r="AF96" s="32">
        <v>13.45</v>
      </c>
      <c r="AG96" s="32">
        <v>3.99</v>
      </c>
      <c r="AH96" s="32">
        <v>24.95</v>
      </c>
      <c r="AI96" s="32">
        <v>4.29</v>
      </c>
      <c r="AJ96" s="32">
        <v>565.5</v>
      </c>
      <c r="AK96" s="32">
        <v>185</v>
      </c>
      <c r="AL96" s="32">
        <v>13.95</v>
      </c>
      <c r="AM96" s="32">
        <v>78</v>
      </c>
      <c r="AN96" s="32">
        <v>8</v>
      </c>
      <c r="AR96" s="23">
        <v>93</v>
      </c>
      <c r="AS96" s="31">
        <f t="shared" si="15"/>
        <v>43507</v>
      </c>
      <c r="AT96" s="26">
        <f t="shared" si="21"/>
        <v>5.1293294387550481E-2</v>
      </c>
      <c r="AU96" s="26">
        <f t="shared" si="21"/>
        <v>6.713930283762852E-2</v>
      </c>
      <c r="AV96" s="26">
        <f t="shared" si="21"/>
        <v>0</v>
      </c>
      <c r="AW96" s="26">
        <f t="shared" si="20"/>
        <v>-0.10486899438963607</v>
      </c>
      <c r="AX96" s="26">
        <f t="shared" si="20"/>
        <v>9.5310179804324935E-2</v>
      </c>
      <c r="AY96" s="26">
        <f t="shared" si="20"/>
        <v>0</v>
      </c>
      <c r="AZ96" s="26">
        <f t="shared" si="20"/>
        <v>0</v>
      </c>
      <c r="BA96" s="26">
        <f t="shared" si="20"/>
        <v>0</v>
      </c>
      <c r="BB96" s="26">
        <f t="shared" si="20"/>
        <v>0</v>
      </c>
      <c r="BC96" s="26">
        <f t="shared" si="20"/>
        <v>1.0327114155849524E-2</v>
      </c>
      <c r="BD96" s="26">
        <f t="shared" si="20"/>
        <v>0</v>
      </c>
      <c r="BE96" s="26">
        <f t="shared" si="20"/>
        <v>7.8471615441495099E-2</v>
      </c>
      <c r="BF96" s="26">
        <f t="shared" si="20"/>
        <v>1.242251999855711E-2</v>
      </c>
      <c r="BG96" s="26">
        <f t="shared" si="20"/>
        <v>0</v>
      </c>
      <c r="BH96" s="26">
        <f t="shared" si="20"/>
        <v>4.175371410480592E-3</v>
      </c>
      <c r="BI96" s="26">
        <f t="shared" si="20"/>
        <v>5.1613017802255474E-3</v>
      </c>
      <c r="BJ96" s="26">
        <f t="shared" si="20"/>
        <v>0</v>
      </c>
      <c r="BK96" s="26">
        <f t="shared" si="20"/>
        <v>-3.3901551675681339E-2</v>
      </c>
      <c r="BL96" s="26">
        <f t="shared" si="20"/>
        <v>0</v>
      </c>
      <c r="BM96" s="26">
        <f t="shared" si="22"/>
        <v>0</v>
      </c>
      <c r="BN96" s="26">
        <f t="shared" si="22"/>
        <v>0</v>
      </c>
      <c r="BO96" s="26">
        <f t="shared" si="22"/>
        <v>0</v>
      </c>
      <c r="BP96" s="26">
        <f t="shared" si="22"/>
        <v>0</v>
      </c>
      <c r="BQ96" s="26">
        <f t="shared" si="22"/>
        <v>-3.9220713153281385E-2</v>
      </c>
      <c r="BR96" s="26">
        <f t="shared" si="22"/>
        <v>2.1053409197832263E-2</v>
      </c>
      <c r="BS96" s="26">
        <f t="shared" si="22"/>
        <v>-7.4700131287663299E-2</v>
      </c>
      <c r="BT96" s="26">
        <f t="shared" si="22"/>
        <v>1.5915455305899582E-2</v>
      </c>
      <c r="BU96" s="26">
        <f t="shared" si="22"/>
        <v>0</v>
      </c>
      <c r="BV96" s="26">
        <f t="shared" si="19"/>
        <v>0</v>
      </c>
      <c r="BW96" s="26">
        <f t="shared" si="19"/>
        <v>0</v>
      </c>
      <c r="BX96" s="26">
        <f t="shared" si="19"/>
        <v>2.2290689898371432E-2</v>
      </c>
      <c r="BY96" s="26">
        <f t="shared" si="18"/>
        <v>2.8370697129215566E-2</v>
      </c>
      <c r="BZ96" s="26">
        <f t="shared" si="17"/>
        <v>8.8810530439604862E-3</v>
      </c>
      <c r="CA96" s="26">
        <f t="shared" si="16"/>
        <v>-2.6990569691650581E-3</v>
      </c>
      <c r="CB96" s="26">
        <f t="shared" si="16"/>
        <v>1.8083675433295327E-2</v>
      </c>
      <c r="CC96" s="26">
        <f t="shared" si="11"/>
        <v>0</v>
      </c>
      <c r="CD96" s="26">
        <f t="shared" si="9"/>
        <v>4.4735893841391518E-2</v>
      </c>
    </row>
    <row r="97" spans="2:82" x14ac:dyDescent="0.35">
      <c r="B97">
        <v>94</v>
      </c>
      <c r="C97" s="33">
        <v>43504</v>
      </c>
      <c r="D97" s="32">
        <v>6.65</v>
      </c>
      <c r="E97" s="32">
        <v>0.72</v>
      </c>
      <c r="F97" s="32">
        <v>3.79</v>
      </c>
      <c r="G97" s="32">
        <v>9.0399999999999991</v>
      </c>
      <c r="H97" s="32">
        <v>10</v>
      </c>
      <c r="I97" s="32">
        <v>31.75</v>
      </c>
      <c r="J97" s="32">
        <v>23</v>
      </c>
      <c r="K97" s="32">
        <v>1.9100000000000001</v>
      </c>
      <c r="L97" s="32">
        <v>6.2</v>
      </c>
      <c r="M97" s="32">
        <v>14.45</v>
      </c>
      <c r="N97" s="32">
        <v>0.2</v>
      </c>
      <c r="O97" s="32">
        <v>2.4500000000000002</v>
      </c>
      <c r="P97" s="32">
        <v>8</v>
      </c>
      <c r="Q97" s="32">
        <v>20</v>
      </c>
      <c r="R97" s="32">
        <v>11.95</v>
      </c>
      <c r="S97" s="32">
        <v>38.65</v>
      </c>
      <c r="T97" s="32">
        <v>65</v>
      </c>
      <c r="U97" s="32">
        <v>30</v>
      </c>
      <c r="V97" s="32">
        <v>12.5</v>
      </c>
      <c r="W97" s="32">
        <v>26</v>
      </c>
      <c r="X97" s="32">
        <v>180</v>
      </c>
      <c r="Y97" s="32">
        <v>1500</v>
      </c>
      <c r="Z97" s="13">
        <v>60</v>
      </c>
      <c r="AA97" s="13">
        <v>0.52</v>
      </c>
      <c r="AB97" s="13">
        <v>47</v>
      </c>
      <c r="AC97" s="32">
        <v>220.9</v>
      </c>
      <c r="AD97" s="32">
        <v>9.35</v>
      </c>
      <c r="AE97" s="32">
        <v>6.25</v>
      </c>
      <c r="AF97" s="32">
        <v>13.45</v>
      </c>
      <c r="AG97" s="32">
        <v>3.99</v>
      </c>
      <c r="AH97" s="32">
        <v>24.4</v>
      </c>
      <c r="AI97" s="32">
        <v>4.17</v>
      </c>
      <c r="AJ97" s="32">
        <v>560.5</v>
      </c>
      <c r="AK97" s="32">
        <v>185.5</v>
      </c>
      <c r="AL97" s="32">
        <v>13.7</v>
      </c>
      <c r="AM97" s="32">
        <v>78</v>
      </c>
      <c r="AN97" s="32">
        <v>7.65</v>
      </c>
      <c r="AR97" s="23">
        <v>94</v>
      </c>
      <c r="AS97" s="31">
        <f t="shared" si="15"/>
        <v>43504</v>
      </c>
      <c r="AT97" s="26">
        <f t="shared" si="21"/>
        <v>5.4067221270275793E-2</v>
      </c>
      <c r="AU97" s="26">
        <f t="shared" si="21"/>
        <v>-4.0821994520255166E-2</v>
      </c>
      <c r="AV97" s="26">
        <f t="shared" si="21"/>
        <v>0</v>
      </c>
      <c r="AW97" s="26">
        <f t="shared" si="20"/>
        <v>0</v>
      </c>
      <c r="AX97" s="26">
        <f t="shared" si="20"/>
        <v>0</v>
      </c>
      <c r="AY97" s="26">
        <f t="shared" si="20"/>
        <v>0</v>
      </c>
      <c r="AZ97" s="26">
        <f t="shared" si="20"/>
        <v>0</v>
      </c>
      <c r="BA97" s="26">
        <f t="shared" si="20"/>
        <v>0</v>
      </c>
      <c r="BB97" s="26">
        <f t="shared" si="20"/>
        <v>0</v>
      </c>
      <c r="BC97" s="26">
        <f t="shared" si="20"/>
        <v>0</v>
      </c>
      <c r="BD97" s="26">
        <f t="shared" si="20"/>
        <v>0</v>
      </c>
      <c r="BE97" s="26">
        <f t="shared" si="20"/>
        <v>4.1672696400568081E-2</v>
      </c>
      <c r="BF97" s="26">
        <f t="shared" si="20"/>
        <v>7.1227509288367782E-2</v>
      </c>
      <c r="BG97" s="26">
        <f t="shared" si="20"/>
        <v>5.1293294387550481E-2</v>
      </c>
      <c r="BH97" s="26">
        <f t="shared" si="20"/>
        <v>-4.1753714104807334E-3</v>
      </c>
      <c r="BI97" s="26">
        <f t="shared" si="20"/>
        <v>1.6960615307045197E-2</v>
      </c>
      <c r="BJ97" s="26">
        <f t="shared" si="20"/>
        <v>0</v>
      </c>
      <c r="BK97" s="26">
        <f t="shared" si="20"/>
        <v>0</v>
      </c>
      <c r="BL97" s="26">
        <f t="shared" si="20"/>
        <v>4.0080213975388678E-3</v>
      </c>
      <c r="BM97" s="26">
        <f t="shared" si="22"/>
        <v>0</v>
      </c>
      <c r="BN97" s="26">
        <f t="shared" si="22"/>
        <v>0</v>
      </c>
      <c r="BO97" s="26">
        <f t="shared" si="22"/>
        <v>2.0202707317519469E-2</v>
      </c>
      <c r="BP97" s="26">
        <f t="shared" si="22"/>
        <v>0</v>
      </c>
      <c r="BQ97" s="26">
        <f t="shared" si="22"/>
        <v>0</v>
      </c>
      <c r="BR97" s="26">
        <f t="shared" si="22"/>
        <v>2.129926257824849E-3</v>
      </c>
      <c r="BS97" s="26">
        <f t="shared" si="22"/>
        <v>0</v>
      </c>
      <c r="BT97" s="26">
        <f t="shared" si="22"/>
        <v>4.9325066562501491E-2</v>
      </c>
      <c r="BU97" s="26">
        <f t="shared" si="22"/>
        <v>0</v>
      </c>
      <c r="BV97" s="26">
        <f t="shared" si="19"/>
        <v>0</v>
      </c>
      <c r="BW97" s="26">
        <f t="shared" si="19"/>
        <v>0</v>
      </c>
      <c r="BX97" s="26">
        <f t="shared" si="19"/>
        <v>-2.0470836217249106E-3</v>
      </c>
      <c r="BY97" s="26">
        <f t="shared" si="18"/>
        <v>0</v>
      </c>
      <c r="BZ97" s="26">
        <f t="shared" si="17"/>
        <v>5.595223596604712E-2</v>
      </c>
      <c r="CA97" s="26">
        <f t="shared" si="16"/>
        <v>-2.3969190112996277E-2</v>
      </c>
      <c r="CB97" s="26">
        <f t="shared" si="16"/>
        <v>-2.1661496781179419E-2</v>
      </c>
      <c r="CC97" s="26">
        <f t="shared" si="11"/>
        <v>0</v>
      </c>
      <c r="CD97" s="26">
        <f t="shared" si="11"/>
        <v>4.0005334613699206E-2</v>
      </c>
    </row>
    <row r="98" spans="2:82" x14ac:dyDescent="0.35">
      <c r="B98">
        <v>95</v>
      </c>
      <c r="C98" s="33">
        <v>43503</v>
      </c>
      <c r="D98" s="32">
        <v>6.3</v>
      </c>
      <c r="E98" s="32">
        <v>0.75</v>
      </c>
      <c r="F98" s="32">
        <v>3.79</v>
      </c>
      <c r="G98" s="32">
        <v>9.0399999999999991</v>
      </c>
      <c r="H98" s="32">
        <v>10</v>
      </c>
      <c r="I98" s="32">
        <v>31.75</v>
      </c>
      <c r="J98" s="32">
        <v>23</v>
      </c>
      <c r="K98" s="32">
        <v>1.9100000000000001</v>
      </c>
      <c r="L98" s="32">
        <v>6.2</v>
      </c>
      <c r="M98" s="32">
        <v>14.45</v>
      </c>
      <c r="N98" s="32">
        <v>0.2</v>
      </c>
      <c r="O98" s="32">
        <v>2.35</v>
      </c>
      <c r="P98" s="32">
        <v>7.45</v>
      </c>
      <c r="Q98" s="32">
        <v>19</v>
      </c>
      <c r="R98" s="32">
        <v>12</v>
      </c>
      <c r="S98" s="32">
        <v>38</v>
      </c>
      <c r="T98" s="32">
        <v>65</v>
      </c>
      <c r="U98" s="32">
        <v>30</v>
      </c>
      <c r="V98" s="32">
        <v>12.45</v>
      </c>
      <c r="W98" s="32">
        <v>26</v>
      </c>
      <c r="X98" s="32">
        <v>180</v>
      </c>
      <c r="Y98" s="32">
        <v>1470</v>
      </c>
      <c r="Z98" s="13">
        <v>60</v>
      </c>
      <c r="AA98" s="13">
        <v>0.52</v>
      </c>
      <c r="AB98" s="13">
        <v>46.9</v>
      </c>
      <c r="AC98" s="32">
        <v>220.9</v>
      </c>
      <c r="AD98" s="32">
        <v>8.9</v>
      </c>
      <c r="AE98" s="32">
        <v>6.25</v>
      </c>
      <c r="AF98" s="32">
        <v>13.45</v>
      </c>
      <c r="AG98" s="32">
        <v>3.99</v>
      </c>
      <c r="AH98" s="32">
        <v>24.45</v>
      </c>
      <c r="AI98" s="32">
        <v>4.17</v>
      </c>
      <c r="AJ98" s="32">
        <v>530</v>
      </c>
      <c r="AK98" s="32">
        <v>190</v>
      </c>
      <c r="AL98" s="32">
        <v>14</v>
      </c>
      <c r="AM98" s="32">
        <v>78</v>
      </c>
      <c r="AN98" s="32">
        <v>7.35</v>
      </c>
      <c r="AR98" s="23">
        <v>95</v>
      </c>
      <c r="AS98" s="31">
        <f t="shared" si="15"/>
        <v>43503</v>
      </c>
      <c r="AT98" s="26">
        <f t="shared" si="21"/>
        <v>1.600034134644112E-2</v>
      </c>
      <c r="AU98" s="26">
        <f t="shared" si="21"/>
        <v>6.8992871486951421E-2</v>
      </c>
      <c r="AV98" s="26">
        <f t="shared" si="21"/>
        <v>0</v>
      </c>
      <c r="AW98" s="26">
        <f t="shared" si="20"/>
        <v>0</v>
      </c>
      <c r="AX98" s="26">
        <f t="shared" si="20"/>
        <v>0</v>
      </c>
      <c r="AY98" s="26">
        <f t="shared" si="20"/>
        <v>0</v>
      </c>
      <c r="AZ98" s="26">
        <f t="shared" si="20"/>
        <v>-1.0810916104215617E-2</v>
      </c>
      <c r="BA98" s="26">
        <f t="shared" si="20"/>
        <v>0</v>
      </c>
      <c r="BB98" s="26">
        <f t="shared" si="20"/>
        <v>0</v>
      </c>
      <c r="BC98" s="26">
        <f t="shared" si="20"/>
        <v>6.062462181643484E-2</v>
      </c>
      <c r="BD98" s="26">
        <f t="shared" si="20"/>
        <v>0</v>
      </c>
      <c r="BE98" s="26">
        <f t="shared" si="20"/>
        <v>-2.1053409197832267E-2</v>
      </c>
      <c r="BF98" s="26">
        <f t="shared" si="20"/>
        <v>0</v>
      </c>
      <c r="BG98" s="26">
        <f t="shared" si="20"/>
        <v>0</v>
      </c>
      <c r="BH98" s="26">
        <f t="shared" si="20"/>
        <v>0</v>
      </c>
      <c r="BI98" s="26">
        <f t="shared" si="20"/>
        <v>9.0846472773572162E-2</v>
      </c>
      <c r="BJ98" s="26">
        <f t="shared" si="20"/>
        <v>0</v>
      </c>
      <c r="BK98" s="26">
        <f t="shared" si="20"/>
        <v>0</v>
      </c>
      <c r="BL98" s="26">
        <f t="shared" si="20"/>
        <v>2.4391453124159048E-2</v>
      </c>
      <c r="BM98" s="26">
        <f t="shared" si="22"/>
        <v>0</v>
      </c>
      <c r="BN98" s="26">
        <f t="shared" si="22"/>
        <v>0</v>
      </c>
      <c r="BO98" s="26">
        <f t="shared" si="22"/>
        <v>6.8259650703998906E-3</v>
      </c>
      <c r="BP98" s="26">
        <f t="shared" si="22"/>
        <v>0</v>
      </c>
      <c r="BQ98" s="26">
        <f t="shared" si="22"/>
        <v>0</v>
      </c>
      <c r="BR98" s="26">
        <f t="shared" si="22"/>
        <v>0</v>
      </c>
      <c r="BS98" s="26">
        <f t="shared" si="22"/>
        <v>0</v>
      </c>
      <c r="BT98" s="26">
        <f t="shared" si="22"/>
        <v>0</v>
      </c>
      <c r="BU98" s="26">
        <f t="shared" si="22"/>
        <v>0</v>
      </c>
      <c r="BV98" s="26">
        <f t="shared" si="19"/>
        <v>0</v>
      </c>
      <c r="BW98" s="26">
        <f t="shared" si="19"/>
        <v>0</v>
      </c>
      <c r="BX98" s="26">
        <f t="shared" si="19"/>
        <v>6.9869679960485792E-2</v>
      </c>
      <c r="BY98" s="26">
        <f t="shared" si="18"/>
        <v>0</v>
      </c>
      <c r="BZ98" s="26">
        <f t="shared" si="17"/>
        <v>0</v>
      </c>
      <c r="CA98" s="26">
        <f t="shared" si="16"/>
        <v>1.0582109330537008E-2</v>
      </c>
      <c r="CB98" s="26">
        <f t="shared" si="16"/>
        <v>0</v>
      </c>
      <c r="CC98" s="26">
        <f t="shared" si="16"/>
        <v>0</v>
      </c>
      <c r="CD98" s="26">
        <f t="shared" si="16"/>
        <v>2.061928720273561E-2</v>
      </c>
    </row>
    <row r="99" spans="2:82" x14ac:dyDescent="0.35">
      <c r="B99">
        <v>96</v>
      </c>
      <c r="C99" s="33">
        <v>43502</v>
      </c>
      <c r="D99" s="32">
        <v>6.2</v>
      </c>
      <c r="E99" s="32">
        <v>0.7</v>
      </c>
      <c r="F99" s="32">
        <v>3.79</v>
      </c>
      <c r="G99" s="32">
        <v>9.0399999999999991</v>
      </c>
      <c r="H99" s="32">
        <v>10</v>
      </c>
      <c r="I99" s="32">
        <v>31.75</v>
      </c>
      <c r="J99" s="32">
        <v>23.25</v>
      </c>
      <c r="K99" s="32">
        <v>1.9100000000000001</v>
      </c>
      <c r="L99" s="32">
        <v>6.2</v>
      </c>
      <c r="M99" s="32">
        <v>13.6</v>
      </c>
      <c r="N99" s="32">
        <v>0.2</v>
      </c>
      <c r="O99" s="32">
        <v>2.4</v>
      </c>
      <c r="P99" s="32">
        <v>7.45</v>
      </c>
      <c r="Q99" s="32">
        <v>19</v>
      </c>
      <c r="R99" s="32">
        <v>12</v>
      </c>
      <c r="S99" s="32">
        <v>34.700000000000003</v>
      </c>
      <c r="T99" s="32">
        <v>65</v>
      </c>
      <c r="U99" s="32">
        <v>30</v>
      </c>
      <c r="V99" s="32">
        <v>12.15</v>
      </c>
      <c r="W99" s="32">
        <v>26</v>
      </c>
      <c r="X99" s="32">
        <v>180</v>
      </c>
      <c r="Y99" s="32">
        <v>1460</v>
      </c>
      <c r="Z99" s="13">
        <v>60</v>
      </c>
      <c r="AA99" s="13">
        <v>0.52</v>
      </c>
      <c r="AB99" s="13">
        <v>46.9</v>
      </c>
      <c r="AC99" s="32">
        <v>220.9</v>
      </c>
      <c r="AD99" s="32">
        <v>8.9</v>
      </c>
      <c r="AE99" s="32">
        <v>6.25</v>
      </c>
      <c r="AF99" s="32">
        <v>13.45</v>
      </c>
      <c r="AG99" s="32">
        <v>3.99</v>
      </c>
      <c r="AH99" s="32">
        <v>22.8</v>
      </c>
      <c r="AI99" s="32">
        <v>4.17</v>
      </c>
      <c r="AJ99" s="32">
        <v>530</v>
      </c>
      <c r="AK99" s="32">
        <v>188</v>
      </c>
      <c r="AL99" s="32">
        <v>14</v>
      </c>
      <c r="AM99" s="32">
        <v>78</v>
      </c>
      <c r="AN99" s="32">
        <v>7.2</v>
      </c>
      <c r="AR99" s="23">
        <v>96</v>
      </c>
      <c r="AS99" s="31">
        <f t="shared" si="15"/>
        <v>43502</v>
      </c>
      <c r="AT99" s="26">
        <f t="shared" si="21"/>
        <v>-1.6000341346441075E-2</v>
      </c>
      <c r="AU99" s="26">
        <f t="shared" si="21"/>
        <v>5.8840500022933395E-2</v>
      </c>
      <c r="AV99" s="26">
        <f t="shared" si="21"/>
        <v>0</v>
      </c>
      <c r="AW99" s="26">
        <f t="shared" si="20"/>
        <v>0</v>
      </c>
      <c r="AX99" s="26">
        <f t="shared" si="20"/>
        <v>0</v>
      </c>
      <c r="AY99" s="26">
        <f t="shared" si="20"/>
        <v>0</v>
      </c>
      <c r="AZ99" s="26">
        <f t="shared" si="20"/>
        <v>0</v>
      </c>
      <c r="BA99" s="26">
        <f t="shared" si="20"/>
        <v>0</v>
      </c>
      <c r="BB99" s="26">
        <f t="shared" si="20"/>
        <v>-9.2373320131015041E-2</v>
      </c>
      <c r="BC99" s="26">
        <f t="shared" si="20"/>
        <v>7.38010729762246E-3</v>
      </c>
      <c r="BD99" s="26">
        <f t="shared" si="20"/>
        <v>0</v>
      </c>
      <c r="BE99" s="26">
        <f t="shared" si="20"/>
        <v>0</v>
      </c>
      <c r="BF99" s="26">
        <f t="shared" si="20"/>
        <v>-6.6889881507965401E-3</v>
      </c>
      <c r="BG99" s="26">
        <f t="shared" si="20"/>
        <v>2.3969190112996187E-2</v>
      </c>
      <c r="BH99" s="26">
        <f t="shared" si="20"/>
        <v>0</v>
      </c>
      <c r="BI99" s="26">
        <f t="shared" si="20"/>
        <v>1.7442302663342388E-2</v>
      </c>
      <c r="BJ99" s="26">
        <f t="shared" si="20"/>
        <v>0</v>
      </c>
      <c r="BK99" s="26">
        <f t="shared" si="20"/>
        <v>-8.2988028146950658E-3</v>
      </c>
      <c r="BL99" s="26">
        <f t="shared" si="20"/>
        <v>-2.0367302824433699E-2</v>
      </c>
      <c r="BM99" s="26">
        <f t="shared" si="22"/>
        <v>0</v>
      </c>
      <c r="BN99" s="26">
        <f t="shared" si="22"/>
        <v>0</v>
      </c>
      <c r="BO99" s="26">
        <f t="shared" si="22"/>
        <v>2.7779564107075671E-2</v>
      </c>
      <c r="BP99" s="26">
        <f t="shared" si="22"/>
        <v>0</v>
      </c>
      <c r="BQ99" s="26">
        <f t="shared" si="22"/>
        <v>0</v>
      </c>
      <c r="BR99" s="26">
        <f t="shared" si="22"/>
        <v>0</v>
      </c>
      <c r="BS99" s="26">
        <f t="shared" si="22"/>
        <v>0</v>
      </c>
      <c r="BT99" s="26">
        <f t="shared" si="22"/>
        <v>-1.1173300598125189E-2</v>
      </c>
      <c r="BU99" s="26">
        <f t="shared" si="22"/>
        <v>0</v>
      </c>
      <c r="BV99" s="26">
        <f t="shared" si="19"/>
        <v>0</v>
      </c>
      <c r="BW99" s="26">
        <f t="shared" si="19"/>
        <v>0</v>
      </c>
      <c r="BX99" s="26">
        <f t="shared" si="19"/>
        <v>2.195390563435656E-3</v>
      </c>
      <c r="BY99" s="26">
        <f t="shared" si="18"/>
        <v>1.6929062100447975E-2</v>
      </c>
      <c r="BZ99" s="26">
        <f t="shared" si="17"/>
        <v>0</v>
      </c>
      <c r="CA99" s="26">
        <f t="shared" si="16"/>
        <v>-7.947061692531834E-3</v>
      </c>
      <c r="CB99" s="26">
        <f t="shared" si="16"/>
        <v>-3.5650661644962569E-3</v>
      </c>
      <c r="CC99" s="26">
        <f t="shared" si="16"/>
        <v>0</v>
      </c>
      <c r="CD99" s="26">
        <f t="shared" si="16"/>
        <v>0</v>
      </c>
    </row>
    <row r="100" spans="2:82" x14ac:dyDescent="0.35">
      <c r="B100">
        <v>97</v>
      </c>
      <c r="C100" s="33">
        <v>43501</v>
      </c>
      <c r="D100" s="32">
        <v>6.3</v>
      </c>
      <c r="E100" s="32">
        <v>0.66</v>
      </c>
      <c r="F100" s="32">
        <v>3.79</v>
      </c>
      <c r="G100" s="32">
        <v>9.0399999999999991</v>
      </c>
      <c r="H100" s="32">
        <v>10</v>
      </c>
      <c r="I100" s="32">
        <v>31.75</v>
      </c>
      <c r="J100" s="32">
        <v>23.25</v>
      </c>
      <c r="K100" s="32">
        <v>1.9100000000000001</v>
      </c>
      <c r="L100" s="32">
        <v>6.8</v>
      </c>
      <c r="M100" s="32">
        <v>13.5</v>
      </c>
      <c r="N100" s="32">
        <v>0.2</v>
      </c>
      <c r="O100" s="32">
        <v>2.4</v>
      </c>
      <c r="P100" s="32">
        <v>7.5</v>
      </c>
      <c r="Q100" s="32">
        <v>18.55</v>
      </c>
      <c r="R100" s="32">
        <v>12</v>
      </c>
      <c r="S100" s="32">
        <v>34.1</v>
      </c>
      <c r="T100" s="32">
        <v>65</v>
      </c>
      <c r="U100" s="32">
        <v>30.25</v>
      </c>
      <c r="V100" s="32">
        <v>12.4</v>
      </c>
      <c r="W100" s="32">
        <v>26</v>
      </c>
      <c r="X100" s="32">
        <v>180</v>
      </c>
      <c r="Y100" s="32">
        <v>1420</v>
      </c>
      <c r="Z100" s="13">
        <v>60</v>
      </c>
      <c r="AA100" s="13">
        <v>0.52</v>
      </c>
      <c r="AB100" s="13">
        <v>46.9</v>
      </c>
      <c r="AC100" s="32">
        <v>220.9</v>
      </c>
      <c r="AD100" s="32">
        <v>9</v>
      </c>
      <c r="AE100" s="32">
        <v>6.25</v>
      </c>
      <c r="AF100" s="32">
        <v>13.45</v>
      </c>
      <c r="AG100" s="32">
        <v>3.99</v>
      </c>
      <c r="AH100" s="32">
        <v>22.75</v>
      </c>
      <c r="AI100" s="32">
        <v>4.0999999999999996</v>
      </c>
      <c r="AJ100" s="32">
        <v>530</v>
      </c>
      <c r="AK100" s="32">
        <v>189.5</v>
      </c>
      <c r="AL100" s="32">
        <v>14.05</v>
      </c>
      <c r="AM100" s="32">
        <v>78</v>
      </c>
      <c r="AN100" s="32">
        <v>7.2</v>
      </c>
      <c r="AR100" s="23">
        <v>97</v>
      </c>
      <c r="AS100" s="31">
        <f t="shared" si="15"/>
        <v>43501</v>
      </c>
      <c r="AT100" s="26">
        <f t="shared" si="21"/>
        <v>1.600034134644112E-2</v>
      </c>
      <c r="AU100" s="26">
        <f t="shared" si="21"/>
        <v>3.0771658666753687E-2</v>
      </c>
      <c r="AV100" s="26">
        <f t="shared" si="21"/>
        <v>0</v>
      </c>
      <c r="AW100" s="26">
        <f t="shared" si="20"/>
        <v>0</v>
      </c>
      <c r="AX100" s="26">
        <f t="shared" si="20"/>
        <v>0</v>
      </c>
      <c r="AY100" s="26">
        <f t="shared" si="20"/>
        <v>0</v>
      </c>
      <c r="AZ100" s="26">
        <f t="shared" si="20"/>
        <v>0</v>
      </c>
      <c r="BA100" s="26">
        <f t="shared" si="20"/>
        <v>0</v>
      </c>
      <c r="BB100" s="26">
        <f t="shared" si="20"/>
        <v>0</v>
      </c>
      <c r="BC100" s="26">
        <f t="shared" si="20"/>
        <v>-3.2789822822990838E-2</v>
      </c>
      <c r="BD100" s="26">
        <f t="shared" si="20"/>
        <v>0</v>
      </c>
      <c r="BE100" s="26">
        <f t="shared" si="20"/>
        <v>4.175371410480592E-3</v>
      </c>
      <c r="BF100" s="26">
        <f t="shared" si="20"/>
        <v>1.342302033214055E-2</v>
      </c>
      <c r="BG100" s="26">
        <f t="shared" si="20"/>
        <v>0</v>
      </c>
      <c r="BH100" s="26">
        <f t="shared" si="20"/>
        <v>0</v>
      </c>
      <c r="BI100" s="26">
        <f t="shared" si="20"/>
        <v>7.3583849311871785E-3</v>
      </c>
      <c r="BJ100" s="26">
        <f t="shared" si="20"/>
        <v>0</v>
      </c>
      <c r="BK100" s="26">
        <f t="shared" si="20"/>
        <v>0</v>
      </c>
      <c r="BL100" s="26">
        <f t="shared" si="20"/>
        <v>0</v>
      </c>
      <c r="BM100" s="26">
        <f t="shared" si="22"/>
        <v>0</v>
      </c>
      <c r="BN100" s="26">
        <f t="shared" si="22"/>
        <v>0</v>
      </c>
      <c r="BO100" s="26">
        <f t="shared" si="22"/>
        <v>-7.042005566086301E-5</v>
      </c>
      <c r="BP100" s="26">
        <f t="shared" si="22"/>
        <v>0</v>
      </c>
      <c r="BQ100" s="26">
        <f t="shared" si="22"/>
        <v>0</v>
      </c>
      <c r="BR100" s="26">
        <f t="shared" si="22"/>
        <v>1.937627896313868E-2</v>
      </c>
      <c r="BS100" s="26">
        <f t="shared" si="22"/>
        <v>0</v>
      </c>
      <c r="BT100" s="26">
        <f t="shared" si="22"/>
        <v>0</v>
      </c>
      <c r="BU100" s="26">
        <f t="shared" si="22"/>
        <v>0</v>
      </c>
      <c r="BV100" s="26">
        <f t="shared" si="19"/>
        <v>0</v>
      </c>
      <c r="BW100" s="26">
        <f t="shared" si="19"/>
        <v>0</v>
      </c>
      <c r="BX100" s="26">
        <f t="shared" si="19"/>
        <v>-6.5717651632345017E-3</v>
      </c>
      <c r="BY100" s="26">
        <f t="shared" si="18"/>
        <v>-9.7088141269609379E-3</v>
      </c>
      <c r="BZ100" s="26">
        <f t="shared" si="17"/>
        <v>0</v>
      </c>
      <c r="CA100" s="26">
        <f t="shared" si="16"/>
        <v>-2.6350476380051138E-3</v>
      </c>
      <c r="CB100" s="26">
        <f t="shared" si="16"/>
        <v>0</v>
      </c>
      <c r="CC100" s="26">
        <f t="shared" si="16"/>
        <v>1.2828738128891231E-3</v>
      </c>
      <c r="CD100" s="26">
        <f t="shared" si="16"/>
        <v>0</v>
      </c>
    </row>
    <row r="101" spans="2:82" x14ac:dyDescent="0.35">
      <c r="B101">
        <v>98</v>
      </c>
      <c r="C101" s="33">
        <v>43500</v>
      </c>
      <c r="D101" s="32">
        <v>6.2</v>
      </c>
      <c r="E101" s="32">
        <v>0.64</v>
      </c>
      <c r="F101" s="32">
        <v>3.79</v>
      </c>
      <c r="G101" s="32">
        <v>9.0399999999999991</v>
      </c>
      <c r="H101" s="32">
        <v>10</v>
      </c>
      <c r="I101" s="32">
        <v>31.75</v>
      </c>
      <c r="J101" s="32">
        <v>23.25</v>
      </c>
      <c r="K101" s="32">
        <v>1.9100000000000001</v>
      </c>
      <c r="L101" s="32">
        <v>6.8</v>
      </c>
      <c r="M101" s="32">
        <v>13.95</v>
      </c>
      <c r="N101" s="32">
        <v>0.2</v>
      </c>
      <c r="O101" s="32">
        <v>2.39</v>
      </c>
      <c r="P101" s="32">
        <v>7.4</v>
      </c>
      <c r="Q101" s="32">
        <v>18.55</v>
      </c>
      <c r="R101" s="32">
        <v>12</v>
      </c>
      <c r="S101" s="32">
        <v>33.85</v>
      </c>
      <c r="T101" s="32">
        <v>65</v>
      </c>
      <c r="U101" s="32">
        <v>30.25</v>
      </c>
      <c r="V101" s="32">
        <v>12.4</v>
      </c>
      <c r="W101" s="32">
        <v>26</v>
      </c>
      <c r="X101" s="32">
        <v>180</v>
      </c>
      <c r="Y101" s="32">
        <v>1420.1</v>
      </c>
      <c r="Z101" s="13">
        <v>60</v>
      </c>
      <c r="AA101" s="13">
        <v>0.52</v>
      </c>
      <c r="AB101" s="13">
        <v>46</v>
      </c>
      <c r="AC101" s="32">
        <v>220.9</v>
      </c>
      <c r="AD101" s="32">
        <v>9</v>
      </c>
      <c r="AE101" s="32">
        <v>6.25</v>
      </c>
      <c r="AF101" s="32">
        <v>13.45</v>
      </c>
      <c r="AG101" s="32">
        <v>3.99</v>
      </c>
      <c r="AH101" s="32">
        <v>22.9</v>
      </c>
      <c r="AI101" s="32">
        <v>4.1399999999999997</v>
      </c>
      <c r="AJ101" s="32">
        <v>530</v>
      </c>
      <c r="AK101" s="32">
        <v>190</v>
      </c>
      <c r="AL101" s="32">
        <v>14.05</v>
      </c>
      <c r="AM101" s="32">
        <v>77.900000000000006</v>
      </c>
      <c r="AN101" s="32">
        <v>7.2</v>
      </c>
      <c r="AR101" s="23">
        <v>98</v>
      </c>
      <c r="AS101" s="31">
        <f t="shared" si="15"/>
        <v>43500</v>
      </c>
      <c r="AT101" s="26">
        <f t="shared" si="21"/>
        <v>1.6260520871780326E-2</v>
      </c>
      <c r="AU101" s="26">
        <f t="shared" si="21"/>
        <v>0</v>
      </c>
      <c r="AV101" s="26">
        <f t="shared" si="21"/>
        <v>0</v>
      </c>
      <c r="AW101" s="26">
        <f t="shared" si="20"/>
        <v>0</v>
      </c>
      <c r="AX101" s="26">
        <f t="shared" si="20"/>
        <v>0</v>
      </c>
      <c r="AY101" s="26">
        <f t="shared" si="20"/>
        <v>0</v>
      </c>
      <c r="AZ101" s="26">
        <f t="shared" si="20"/>
        <v>0</v>
      </c>
      <c r="BA101" s="26">
        <f t="shared" si="20"/>
        <v>0</v>
      </c>
      <c r="BB101" s="26">
        <f t="shared" si="20"/>
        <v>4.5120435280469641E-2</v>
      </c>
      <c r="BC101" s="26">
        <f t="shared" si="20"/>
        <v>-3.577821347884078E-3</v>
      </c>
      <c r="BD101" s="26">
        <f t="shared" ref="BD101:BS126" si="23">LN(N101/N102)</f>
        <v>0</v>
      </c>
      <c r="BE101" s="26">
        <f t="shared" si="23"/>
        <v>-4.1753714104805105E-3</v>
      </c>
      <c r="BF101" s="26">
        <f t="shared" si="23"/>
        <v>6.7796869853787691E-3</v>
      </c>
      <c r="BG101" s="26">
        <f t="shared" si="23"/>
        <v>0</v>
      </c>
      <c r="BH101" s="26">
        <f t="shared" si="23"/>
        <v>0</v>
      </c>
      <c r="BI101" s="26">
        <f t="shared" si="23"/>
        <v>4.4411619999678359E-3</v>
      </c>
      <c r="BJ101" s="26">
        <f t="shared" si="23"/>
        <v>0</v>
      </c>
      <c r="BK101" s="26">
        <f t="shared" si="23"/>
        <v>0</v>
      </c>
      <c r="BL101" s="26">
        <f t="shared" si="23"/>
        <v>0</v>
      </c>
      <c r="BM101" s="26">
        <f t="shared" si="22"/>
        <v>0</v>
      </c>
      <c r="BN101" s="26">
        <f t="shared" si="22"/>
        <v>0</v>
      </c>
      <c r="BO101" s="26">
        <f t="shared" si="22"/>
        <v>0</v>
      </c>
      <c r="BP101" s="26">
        <f t="shared" si="22"/>
        <v>0</v>
      </c>
      <c r="BQ101" s="26">
        <f t="shared" si="22"/>
        <v>0</v>
      </c>
      <c r="BR101" s="26">
        <f t="shared" si="22"/>
        <v>1.5334364000106742E-2</v>
      </c>
      <c r="BS101" s="26">
        <f t="shared" si="22"/>
        <v>-1.080604842004068E-2</v>
      </c>
      <c r="BT101" s="26">
        <f t="shared" si="22"/>
        <v>-2.1978906718775115E-2</v>
      </c>
      <c r="BU101" s="26">
        <f t="shared" si="22"/>
        <v>0</v>
      </c>
      <c r="BV101" s="26">
        <f t="shared" si="19"/>
        <v>0</v>
      </c>
      <c r="BW101" s="26">
        <f t="shared" si="19"/>
        <v>0</v>
      </c>
      <c r="BX101" s="26">
        <f t="shared" si="19"/>
        <v>-2.1810259463602259E-3</v>
      </c>
      <c r="BY101" s="26">
        <f t="shared" si="18"/>
        <v>0</v>
      </c>
      <c r="BZ101" s="26">
        <f t="shared" si="17"/>
        <v>0</v>
      </c>
      <c r="CA101" s="26">
        <f t="shared" si="16"/>
        <v>0</v>
      </c>
      <c r="CB101" s="26">
        <f t="shared" si="16"/>
        <v>0</v>
      </c>
      <c r="CC101" s="26">
        <f t="shared" si="16"/>
        <v>5.1360859672532844E-2</v>
      </c>
      <c r="CD101" s="26">
        <f t="shared" si="16"/>
        <v>6.9686693160932152E-3</v>
      </c>
    </row>
    <row r="102" spans="2:82" x14ac:dyDescent="0.35">
      <c r="B102">
        <v>99</v>
      </c>
      <c r="C102" s="28">
        <v>43497</v>
      </c>
      <c r="D102" s="32">
        <v>6.1</v>
      </c>
      <c r="E102" s="32">
        <v>0.64</v>
      </c>
      <c r="F102" s="32">
        <v>3.79</v>
      </c>
      <c r="G102" s="32">
        <v>9.0399999999999991</v>
      </c>
      <c r="H102" s="32">
        <v>10</v>
      </c>
      <c r="I102" s="32">
        <v>31.75</v>
      </c>
      <c r="J102" s="32">
        <v>23.25</v>
      </c>
      <c r="K102" s="32">
        <v>1.9100000000000001</v>
      </c>
      <c r="L102" s="32">
        <v>6.5</v>
      </c>
      <c r="M102" s="32">
        <v>14</v>
      </c>
      <c r="N102" s="32">
        <v>0.2</v>
      </c>
      <c r="O102" s="32">
        <v>2.4</v>
      </c>
      <c r="P102" s="32">
        <v>7.35</v>
      </c>
      <c r="Q102" s="32">
        <v>18.55</v>
      </c>
      <c r="R102" s="32">
        <v>12</v>
      </c>
      <c r="S102" s="32">
        <v>33.700000000000003</v>
      </c>
      <c r="T102" s="32">
        <v>65</v>
      </c>
      <c r="U102" s="32">
        <v>30.25</v>
      </c>
      <c r="V102" s="32">
        <v>12.4</v>
      </c>
      <c r="W102" s="32">
        <v>26</v>
      </c>
      <c r="X102" s="32">
        <v>180</v>
      </c>
      <c r="Y102" s="32">
        <v>1420.1</v>
      </c>
      <c r="Z102" s="13">
        <v>60</v>
      </c>
      <c r="AA102" s="13">
        <v>0.52</v>
      </c>
      <c r="AB102" s="13">
        <v>45.3</v>
      </c>
      <c r="AC102" s="32">
        <v>223.3</v>
      </c>
      <c r="AD102" s="32">
        <v>9.1999999999999993</v>
      </c>
      <c r="AE102" s="32">
        <v>6.25</v>
      </c>
      <c r="AF102" s="32">
        <v>13.45</v>
      </c>
      <c r="AG102" s="32">
        <v>3.99</v>
      </c>
      <c r="AH102" s="32">
        <v>22.95</v>
      </c>
      <c r="AI102" s="32">
        <v>4.1399999999999997</v>
      </c>
      <c r="AJ102" s="32">
        <v>530</v>
      </c>
      <c r="AK102" s="32">
        <v>190</v>
      </c>
      <c r="AL102" s="32">
        <v>14.05</v>
      </c>
      <c r="AM102" s="32">
        <v>74</v>
      </c>
      <c r="AN102" s="32">
        <v>7.15</v>
      </c>
      <c r="AR102" s="23">
        <v>99</v>
      </c>
      <c r="AS102" s="31">
        <f t="shared" si="15"/>
        <v>43497</v>
      </c>
      <c r="AT102" s="26">
        <f t="shared" si="21"/>
        <v>5.9088916370006371E-2</v>
      </c>
      <c r="AU102" s="26">
        <f t="shared" si="21"/>
        <v>0</v>
      </c>
      <c r="AV102" s="26">
        <f t="shared" si="21"/>
        <v>0</v>
      </c>
      <c r="AW102" s="26">
        <f t="shared" si="21"/>
        <v>0</v>
      </c>
      <c r="AX102" s="26">
        <f t="shared" si="21"/>
        <v>0</v>
      </c>
      <c r="AY102" s="26">
        <f t="shared" si="21"/>
        <v>0</v>
      </c>
      <c r="AZ102" s="26">
        <f t="shared" si="21"/>
        <v>0</v>
      </c>
      <c r="BA102" s="26">
        <f t="shared" si="21"/>
        <v>0</v>
      </c>
      <c r="BB102" s="26">
        <f t="shared" si="21"/>
        <v>4.7252884850545511E-2</v>
      </c>
      <c r="BC102" s="26">
        <f t="shared" si="21"/>
        <v>0</v>
      </c>
      <c r="BD102" s="26">
        <f t="shared" si="23"/>
        <v>0</v>
      </c>
      <c r="BE102" s="26">
        <f t="shared" si="23"/>
        <v>8.7011376989629699E-2</v>
      </c>
      <c r="BF102" s="26">
        <f t="shared" si="23"/>
        <v>6.8259650703998906E-3</v>
      </c>
      <c r="BG102" s="26">
        <f t="shared" si="23"/>
        <v>0</v>
      </c>
      <c r="BH102" s="26">
        <f t="shared" si="23"/>
        <v>2.9600469776290682E-2</v>
      </c>
      <c r="BI102" s="26">
        <f t="shared" si="23"/>
        <v>7.4460507840785322E-3</v>
      </c>
      <c r="BJ102" s="26">
        <f t="shared" si="23"/>
        <v>0</v>
      </c>
      <c r="BK102" s="26">
        <f t="shared" si="23"/>
        <v>0</v>
      </c>
      <c r="BL102" s="26">
        <f t="shared" si="23"/>
        <v>-8.0321716972642666E-3</v>
      </c>
      <c r="BM102" s="26">
        <f t="shared" si="22"/>
        <v>0</v>
      </c>
      <c r="BN102" s="26">
        <f t="shared" si="22"/>
        <v>0</v>
      </c>
      <c r="BO102" s="26">
        <f t="shared" si="22"/>
        <v>-1.3915821919078997E-2</v>
      </c>
      <c r="BP102" s="26">
        <f t="shared" si="22"/>
        <v>0</v>
      </c>
      <c r="BQ102" s="26">
        <f t="shared" si="22"/>
        <v>0</v>
      </c>
      <c r="BR102" s="26">
        <f t="shared" si="22"/>
        <v>2.2099456508026701E-3</v>
      </c>
      <c r="BS102" s="26">
        <f t="shared" si="22"/>
        <v>0</v>
      </c>
      <c r="BT102" s="26">
        <f t="shared" si="22"/>
        <v>9.0971778205726592E-2</v>
      </c>
      <c r="BU102" s="26">
        <f t="shared" si="22"/>
        <v>0</v>
      </c>
      <c r="BV102" s="26">
        <f t="shared" si="19"/>
        <v>0</v>
      </c>
      <c r="BW102" s="26">
        <f t="shared" si="19"/>
        <v>-2.503130218118477E-3</v>
      </c>
      <c r="BX102" s="26">
        <f t="shared" si="19"/>
        <v>1.980262729617973E-2</v>
      </c>
      <c r="BY102" s="26">
        <f t="shared" si="18"/>
        <v>0</v>
      </c>
      <c r="BZ102" s="26">
        <f t="shared" si="17"/>
        <v>-9.3897403498390316E-3</v>
      </c>
      <c r="CA102" s="26">
        <f t="shared" si="16"/>
        <v>0</v>
      </c>
      <c r="CB102" s="26">
        <f t="shared" si="16"/>
        <v>3.5650661644961446E-3</v>
      </c>
      <c r="CC102" s="26">
        <f t="shared" si="16"/>
        <v>0</v>
      </c>
      <c r="CD102" s="26">
        <f t="shared" si="16"/>
        <v>5.0189744523855308E-2</v>
      </c>
    </row>
    <row r="103" spans="2:82" x14ac:dyDescent="0.35">
      <c r="B103">
        <v>100</v>
      </c>
      <c r="C103" s="28">
        <v>43496</v>
      </c>
      <c r="D103" s="32">
        <v>5.75</v>
      </c>
      <c r="E103" s="32">
        <v>0.64</v>
      </c>
      <c r="F103" s="32">
        <v>3.79</v>
      </c>
      <c r="G103" s="32">
        <v>9.0399999999999991</v>
      </c>
      <c r="H103" s="32">
        <v>10</v>
      </c>
      <c r="I103" s="32">
        <v>31.75</v>
      </c>
      <c r="J103" s="32">
        <v>23.25</v>
      </c>
      <c r="K103" s="32">
        <v>1.9100000000000001</v>
      </c>
      <c r="L103" s="32">
        <v>6.2</v>
      </c>
      <c r="M103" s="32">
        <v>14</v>
      </c>
      <c r="N103" s="32">
        <v>0.2</v>
      </c>
      <c r="O103" s="32">
        <v>2.2000000000000002</v>
      </c>
      <c r="P103" s="32">
        <v>7.3</v>
      </c>
      <c r="Q103" s="32">
        <v>18.55</v>
      </c>
      <c r="R103" s="32">
        <v>11.65</v>
      </c>
      <c r="S103" s="32">
        <v>33.450000000000003</v>
      </c>
      <c r="T103" s="32">
        <v>65</v>
      </c>
      <c r="U103" s="32">
        <v>30.25</v>
      </c>
      <c r="V103" s="32">
        <v>12.5</v>
      </c>
      <c r="W103" s="32">
        <v>26</v>
      </c>
      <c r="X103" s="32">
        <v>180</v>
      </c>
      <c r="Y103" s="32">
        <v>1440</v>
      </c>
      <c r="Z103" s="13">
        <v>60</v>
      </c>
      <c r="AA103" s="13">
        <v>0.52</v>
      </c>
      <c r="AB103" s="13">
        <v>45.2</v>
      </c>
      <c r="AC103" s="32">
        <v>223.3</v>
      </c>
      <c r="AD103" s="32">
        <v>8.4</v>
      </c>
      <c r="AE103" s="32">
        <v>6.25</v>
      </c>
      <c r="AF103" s="32">
        <v>13.45</v>
      </c>
      <c r="AG103" s="32">
        <v>4</v>
      </c>
      <c r="AH103" s="32">
        <v>22.5</v>
      </c>
      <c r="AI103" s="32">
        <v>4.1399999999999997</v>
      </c>
      <c r="AJ103" s="32">
        <v>535</v>
      </c>
      <c r="AK103" s="32">
        <v>190</v>
      </c>
      <c r="AL103" s="32">
        <v>14</v>
      </c>
      <c r="AM103" s="32">
        <v>74</v>
      </c>
      <c r="AN103" s="32">
        <v>6.8</v>
      </c>
      <c r="AR103" s="23">
        <v>100</v>
      </c>
      <c r="AS103" s="31">
        <f t="shared" si="15"/>
        <v>43496</v>
      </c>
      <c r="AT103" s="26">
        <f t="shared" si="21"/>
        <v>-4.2559614418795889E-2</v>
      </c>
      <c r="AU103" s="26">
        <f t="shared" si="21"/>
        <v>-4.5809536031294222E-2</v>
      </c>
      <c r="AV103" s="26">
        <f t="shared" si="21"/>
        <v>0</v>
      </c>
      <c r="AW103" s="26">
        <f t="shared" si="21"/>
        <v>0</v>
      </c>
      <c r="AX103" s="26">
        <f t="shared" si="21"/>
        <v>0</v>
      </c>
      <c r="AY103" s="26">
        <f t="shared" si="21"/>
        <v>7.9051795071132473E-3</v>
      </c>
      <c r="AZ103" s="26">
        <f t="shared" si="21"/>
        <v>0</v>
      </c>
      <c r="BA103" s="26">
        <f t="shared" si="21"/>
        <v>0</v>
      </c>
      <c r="BB103" s="26">
        <f t="shared" si="21"/>
        <v>-6.252035698133393E-2</v>
      </c>
      <c r="BC103" s="26">
        <f t="shared" si="21"/>
        <v>-7.1174677688639896E-3</v>
      </c>
      <c r="BD103" s="26">
        <f t="shared" si="23"/>
        <v>0</v>
      </c>
      <c r="BE103" s="26">
        <f t="shared" si="23"/>
        <v>-2.2472855852058514E-2</v>
      </c>
      <c r="BF103" s="26">
        <f t="shared" si="23"/>
        <v>-1.3605652055778709E-2</v>
      </c>
      <c r="BG103" s="26">
        <f t="shared" si="23"/>
        <v>-2.3969190112996277E-2</v>
      </c>
      <c r="BH103" s="26">
        <f t="shared" si="23"/>
        <v>-8.5470605784584083E-3</v>
      </c>
      <c r="BI103" s="26">
        <f t="shared" si="23"/>
        <v>-1.6308738041923874E-2</v>
      </c>
      <c r="BJ103" s="26">
        <f t="shared" si="23"/>
        <v>0</v>
      </c>
      <c r="BK103" s="26">
        <f t="shared" si="23"/>
        <v>0</v>
      </c>
      <c r="BL103" s="26">
        <f t="shared" si="23"/>
        <v>0</v>
      </c>
      <c r="BM103" s="26">
        <f t="shared" si="22"/>
        <v>-7.4107972153721849E-2</v>
      </c>
      <c r="BN103" s="26">
        <f t="shared" si="22"/>
        <v>0</v>
      </c>
      <c r="BO103" s="26">
        <f t="shared" si="22"/>
        <v>0</v>
      </c>
      <c r="BP103" s="26">
        <f t="shared" si="22"/>
        <v>0</v>
      </c>
      <c r="BQ103" s="26">
        <f t="shared" si="22"/>
        <v>0</v>
      </c>
      <c r="BR103" s="26">
        <f t="shared" si="22"/>
        <v>-3.9050514871873027E-2</v>
      </c>
      <c r="BS103" s="26">
        <f t="shared" si="22"/>
        <v>0</v>
      </c>
      <c r="BT103" s="26">
        <f t="shared" si="22"/>
        <v>-2.3530497410194046E-2</v>
      </c>
      <c r="BU103" s="26">
        <f t="shared" si="22"/>
        <v>8.0321716972642527E-3</v>
      </c>
      <c r="BV103" s="26">
        <f t="shared" si="19"/>
        <v>0</v>
      </c>
      <c r="BW103" s="26">
        <f t="shared" si="19"/>
        <v>6.4538521137571164E-2</v>
      </c>
      <c r="BX103" s="26">
        <f t="shared" si="19"/>
        <v>-2.197890671877523E-2</v>
      </c>
      <c r="BY103" s="26">
        <f t="shared" si="18"/>
        <v>0</v>
      </c>
      <c r="BZ103" s="26">
        <f t="shared" si="17"/>
        <v>0</v>
      </c>
      <c r="CA103" s="26">
        <f t="shared" si="16"/>
        <v>-2.0834086902842025E-2</v>
      </c>
      <c r="CB103" s="26">
        <f t="shared" si="16"/>
        <v>-6.8992871486951435E-2</v>
      </c>
      <c r="CC103" s="26">
        <f t="shared" si="16"/>
        <v>-5.2643733485422027E-2</v>
      </c>
      <c r="CD103" s="26">
        <f t="shared" si="16"/>
        <v>-6.4078856684522401E-2</v>
      </c>
    </row>
    <row r="104" spans="2:82" x14ac:dyDescent="0.35">
      <c r="B104">
        <v>101</v>
      </c>
      <c r="C104" s="28">
        <v>43495</v>
      </c>
      <c r="D104" s="32">
        <v>6</v>
      </c>
      <c r="E104" s="32">
        <v>0.67</v>
      </c>
      <c r="F104" s="32">
        <v>3.79</v>
      </c>
      <c r="G104" s="32">
        <v>9.0399999999999991</v>
      </c>
      <c r="H104" s="32">
        <v>10</v>
      </c>
      <c r="I104" s="32">
        <v>31.5</v>
      </c>
      <c r="J104" s="32">
        <v>23.25</v>
      </c>
      <c r="K104" s="32">
        <v>1.9100000000000001</v>
      </c>
      <c r="L104" s="32">
        <v>6.6</v>
      </c>
      <c r="M104" s="32">
        <v>14.1</v>
      </c>
      <c r="N104" s="32">
        <v>0.2</v>
      </c>
      <c r="O104" s="32">
        <v>2.25</v>
      </c>
      <c r="P104" s="32">
        <v>7.4</v>
      </c>
      <c r="Q104" s="32">
        <v>19</v>
      </c>
      <c r="R104" s="32">
        <v>11.75</v>
      </c>
      <c r="S104" s="32">
        <v>34</v>
      </c>
      <c r="T104" s="32">
        <v>65</v>
      </c>
      <c r="U104" s="32">
        <v>30.25</v>
      </c>
      <c r="V104" s="32">
        <v>12.5</v>
      </c>
      <c r="W104" s="32">
        <v>28</v>
      </c>
      <c r="X104" s="32">
        <v>180</v>
      </c>
      <c r="Y104" s="32">
        <v>1440</v>
      </c>
      <c r="Z104" s="13">
        <v>60</v>
      </c>
      <c r="AA104" s="13">
        <v>0.52</v>
      </c>
      <c r="AB104" s="13">
        <v>47</v>
      </c>
      <c r="AC104" s="32">
        <v>223.3</v>
      </c>
      <c r="AD104" s="32">
        <v>8.6</v>
      </c>
      <c r="AE104" s="32">
        <v>6.2</v>
      </c>
      <c r="AF104" s="32">
        <v>13.45</v>
      </c>
      <c r="AG104" s="32">
        <v>3.75</v>
      </c>
      <c r="AH104" s="32">
        <v>23</v>
      </c>
      <c r="AI104" s="32">
        <v>4.1399999999999997</v>
      </c>
      <c r="AJ104" s="32">
        <v>535</v>
      </c>
      <c r="AK104" s="32">
        <v>194</v>
      </c>
      <c r="AL104" s="32">
        <v>15</v>
      </c>
      <c r="AM104" s="32">
        <v>78</v>
      </c>
      <c r="AN104" s="32">
        <v>7.25</v>
      </c>
      <c r="AR104" s="23">
        <v>101</v>
      </c>
      <c r="AS104" s="31">
        <f t="shared" si="15"/>
        <v>43495</v>
      </c>
      <c r="AT104" s="26">
        <f t="shared" si="21"/>
        <v>-8.2988028146950658E-3</v>
      </c>
      <c r="AU104" s="26">
        <f t="shared" si="21"/>
        <v>0</v>
      </c>
      <c r="AV104" s="26">
        <f t="shared" si="21"/>
        <v>0</v>
      </c>
      <c r="AW104" s="26">
        <f t="shared" si="21"/>
        <v>0</v>
      </c>
      <c r="AX104" s="26">
        <f t="shared" si="21"/>
        <v>0</v>
      </c>
      <c r="AY104" s="26">
        <f t="shared" si="21"/>
        <v>0</v>
      </c>
      <c r="AZ104" s="26">
        <f t="shared" si="21"/>
        <v>0</v>
      </c>
      <c r="BA104" s="26">
        <f t="shared" si="21"/>
        <v>0</v>
      </c>
      <c r="BB104" s="26">
        <f t="shared" si="21"/>
        <v>1.5267472130788381E-2</v>
      </c>
      <c r="BC104" s="26">
        <f t="shared" si="21"/>
        <v>0</v>
      </c>
      <c r="BD104" s="26">
        <f t="shared" si="23"/>
        <v>0</v>
      </c>
      <c r="BE104" s="26">
        <f t="shared" si="23"/>
        <v>0</v>
      </c>
      <c r="BF104" s="26">
        <f t="shared" si="23"/>
        <v>-2.0067563050809142E-2</v>
      </c>
      <c r="BG104" s="26">
        <f t="shared" si="23"/>
        <v>-2.0834086902841914E-2</v>
      </c>
      <c r="BH104" s="26">
        <f t="shared" si="23"/>
        <v>0</v>
      </c>
      <c r="BI104" s="26">
        <f t="shared" si="23"/>
        <v>5.899722127188322E-3</v>
      </c>
      <c r="BJ104" s="26">
        <f t="shared" si="23"/>
        <v>-8.8292607145678312E-2</v>
      </c>
      <c r="BK104" s="26">
        <f t="shared" si="23"/>
        <v>0</v>
      </c>
      <c r="BL104" s="26">
        <f t="shared" si="23"/>
        <v>0</v>
      </c>
      <c r="BM104" s="26">
        <f t="shared" si="22"/>
        <v>0</v>
      </c>
      <c r="BN104" s="26">
        <f t="shared" si="22"/>
        <v>0</v>
      </c>
      <c r="BO104" s="26">
        <f t="shared" si="22"/>
        <v>-6.9204428445737952E-3</v>
      </c>
      <c r="BP104" s="26">
        <f t="shared" si="22"/>
        <v>0</v>
      </c>
      <c r="BQ104" s="26">
        <f t="shared" si="22"/>
        <v>0</v>
      </c>
      <c r="BR104" s="26">
        <f t="shared" si="22"/>
        <v>0</v>
      </c>
      <c r="BS104" s="26">
        <f t="shared" si="22"/>
        <v>0</v>
      </c>
      <c r="BT104" s="26">
        <f t="shared" si="22"/>
        <v>1.1696039763191236E-2</v>
      </c>
      <c r="BU104" s="26">
        <f t="shared" si="22"/>
        <v>0</v>
      </c>
      <c r="BV104" s="26">
        <f t="shared" si="19"/>
        <v>0</v>
      </c>
      <c r="BW104" s="26">
        <f t="shared" si="19"/>
        <v>2.6702285558788921E-3</v>
      </c>
      <c r="BX104" s="26">
        <f t="shared" si="19"/>
        <v>2.17627942259567E-3</v>
      </c>
      <c r="BY104" s="26">
        <f t="shared" si="18"/>
        <v>0</v>
      </c>
      <c r="BZ104" s="26">
        <f t="shared" si="17"/>
        <v>2.843793532053341E-2</v>
      </c>
      <c r="CA104" s="26">
        <f t="shared" si="16"/>
        <v>0</v>
      </c>
      <c r="CB104" s="26">
        <f t="shared" si="16"/>
        <v>0</v>
      </c>
      <c r="CC104" s="26">
        <f t="shared" si="16"/>
        <v>0</v>
      </c>
      <c r="CD104" s="26">
        <f t="shared" si="16"/>
        <v>-6.8728792877620643E-3</v>
      </c>
    </row>
    <row r="105" spans="2:82" x14ac:dyDescent="0.35">
      <c r="B105">
        <v>102</v>
      </c>
      <c r="C105" s="28">
        <v>43494</v>
      </c>
      <c r="D105" s="32">
        <v>6.05</v>
      </c>
      <c r="E105" s="32">
        <v>0.67</v>
      </c>
      <c r="F105" s="32">
        <v>3.79</v>
      </c>
      <c r="G105" s="32">
        <v>9.0399999999999991</v>
      </c>
      <c r="H105" s="32">
        <v>10</v>
      </c>
      <c r="I105" s="32">
        <v>31.5</v>
      </c>
      <c r="J105" s="32">
        <v>23.25</v>
      </c>
      <c r="K105" s="32">
        <v>1.9100000000000001</v>
      </c>
      <c r="L105" s="32">
        <v>6.5</v>
      </c>
      <c r="M105" s="32">
        <v>14.1</v>
      </c>
      <c r="N105" s="32">
        <v>0.2</v>
      </c>
      <c r="O105" s="32">
        <v>2.25</v>
      </c>
      <c r="P105" s="32">
        <v>7.55</v>
      </c>
      <c r="Q105" s="32">
        <v>19.399999999999999</v>
      </c>
      <c r="R105" s="32">
        <v>11.75</v>
      </c>
      <c r="S105" s="32">
        <v>33.799999999999997</v>
      </c>
      <c r="T105" s="32">
        <v>71</v>
      </c>
      <c r="U105" s="32">
        <v>30.25</v>
      </c>
      <c r="V105" s="32">
        <v>12.5</v>
      </c>
      <c r="W105" s="32">
        <v>28</v>
      </c>
      <c r="X105" s="32">
        <v>180</v>
      </c>
      <c r="Y105" s="32">
        <v>1450</v>
      </c>
      <c r="Z105" s="13">
        <v>60</v>
      </c>
      <c r="AA105" s="13">
        <v>0.52</v>
      </c>
      <c r="AB105" s="13">
        <v>47</v>
      </c>
      <c r="AC105" s="32">
        <v>223.3</v>
      </c>
      <c r="AD105" s="32">
        <v>8.5</v>
      </c>
      <c r="AE105" s="32">
        <v>6.2</v>
      </c>
      <c r="AF105" s="32">
        <v>13.45</v>
      </c>
      <c r="AG105" s="32">
        <v>3.74</v>
      </c>
      <c r="AH105" s="32">
        <v>22.95</v>
      </c>
      <c r="AI105" s="32">
        <v>4.1399999999999997</v>
      </c>
      <c r="AJ105" s="32">
        <v>520</v>
      </c>
      <c r="AK105" s="32">
        <v>194</v>
      </c>
      <c r="AL105" s="32">
        <v>15</v>
      </c>
      <c r="AM105" s="32">
        <v>78</v>
      </c>
      <c r="AN105" s="32">
        <v>7.3</v>
      </c>
      <c r="AR105" s="23">
        <v>102</v>
      </c>
      <c r="AS105" s="31">
        <f t="shared" si="15"/>
        <v>43494</v>
      </c>
      <c r="AT105" s="26">
        <f t="shared" si="21"/>
        <v>-4.8396540861850211E-2</v>
      </c>
      <c r="AU105" s="26">
        <f t="shared" si="21"/>
        <v>0</v>
      </c>
      <c r="AV105" s="26">
        <f t="shared" si="21"/>
        <v>0</v>
      </c>
      <c r="AW105" s="26">
        <f t="shared" si="21"/>
        <v>0</v>
      </c>
      <c r="AX105" s="26">
        <f t="shared" si="21"/>
        <v>2.0202707317519469E-2</v>
      </c>
      <c r="AY105" s="26">
        <f t="shared" si="21"/>
        <v>0</v>
      </c>
      <c r="AZ105" s="26">
        <f t="shared" si="21"/>
        <v>0</v>
      </c>
      <c r="BA105" s="26">
        <f t="shared" si="21"/>
        <v>0</v>
      </c>
      <c r="BB105" s="26">
        <f t="shared" si="21"/>
        <v>0</v>
      </c>
      <c r="BC105" s="26">
        <f t="shared" si="21"/>
        <v>-1.4084739881739085E-2</v>
      </c>
      <c r="BD105" s="26">
        <f t="shared" si="23"/>
        <v>0</v>
      </c>
      <c r="BE105" s="26">
        <f t="shared" si="23"/>
        <v>-4.7731402821189921E-2</v>
      </c>
      <c r="BF105" s="26">
        <f t="shared" si="23"/>
        <v>-6.6006840313520242E-3</v>
      </c>
      <c r="BG105" s="26">
        <f t="shared" si="23"/>
        <v>-5.1413995004187642E-3</v>
      </c>
      <c r="BH105" s="26">
        <f t="shared" si="23"/>
        <v>0</v>
      </c>
      <c r="BI105" s="26">
        <f t="shared" si="23"/>
        <v>-1.322576221926125E-2</v>
      </c>
      <c r="BJ105" s="26">
        <f t="shared" si="23"/>
        <v>0</v>
      </c>
      <c r="BK105" s="26">
        <f t="shared" si="23"/>
        <v>0</v>
      </c>
      <c r="BL105" s="26">
        <f t="shared" si="23"/>
        <v>0</v>
      </c>
      <c r="BM105" s="26">
        <f t="shared" si="22"/>
        <v>0</v>
      </c>
      <c r="BN105" s="26">
        <f t="shared" si="22"/>
        <v>0</v>
      </c>
      <c r="BO105" s="26">
        <f t="shared" si="22"/>
        <v>0</v>
      </c>
      <c r="BP105" s="26">
        <f t="shared" si="22"/>
        <v>0</v>
      </c>
      <c r="BQ105" s="26">
        <f t="shared" si="22"/>
        <v>0</v>
      </c>
      <c r="BR105" s="26">
        <f t="shared" si="22"/>
        <v>0</v>
      </c>
      <c r="BS105" s="26">
        <f t="shared" si="22"/>
        <v>0</v>
      </c>
      <c r="BT105" s="26">
        <f t="shared" si="22"/>
        <v>-5.8651194523981339E-3</v>
      </c>
      <c r="BU105" s="26">
        <f t="shared" si="22"/>
        <v>8.0972102326193028E-3</v>
      </c>
      <c r="BV105" s="26">
        <f t="shared" si="19"/>
        <v>0</v>
      </c>
      <c r="BW105" s="26">
        <f t="shared" si="19"/>
        <v>0</v>
      </c>
      <c r="BX105" s="26">
        <f t="shared" si="19"/>
        <v>-2.1552558385734191E-2</v>
      </c>
      <c r="BY105" s="26">
        <f t="shared" si="18"/>
        <v>9.7088141269609032E-3</v>
      </c>
      <c r="BZ105" s="26">
        <f t="shared" si="17"/>
        <v>0</v>
      </c>
      <c r="CA105" s="26">
        <f t="shared" si="16"/>
        <v>0</v>
      </c>
      <c r="CB105" s="26">
        <f t="shared" si="16"/>
        <v>0</v>
      </c>
      <c r="CC105" s="26">
        <f t="shared" si="16"/>
        <v>-2.406702608263726E-2</v>
      </c>
      <c r="CD105" s="26">
        <f t="shared" si="16"/>
        <v>-6.8259650703998706E-3</v>
      </c>
    </row>
    <row r="106" spans="2:82" x14ac:dyDescent="0.35">
      <c r="B106">
        <v>103</v>
      </c>
      <c r="C106" s="28">
        <v>43493</v>
      </c>
      <c r="D106" s="32">
        <v>6.35</v>
      </c>
      <c r="E106" s="32">
        <v>0.67</v>
      </c>
      <c r="F106" s="32">
        <v>3.79</v>
      </c>
      <c r="G106" s="32">
        <v>9.0399999999999991</v>
      </c>
      <c r="H106" s="32">
        <v>9.8000000000000007</v>
      </c>
      <c r="I106" s="32">
        <v>31.5</v>
      </c>
      <c r="J106" s="32">
        <v>23.25</v>
      </c>
      <c r="K106" s="32">
        <v>1.9100000000000001</v>
      </c>
      <c r="L106" s="32">
        <v>6.5</v>
      </c>
      <c r="M106" s="32">
        <v>14.3</v>
      </c>
      <c r="N106" s="32">
        <v>0.2</v>
      </c>
      <c r="O106" s="32">
        <v>2.36</v>
      </c>
      <c r="P106" s="32">
        <v>7.6</v>
      </c>
      <c r="Q106" s="32">
        <v>19.5</v>
      </c>
      <c r="R106" s="32">
        <v>11.75</v>
      </c>
      <c r="S106" s="32">
        <v>34.25</v>
      </c>
      <c r="T106" s="32">
        <v>71</v>
      </c>
      <c r="U106" s="32">
        <v>30.25</v>
      </c>
      <c r="V106" s="32">
        <v>12.5</v>
      </c>
      <c r="W106" s="32">
        <v>28</v>
      </c>
      <c r="X106" s="32">
        <v>180</v>
      </c>
      <c r="Y106" s="32">
        <v>1450</v>
      </c>
      <c r="Z106" s="13">
        <v>60</v>
      </c>
      <c r="AA106" s="13">
        <v>0.52</v>
      </c>
      <c r="AB106" s="13">
        <v>47</v>
      </c>
      <c r="AC106" s="32">
        <v>223.3</v>
      </c>
      <c r="AD106" s="32">
        <v>8.5500000000000007</v>
      </c>
      <c r="AE106" s="32">
        <v>6.15</v>
      </c>
      <c r="AF106" s="32">
        <v>13.45</v>
      </c>
      <c r="AG106" s="32">
        <v>3.74</v>
      </c>
      <c r="AH106" s="32">
        <v>23.45</v>
      </c>
      <c r="AI106" s="32">
        <v>4.0999999999999996</v>
      </c>
      <c r="AJ106" s="32">
        <v>520</v>
      </c>
      <c r="AK106" s="32">
        <v>194</v>
      </c>
      <c r="AL106" s="32">
        <v>15</v>
      </c>
      <c r="AM106" s="32">
        <v>79.900000000000006</v>
      </c>
      <c r="AN106" s="32">
        <v>7.35</v>
      </c>
      <c r="AR106" s="23">
        <v>103</v>
      </c>
      <c r="AS106" s="31">
        <f t="shared" si="15"/>
        <v>43493</v>
      </c>
      <c r="AT106" s="26">
        <f t="shared" si="21"/>
        <v>-2.3347363996991177E-2</v>
      </c>
      <c r="AU106" s="26">
        <f t="shared" si="21"/>
        <v>-5.7987257650349282E-2</v>
      </c>
      <c r="AV106" s="26">
        <f t="shared" si="21"/>
        <v>0</v>
      </c>
      <c r="AW106" s="26">
        <f t="shared" si="21"/>
        <v>0</v>
      </c>
      <c r="AX106" s="26">
        <f t="shared" si="21"/>
        <v>-2.0202707317519355E-2</v>
      </c>
      <c r="AY106" s="26">
        <f t="shared" si="21"/>
        <v>0</v>
      </c>
      <c r="AZ106" s="26">
        <f t="shared" si="21"/>
        <v>0</v>
      </c>
      <c r="BA106" s="26">
        <f t="shared" si="21"/>
        <v>0</v>
      </c>
      <c r="BB106" s="26">
        <f t="shared" si="21"/>
        <v>0</v>
      </c>
      <c r="BC106" s="26">
        <f t="shared" si="21"/>
        <v>-1.3889112160667037E-2</v>
      </c>
      <c r="BD106" s="26">
        <f t="shared" si="23"/>
        <v>0</v>
      </c>
      <c r="BE106" s="26">
        <f t="shared" si="23"/>
        <v>-5.7629112836636416E-2</v>
      </c>
      <c r="BF106" s="26">
        <f t="shared" si="23"/>
        <v>-6.5574005461591636E-3</v>
      </c>
      <c r="BG106" s="26">
        <f t="shared" si="23"/>
        <v>0</v>
      </c>
      <c r="BH106" s="26">
        <f t="shared" si="23"/>
        <v>-2.1053409197832381E-2</v>
      </c>
      <c r="BI106" s="26">
        <f t="shared" si="23"/>
        <v>-7.2727593290798087E-3</v>
      </c>
      <c r="BJ106" s="26">
        <f t="shared" si="23"/>
        <v>0</v>
      </c>
      <c r="BK106" s="26">
        <f t="shared" si="23"/>
        <v>0</v>
      </c>
      <c r="BL106" s="26">
        <f t="shared" si="23"/>
        <v>0</v>
      </c>
      <c r="BM106" s="26">
        <f t="shared" si="22"/>
        <v>0</v>
      </c>
      <c r="BN106" s="26">
        <f t="shared" si="22"/>
        <v>0</v>
      </c>
      <c r="BO106" s="26">
        <f t="shared" si="22"/>
        <v>0</v>
      </c>
      <c r="BP106" s="26">
        <f t="shared" si="22"/>
        <v>0</v>
      </c>
      <c r="BQ106" s="26">
        <f t="shared" si="22"/>
        <v>0</v>
      </c>
      <c r="BR106" s="26">
        <f t="shared" si="22"/>
        <v>0</v>
      </c>
      <c r="BS106" s="26">
        <f t="shared" si="22"/>
        <v>4.0206420478040607E-2</v>
      </c>
      <c r="BT106" s="26">
        <f t="shared" si="22"/>
        <v>-1.1628037995119099E-2</v>
      </c>
      <c r="BU106" s="26">
        <f t="shared" si="22"/>
        <v>0</v>
      </c>
      <c r="BV106" s="26">
        <f t="shared" si="19"/>
        <v>0</v>
      </c>
      <c r="BW106" s="26">
        <f t="shared" si="19"/>
        <v>0</v>
      </c>
      <c r="BX106" s="26">
        <f t="shared" si="19"/>
        <v>1.937627896313868E-2</v>
      </c>
      <c r="BY106" s="26">
        <f t="shared" si="18"/>
        <v>-2.4097551579060641E-2</v>
      </c>
      <c r="BZ106" s="26">
        <f t="shared" si="17"/>
        <v>-3.7740327982847086E-2</v>
      </c>
      <c r="CA106" s="26">
        <f t="shared" si="16"/>
        <v>0</v>
      </c>
      <c r="CB106" s="26">
        <f t="shared" si="16"/>
        <v>0</v>
      </c>
      <c r="CC106" s="26">
        <f t="shared" si="16"/>
        <v>0</v>
      </c>
      <c r="CD106" s="26">
        <f t="shared" si="16"/>
        <v>-4.6520015634892928E-2</v>
      </c>
    </row>
    <row r="107" spans="2:82" x14ac:dyDescent="0.35">
      <c r="B107">
        <v>104</v>
      </c>
      <c r="C107" s="28">
        <v>43490</v>
      </c>
      <c r="D107" s="32">
        <v>6.5</v>
      </c>
      <c r="E107" s="32">
        <v>0.71</v>
      </c>
      <c r="F107" s="32">
        <v>3.79</v>
      </c>
      <c r="G107" s="32">
        <v>9.0399999999999991</v>
      </c>
      <c r="H107" s="32">
        <v>10</v>
      </c>
      <c r="I107" s="32">
        <v>31.5</v>
      </c>
      <c r="J107" s="32">
        <v>23.25</v>
      </c>
      <c r="K107" s="32">
        <v>1.9100000000000001</v>
      </c>
      <c r="L107" s="32">
        <v>6.5</v>
      </c>
      <c r="M107" s="32">
        <v>14.5</v>
      </c>
      <c r="N107" s="32">
        <v>0.2</v>
      </c>
      <c r="O107" s="32">
        <v>2.5</v>
      </c>
      <c r="P107" s="32">
        <v>7.65</v>
      </c>
      <c r="Q107" s="32">
        <v>19.5</v>
      </c>
      <c r="R107" s="32">
        <v>12</v>
      </c>
      <c r="S107" s="32">
        <v>34.5</v>
      </c>
      <c r="T107" s="32">
        <v>71</v>
      </c>
      <c r="U107" s="32">
        <v>30.25</v>
      </c>
      <c r="V107" s="32">
        <v>12.5</v>
      </c>
      <c r="W107" s="32">
        <v>28</v>
      </c>
      <c r="X107" s="32">
        <v>180</v>
      </c>
      <c r="Y107" s="32">
        <v>1450</v>
      </c>
      <c r="Z107" s="13">
        <v>60</v>
      </c>
      <c r="AA107" s="13">
        <v>0.52</v>
      </c>
      <c r="AB107" s="13">
        <v>47</v>
      </c>
      <c r="AC107" s="32">
        <v>214.5</v>
      </c>
      <c r="AD107" s="32">
        <v>8.65</v>
      </c>
      <c r="AE107" s="32">
        <v>6.15</v>
      </c>
      <c r="AF107" s="32">
        <v>13.45</v>
      </c>
      <c r="AG107" s="32">
        <v>3.74</v>
      </c>
      <c r="AH107" s="32">
        <v>23</v>
      </c>
      <c r="AI107" s="32">
        <v>4.2</v>
      </c>
      <c r="AJ107" s="32">
        <v>540</v>
      </c>
      <c r="AK107" s="32">
        <v>194</v>
      </c>
      <c r="AL107" s="32">
        <v>15</v>
      </c>
      <c r="AM107" s="32">
        <v>79.900000000000006</v>
      </c>
      <c r="AN107" s="32">
        <v>7.7</v>
      </c>
      <c r="AR107" s="23">
        <v>104</v>
      </c>
      <c r="AS107" s="31">
        <f t="shared" si="15"/>
        <v>43490</v>
      </c>
      <c r="AT107" s="26">
        <f t="shared" si="21"/>
        <v>8.0042707673536356E-2</v>
      </c>
      <c r="AU107" s="26">
        <f t="shared" si="21"/>
        <v>7.3025135014889817E-2</v>
      </c>
      <c r="AV107" s="26">
        <f t="shared" si="21"/>
        <v>0</v>
      </c>
      <c r="AW107" s="26">
        <f t="shared" si="21"/>
        <v>0</v>
      </c>
      <c r="AX107" s="26">
        <f t="shared" si="21"/>
        <v>0</v>
      </c>
      <c r="AY107" s="26">
        <f t="shared" si="21"/>
        <v>0</v>
      </c>
      <c r="AZ107" s="26">
        <f t="shared" si="21"/>
        <v>0</v>
      </c>
      <c r="BA107" s="26">
        <f t="shared" si="21"/>
        <v>0</v>
      </c>
      <c r="BB107" s="26">
        <f t="shared" si="21"/>
        <v>0</v>
      </c>
      <c r="BC107" s="26">
        <f t="shared" si="21"/>
        <v>0</v>
      </c>
      <c r="BD107" s="26">
        <f t="shared" si="23"/>
        <v>0</v>
      </c>
      <c r="BE107" s="26">
        <f t="shared" si="23"/>
        <v>8.7738914308006677E-2</v>
      </c>
      <c r="BF107" s="26">
        <f t="shared" si="23"/>
        <v>6.5574005461592607E-3</v>
      </c>
      <c r="BG107" s="26">
        <f t="shared" si="23"/>
        <v>-5.1151006667704887E-3</v>
      </c>
      <c r="BH107" s="26">
        <f t="shared" si="23"/>
        <v>0</v>
      </c>
      <c r="BI107" s="26">
        <f t="shared" si="23"/>
        <v>2.6433257068155431E-2</v>
      </c>
      <c r="BJ107" s="26">
        <f t="shared" si="23"/>
        <v>0</v>
      </c>
      <c r="BK107" s="26">
        <f t="shared" si="23"/>
        <v>0</v>
      </c>
      <c r="BL107" s="26">
        <f t="shared" si="23"/>
        <v>0</v>
      </c>
      <c r="BM107" s="26">
        <f t="shared" si="22"/>
        <v>0</v>
      </c>
      <c r="BN107" s="26">
        <f t="shared" si="22"/>
        <v>0</v>
      </c>
      <c r="BO107" s="26">
        <f t="shared" si="22"/>
        <v>0</v>
      </c>
      <c r="BP107" s="26">
        <f t="shared" si="22"/>
        <v>0</v>
      </c>
      <c r="BQ107" s="26">
        <f t="shared" si="22"/>
        <v>0</v>
      </c>
      <c r="BR107" s="26">
        <f t="shared" si="22"/>
        <v>0</v>
      </c>
      <c r="BS107" s="26">
        <f t="shared" si="22"/>
        <v>9.5310179804324935E-2</v>
      </c>
      <c r="BT107" s="26">
        <f t="shared" si="22"/>
        <v>5.7971176843259146E-3</v>
      </c>
      <c r="BU107" s="26">
        <f t="shared" si="22"/>
        <v>0</v>
      </c>
      <c r="BV107" s="26">
        <f t="shared" si="19"/>
        <v>0</v>
      </c>
      <c r="BW107" s="26">
        <f t="shared" si="19"/>
        <v>0</v>
      </c>
      <c r="BX107" s="26">
        <f t="shared" si="19"/>
        <v>3.7656719438005137E-2</v>
      </c>
      <c r="BY107" s="26">
        <f t="shared" si="18"/>
        <v>0</v>
      </c>
      <c r="BZ107" s="26">
        <f t="shared" si="17"/>
        <v>0</v>
      </c>
      <c r="CA107" s="26">
        <f t="shared" si="16"/>
        <v>1.0362787035546658E-2</v>
      </c>
      <c r="CB107" s="26">
        <f t="shared" si="16"/>
        <v>6.1875403718087453E-2</v>
      </c>
      <c r="CC107" s="26">
        <f t="shared" si="16"/>
        <v>0</v>
      </c>
      <c r="CD107" s="26">
        <f t="shared" si="16"/>
        <v>6.0218859993054874E-2</v>
      </c>
    </row>
    <row r="108" spans="2:82" x14ac:dyDescent="0.35">
      <c r="B108">
        <v>105</v>
      </c>
      <c r="C108" s="28">
        <v>43489</v>
      </c>
      <c r="D108" s="32">
        <v>6</v>
      </c>
      <c r="E108" s="32">
        <v>0.66</v>
      </c>
      <c r="F108" s="32">
        <v>3.79</v>
      </c>
      <c r="G108" s="32">
        <v>9.0399999999999991</v>
      </c>
      <c r="H108" s="32">
        <v>10</v>
      </c>
      <c r="I108" s="32">
        <v>31.5</v>
      </c>
      <c r="J108" s="32">
        <v>23.25</v>
      </c>
      <c r="K108" s="32">
        <v>1.9100000000000001</v>
      </c>
      <c r="L108" s="32">
        <v>6.5</v>
      </c>
      <c r="M108" s="32">
        <v>14.5</v>
      </c>
      <c r="N108" s="32">
        <v>0.2</v>
      </c>
      <c r="O108" s="32">
        <v>2.29</v>
      </c>
      <c r="P108" s="32">
        <v>7.6</v>
      </c>
      <c r="Q108" s="32">
        <v>19.600000000000001</v>
      </c>
      <c r="R108" s="32">
        <v>12</v>
      </c>
      <c r="S108" s="32">
        <v>33.6</v>
      </c>
      <c r="T108" s="32">
        <v>71</v>
      </c>
      <c r="U108" s="32">
        <v>30.25</v>
      </c>
      <c r="V108" s="32">
        <v>12.5</v>
      </c>
      <c r="W108" s="32">
        <v>28</v>
      </c>
      <c r="X108" s="32">
        <v>180</v>
      </c>
      <c r="Y108" s="32">
        <v>1450</v>
      </c>
      <c r="Z108" s="13">
        <v>60</v>
      </c>
      <c r="AA108" s="13">
        <v>0.52</v>
      </c>
      <c r="AB108" s="13">
        <v>47</v>
      </c>
      <c r="AC108" s="32">
        <v>195</v>
      </c>
      <c r="AD108" s="32">
        <v>8.6</v>
      </c>
      <c r="AE108" s="32">
        <v>6.15</v>
      </c>
      <c r="AF108" s="32">
        <v>13.45</v>
      </c>
      <c r="AG108" s="32">
        <v>3.74</v>
      </c>
      <c r="AH108" s="32">
        <v>22.15</v>
      </c>
      <c r="AI108" s="32">
        <v>4.2</v>
      </c>
      <c r="AJ108" s="32">
        <v>540</v>
      </c>
      <c r="AK108" s="32">
        <v>192</v>
      </c>
      <c r="AL108" s="32">
        <v>14.1</v>
      </c>
      <c r="AM108" s="32">
        <v>79.900000000000006</v>
      </c>
      <c r="AN108" s="32">
        <v>7.25</v>
      </c>
      <c r="AR108" s="23">
        <v>105</v>
      </c>
      <c r="AS108" s="31">
        <f t="shared" si="15"/>
        <v>43489</v>
      </c>
      <c r="AT108" s="26">
        <f t="shared" si="21"/>
        <v>6.0103924069705307E-2</v>
      </c>
      <c r="AU108" s="26">
        <f t="shared" si="21"/>
        <v>0</v>
      </c>
      <c r="AV108" s="26">
        <f t="shared" si="21"/>
        <v>0</v>
      </c>
      <c r="AW108" s="26">
        <f t="shared" si="21"/>
        <v>0</v>
      </c>
      <c r="AX108" s="26">
        <f t="shared" si="21"/>
        <v>0</v>
      </c>
      <c r="AY108" s="26">
        <f t="shared" si="21"/>
        <v>0</v>
      </c>
      <c r="AZ108" s="26">
        <f t="shared" si="21"/>
        <v>0</v>
      </c>
      <c r="BA108" s="26">
        <f t="shared" si="21"/>
        <v>0</v>
      </c>
      <c r="BB108" s="26">
        <f t="shared" si="21"/>
        <v>0</v>
      </c>
      <c r="BC108" s="26">
        <f t="shared" si="21"/>
        <v>0</v>
      </c>
      <c r="BD108" s="26">
        <f t="shared" si="23"/>
        <v>0</v>
      </c>
      <c r="BE108" s="26">
        <f t="shared" si="23"/>
        <v>0</v>
      </c>
      <c r="BF108" s="26">
        <f t="shared" si="23"/>
        <v>2.6668247082161273E-2</v>
      </c>
      <c r="BG108" s="26">
        <f t="shared" si="23"/>
        <v>7.6824961720164311E-3</v>
      </c>
      <c r="BH108" s="26">
        <f t="shared" si="23"/>
        <v>0</v>
      </c>
      <c r="BI108" s="26">
        <f t="shared" si="23"/>
        <v>1.8018505502678431E-2</v>
      </c>
      <c r="BJ108" s="26">
        <f t="shared" si="23"/>
        <v>0</v>
      </c>
      <c r="BK108" s="26">
        <f t="shared" si="23"/>
        <v>0</v>
      </c>
      <c r="BL108" s="26">
        <f t="shared" si="23"/>
        <v>-3.9920212695375608E-3</v>
      </c>
      <c r="BM108" s="26">
        <f t="shared" si="22"/>
        <v>-1.4184634991956413E-2</v>
      </c>
      <c r="BN108" s="26">
        <f t="shared" si="22"/>
        <v>0</v>
      </c>
      <c r="BO108" s="26">
        <f t="shared" si="22"/>
        <v>0</v>
      </c>
      <c r="BP108" s="26">
        <f t="shared" si="22"/>
        <v>0</v>
      </c>
      <c r="BQ108" s="26">
        <f t="shared" si="22"/>
        <v>0</v>
      </c>
      <c r="BR108" s="26">
        <f t="shared" si="22"/>
        <v>-1.0582109330536972E-2</v>
      </c>
      <c r="BS108" s="26">
        <f t="shared" si="22"/>
        <v>0</v>
      </c>
      <c r="BT108" s="26">
        <f t="shared" si="22"/>
        <v>1.1696039763191236E-2</v>
      </c>
      <c r="BU108" s="26">
        <f t="shared" si="22"/>
        <v>-9.3090423066011854E-2</v>
      </c>
      <c r="BV108" s="26">
        <f t="shared" si="19"/>
        <v>0</v>
      </c>
      <c r="BW108" s="26">
        <f t="shared" si="19"/>
        <v>0</v>
      </c>
      <c r="BX108" s="26">
        <f t="shared" si="19"/>
        <v>6.7950431328288076E-3</v>
      </c>
      <c r="BY108" s="26">
        <f t="shared" si="18"/>
        <v>3.3901551675681416E-2</v>
      </c>
      <c r="BZ108" s="26">
        <f t="shared" si="17"/>
        <v>0</v>
      </c>
      <c r="CA108" s="26">
        <f t="shared" si="16"/>
        <v>1.0471299867295437E-2</v>
      </c>
      <c r="CB108" s="26">
        <f t="shared" si="16"/>
        <v>7.1174677688639549E-3</v>
      </c>
      <c r="CC108" s="26">
        <f t="shared" si="16"/>
        <v>-1.2507819016526025E-3</v>
      </c>
      <c r="CD108" s="26">
        <f t="shared" si="16"/>
        <v>0</v>
      </c>
    </row>
    <row r="109" spans="2:82" x14ac:dyDescent="0.35">
      <c r="B109">
        <v>106</v>
      </c>
      <c r="C109" s="33">
        <v>43488</v>
      </c>
      <c r="D109" s="32">
        <v>5.65</v>
      </c>
      <c r="E109" s="32">
        <v>0.66</v>
      </c>
      <c r="F109" s="32">
        <v>3.79</v>
      </c>
      <c r="G109" s="32">
        <v>9.0399999999999991</v>
      </c>
      <c r="H109" s="32">
        <v>10</v>
      </c>
      <c r="I109" s="32">
        <v>31.5</v>
      </c>
      <c r="J109" s="32">
        <v>23.25</v>
      </c>
      <c r="K109" s="32">
        <v>1.9100000000000001</v>
      </c>
      <c r="L109" s="32">
        <v>6.5</v>
      </c>
      <c r="M109" s="32">
        <v>14.5</v>
      </c>
      <c r="N109" s="32">
        <v>0.2</v>
      </c>
      <c r="O109" s="32">
        <v>2.29</v>
      </c>
      <c r="P109" s="32">
        <v>7.4</v>
      </c>
      <c r="Q109" s="32">
        <v>19.45</v>
      </c>
      <c r="R109" s="32">
        <v>12</v>
      </c>
      <c r="S109" s="32">
        <v>33</v>
      </c>
      <c r="T109" s="32">
        <v>71</v>
      </c>
      <c r="U109" s="32">
        <v>30.25</v>
      </c>
      <c r="V109" s="32">
        <v>12.55</v>
      </c>
      <c r="W109" s="32">
        <v>28.4</v>
      </c>
      <c r="X109" s="32">
        <v>180</v>
      </c>
      <c r="Y109" s="32">
        <v>1450</v>
      </c>
      <c r="Z109" s="13">
        <v>60</v>
      </c>
      <c r="AA109" s="13">
        <v>0.52</v>
      </c>
      <c r="AB109" s="13">
        <v>47.5</v>
      </c>
      <c r="AC109" s="32">
        <v>195</v>
      </c>
      <c r="AD109" s="32">
        <v>8.5</v>
      </c>
      <c r="AE109" s="32">
        <v>6.75</v>
      </c>
      <c r="AF109" s="32">
        <v>13.45</v>
      </c>
      <c r="AG109" s="32">
        <v>3.74</v>
      </c>
      <c r="AH109" s="32">
        <v>22</v>
      </c>
      <c r="AI109" s="32">
        <v>4.0599999999999996</v>
      </c>
      <c r="AJ109" s="32">
        <v>540</v>
      </c>
      <c r="AK109" s="32">
        <v>190</v>
      </c>
      <c r="AL109" s="32">
        <v>14</v>
      </c>
      <c r="AM109" s="32">
        <v>80</v>
      </c>
      <c r="AN109" s="32">
        <v>7.25</v>
      </c>
      <c r="AR109" s="23">
        <v>106</v>
      </c>
      <c r="AS109" s="31">
        <f t="shared" si="15"/>
        <v>43488</v>
      </c>
      <c r="AT109" s="26">
        <f t="shared" si="21"/>
        <v>8.8889474172462145E-3</v>
      </c>
      <c r="AU109" s="26">
        <f t="shared" si="21"/>
        <v>1.5267472130788381E-2</v>
      </c>
      <c r="AV109" s="26">
        <f t="shared" si="21"/>
        <v>0</v>
      </c>
      <c r="AW109" s="26">
        <f t="shared" si="21"/>
        <v>0</v>
      </c>
      <c r="AX109" s="26">
        <f t="shared" si="21"/>
        <v>0</v>
      </c>
      <c r="AY109" s="26">
        <f t="shared" si="21"/>
        <v>0</v>
      </c>
      <c r="AZ109" s="26">
        <f t="shared" si="21"/>
        <v>0</v>
      </c>
      <c r="BA109" s="26">
        <f t="shared" si="21"/>
        <v>0</v>
      </c>
      <c r="BB109" s="26">
        <f t="shared" si="21"/>
        <v>0</v>
      </c>
      <c r="BC109" s="26">
        <f t="shared" si="21"/>
        <v>0</v>
      </c>
      <c r="BD109" s="26">
        <f t="shared" si="23"/>
        <v>0</v>
      </c>
      <c r="BE109" s="26">
        <f t="shared" si="23"/>
        <v>9.138775158942869E-2</v>
      </c>
      <c r="BF109" s="26">
        <f t="shared" si="23"/>
        <v>1.3605652055778678E-2</v>
      </c>
      <c r="BG109" s="26">
        <f t="shared" si="23"/>
        <v>0</v>
      </c>
      <c r="BH109" s="26">
        <f t="shared" si="23"/>
        <v>0</v>
      </c>
      <c r="BI109" s="26">
        <f t="shared" si="23"/>
        <v>2.7651531330509949E-2</v>
      </c>
      <c r="BJ109" s="26">
        <f t="shared" si="23"/>
        <v>0</v>
      </c>
      <c r="BK109" s="26">
        <f t="shared" si="23"/>
        <v>0</v>
      </c>
      <c r="BL109" s="26">
        <f t="shared" si="23"/>
        <v>-3.9761483796392945E-3</v>
      </c>
      <c r="BM109" s="26">
        <f t="shared" si="22"/>
        <v>0</v>
      </c>
      <c r="BN109" s="26">
        <f t="shared" si="22"/>
        <v>0</v>
      </c>
      <c r="BO109" s="26">
        <f t="shared" si="22"/>
        <v>0</v>
      </c>
      <c r="BP109" s="26">
        <f t="shared" si="22"/>
        <v>0</v>
      </c>
      <c r="BQ109" s="26">
        <f t="shared" si="22"/>
        <v>0</v>
      </c>
      <c r="BR109" s="26">
        <f t="shared" si="22"/>
        <v>1.0582109330537008E-2</v>
      </c>
      <c r="BS109" s="26">
        <f t="shared" si="22"/>
        <v>0</v>
      </c>
      <c r="BT109" s="26">
        <f t="shared" si="22"/>
        <v>-4.5985113241823382E-2</v>
      </c>
      <c r="BU109" s="26">
        <f t="shared" si="22"/>
        <v>0</v>
      </c>
      <c r="BV109" s="26">
        <f t="shared" si="19"/>
        <v>0</v>
      </c>
      <c r="BW109" s="26">
        <f t="shared" si="19"/>
        <v>0</v>
      </c>
      <c r="BX109" s="26">
        <f t="shared" si="19"/>
        <v>9.1324835632724723E-3</v>
      </c>
      <c r="BY109" s="26">
        <f t="shared" si="18"/>
        <v>0</v>
      </c>
      <c r="BZ109" s="26">
        <f t="shared" si="17"/>
        <v>0</v>
      </c>
      <c r="CA109" s="26">
        <f t="shared" si="16"/>
        <v>0</v>
      </c>
      <c r="CB109" s="26">
        <f t="shared" si="16"/>
        <v>0</v>
      </c>
      <c r="CC109" s="26">
        <f t="shared" si="16"/>
        <v>0</v>
      </c>
      <c r="CD109" s="26">
        <f t="shared" si="16"/>
        <v>0</v>
      </c>
    </row>
    <row r="110" spans="2:82" x14ac:dyDescent="0.35">
      <c r="B110">
        <v>107</v>
      </c>
      <c r="C110" s="33">
        <v>43487</v>
      </c>
      <c r="D110" s="32">
        <v>5.6</v>
      </c>
      <c r="E110" s="32">
        <v>0.65</v>
      </c>
      <c r="F110" s="32">
        <v>3.79</v>
      </c>
      <c r="G110" s="32">
        <v>9.0399999999999991</v>
      </c>
      <c r="H110" s="32">
        <v>10</v>
      </c>
      <c r="I110" s="32">
        <v>31.5</v>
      </c>
      <c r="J110" s="32">
        <v>23.25</v>
      </c>
      <c r="K110" s="32">
        <v>1.9100000000000001</v>
      </c>
      <c r="L110" s="32">
        <v>6.5</v>
      </c>
      <c r="M110" s="32">
        <v>14.5</v>
      </c>
      <c r="N110" s="32">
        <v>0.2</v>
      </c>
      <c r="O110" s="32">
        <v>2.09</v>
      </c>
      <c r="P110" s="32">
        <v>7.3</v>
      </c>
      <c r="Q110" s="32">
        <v>19.45</v>
      </c>
      <c r="R110" s="32">
        <v>12</v>
      </c>
      <c r="S110" s="32">
        <v>32.1</v>
      </c>
      <c r="T110" s="32">
        <v>71</v>
      </c>
      <c r="U110" s="32">
        <v>30.25</v>
      </c>
      <c r="V110" s="32">
        <v>12.6</v>
      </c>
      <c r="W110" s="32">
        <v>28.4</v>
      </c>
      <c r="X110" s="32">
        <v>180</v>
      </c>
      <c r="Y110" s="32">
        <v>1450</v>
      </c>
      <c r="Z110" s="13">
        <v>60</v>
      </c>
      <c r="AA110" s="13">
        <v>0.52</v>
      </c>
      <c r="AB110" s="13">
        <v>47</v>
      </c>
      <c r="AC110" s="32">
        <v>195</v>
      </c>
      <c r="AD110" s="32">
        <v>8.9</v>
      </c>
      <c r="AE110" s="32">
        <v>6.75</v>
      </c>
      <c r="AF110" s="32">
        <v>13.45</v>
      </c>
      <c r="AG110" s="32">
        <v>3.74</v>
      </c>
      <c r="AH110" s="32">
        <v>21.8</v>
      </c>
      <c r="AI110" s="32">
        <v>4.0599999999999996</v>
      </c>
      <c r="AJ110" s="32">
        <v>540</v>
      </c>
      <c r="AK110" s="32">
        <v>190</v>
      </c>
      <c r="AL110" s="32">
        <v>14</v>
      </c>
      <c r="AM110" s="32">
        <v>80</v>
      </c>
      <c r="AN110" s="32">
        <v>7.25</v>
      </c>
      <c r="AR110" s="23">
        <v>107</v>
      </c>
      <c r="AS110" s="31">
        <f t="shared" si="15"/>
        <v>43487</v>
      </c>
      <c r="AT110" s="26">
        <f t="shared" si="21"/>
        <v>0</v>
      </c>
      <c r="AU110" s="26">
        <f t="shared" si="21"/>
        <v>3.125254350410453E-2</v>
      </c>
      <c r="AV110" s="26">
        <f t="shared" si="21"/>
        <v>0</v>
      </c>
      <c r="AW110" s="26">
        <f t="shared" si="21"/>
        <v>0</v>
      </c>
      <c r="AX110" s="26">
        <f t="shared" si="21"/>
        <v>0</v>
      </c>
      <c r="AY110" s="26">
        <f t="shared" si="21"/>
        <v>0</v>
      </c>
      <c r="AZ110" s="26">
        <f t="shared" si="21"/>
        <v>0</v>
      </c>
      <c r="BA110" s="26">
        <f t="shared" si="21"/>
        <v>0</v>
      </c>
      <c r="BB110" s="26">
        <f t="shared" si="21"/>
        <v>5.5350095083164901E-2</v>
      </c>
      <c r="BC110" s="26">
        <f t="shared" si="21"/>
        <v>0</v>
      </c>
      <c r="BD110" s="26">
        <f t="shared" si="23"/>
        <v>0</v>
      </c>
      <c r="BE110" s="26">
        <f t="shared" si="23"/>
        <v>3.4066554563606272E-2</v>
      </c>
      <c r="BF110" s="26">
        <f t="shared" si="23"/>
        <v>0</v>
      </c>
      <c r="BG110" s="26">
        <f t="shared" si="23"/>
        <v>0</v>
      </c>
      <c r="BH110" s="26">
        <f t="shared" si="23"/>
        <v>0</v>
      </c>
      <c r="BI110" s="26">
        <f t="shared" si="23"/>
        <v>1.2539349252735392E-2</v>
      </c>
      <c r="BJ110" s="26">
        <f t="shared" si="23"/>
        <v>0</v>
      </c>
      <c r="BK110" s="26">
        <f t="shared" si="23"/>
        <v>0</v>
      </c>
      <c r="BL110" s="26">
        <f t="shared" si="23"/>
        <v>1.600034134644112E-2</v>
      </c>
      <c r="BM110" s="26">
        <f t="shared" si="22"/>
        <v>0</v>
      </c>
      <c r="BN110" s="26">
        <f t="shared" si="22"/>
        <v>0</v>
      </c>
      <c r="BO110" s="26">
        <f t="shared" si="22"/>
        <v>0</v>
      </c>
      <c r="BP110" s="26">
        <f t="shared" si="22"/>
        <v>-3.2789822822990838E-2</v>
      </c>
      <c r="BQ110" s="26">
        <f t="shared" si="22"/>
        <v>1.9418085857101516E-2</v>
      </c>
      <c r="BR110" s="26">
        <f t="shared" si="22"/>
        <v>0</v>
      </c>
      <c r="BS110" s="26">
        <f t="shared" si="22"/>
        <v>0</v>
      </c>
      <c r="BT110" s="26">
        <f t="shared" si="22"/>
        <v>1.1299555253933247E-2</v>
      </c>
      <c r="BU110" s="26">
        <f t="shared" si="22"/>
        <v>0</v>
      </c>
      <c r="BV110" s="26">
        <f t="shared" si="19"/>
        <v>0</v>
      </c>
      <c r="BW110" s="26">
        <f t="shared" si="19"/>
        <v>1.8893949359961828E-2</v>
      </c>
      <c r="BX110" s="26">
        <f t="shared" si="19"/>
        <v>1.3857034661426281E-2</v>
      </c>
      <c r="BY110" s="26">
        <f t="shared" si="18"/>
        <v>7.4165976550493989E-3</v>
      </c>
      <c r="BZ110" s="26">
        <f t="shared" si="17"/>
        <v>1.8692133012152546E-2</v>
      </c>
      <c r="CA110" s="26">
        <f t="shared" si="16"/>
        <v>0</v>
      </c>
      <c r="CB110" s="26">
        <f t="shared" si="16"/>
        <v>0</v>
      </c>
      <c r="CC110" s="26">
        <f t="shared" si="16"/>
        <v>-1.2422519998557209E-2</v>
      </c>
      <c r="CD110" s="26">
        <f t="shared" si="16"/>
        <v>-1.3698844358161802E-2</v>
      </c>
    </row>
    <row r="111" spans="2:82" x14ac:dyDescent="0.35">
      <c r="B111">
        <v>108</v>
      </c>
      <c r="C111" s="33">
        <v>43486</v>
      </c>
      <c r="D111" s="32">
        <v>5.6</v>
      </c>
      <c r="E111" s="32">
        <v>0.63</v>
      </c>
      <c r="F111" s="32">
        <v>3.79</v>
      </c>
      <c r="G111" s="32">
        <v>9.0399999999999991</v>
      </c>
      <c r="H111" s="32">
        <v>10</v>
      </c>
      <c r="I111" s="32">
        <v>31.5</v>
      </c>
      <c r="J111" s="32">
        <v>23.25</v>
      </c>
      <c r="K111" s="32">
        <v>1.9100000000000001</v>
      </c>
      <c r="L111" s="32">
        <v>6.15</v>
      </c>
      <c r="M111" s="32">
        <v>14.5</v>
      </c>
      <c r="N111" s="32">
        <v>0.2</v>
      </c>
      <c r="O111" s="32">
        <v>2.02</v>
      </c>
      <c r="P111" s="32">
        <v>7.3</v>
      </c>
      <c r="Q111" s="32">
        <v>19.45</v>
      </c>
      <c r="R111" s="32">
        <v>12</v>
      </c>
      <c r="S111" s="32">
        <v>31.7</v>
      </c>
      <c r="T111" s="32">
        <v>71</v>
      </c>
      <c r="U111" s="32">
        <v>30.25</v>
      </c>
      <c r="V111" s="32">
        <v>12.4</v>
      </c>
      <c r="W111" s="32">
        <v>28.4</v>
      </c>
      <c r="X111" s="32">
        <v>180</v>
      </c>
      <c r="Y111" s="32">
        <v>1450</v>
      </c>
      <c r="Z111" s="13">
        <v>62</v>
      </c>
      <c r="AA111" s="13">
        <v>0.51</v>
      </c>
      <c r="AB111" s="13">
        <v>47</v>
      </c>
      <c r="AC111" s="32">
        <v>195</v>
      </c>
      <c r="AD111" s="32">
        <v>8.8000000000000007</v>
      </c>
      <c r="AE111" s="32">
        <v>6.75</v>
      </c>
      <c r="AF111" s="32">
        <v>13.45</v>
      </c>
      <c r="AG111" s="32">
        <v>3.67</v>
      </c>
      <c r="AH111" s="32">
        <v>21.5</v>
      </c>
      <c r="AI111" s="32">
        <v>4.03</v>
      </c>
      <c r="AJ111" s="32">
        <v>530</v>
      </c>
      <c r="AK111" s="32">
        <v>190</v>
      </c>
      <c r="AL111" s="32">
        <v>14</v>
      </c>
      <c r="AM111" s="32">
        <v>81</v>
      </c>
      <c r="AN111" s="32">
        <v>7.35</v>
      </c>
      <c r="AR111" s="23">
        <v>108</v>
      </c>
      <c r="AS111" s="31">
        <f t="shared" si="15"/>
        <v>43486</v>
      </c>
      <c r="AT111" s="26">
        <f t="shared" si="21"/>
        <v>0</v>
      </c>
      <c r="AU111" s="26">
        <f t="shared" si="21"/>
        <v>0</v>
      </c>
      <c r="AV111" s="26">
        <f t="shared" si="21"/>
        <v>0</v>
      </c>
      <c r="AW111" s="26">
        <f t="shared" si="21"/>
        <v>0</v>
      </c>
      <c r="AX111" s="26">
        <f t="shared" si="21"/>
        <v>0</v>
      </c>
      <c r="AY111" s="26">
        <f t="shared" si="21"/>
        <v>0</v>
      </c>
      <c r="AZ111" s="26">
        <f t="shared" si="21"/>
        <v>0</v>
      </c>
      <c r="BA111" s="26">
        <f t="shared" si="21"/>
        <v>0</v>
      </c>
      <c r="BB111" s="26">
        <f t="shared" si="21"/>
        <v>-4.7628048989254587E-2</v>
      </c>
      <c r="BC111" s="26">
        <f t="shared" si="21"/>
        <v>0</v>
      </c>
      <c r="BD111" s="26">
        <f t="shared" si="23"/>
        <v>0</v>
      </c>
      <c r="BE111" s="26">
        <f t="shared" si="23"/>
        <v>4.9627893421290972E-3</v>
      </c>
      <c r="BF111" s="26">
        <f t="shared" si="23"/>
        <v>0</v>
      </c>
      <c r="BG111" s="26">
        <f t="shared" si="23"/>
        <v>0</v>
      </c>
      <c r="BH111" s="26">
        <f t="shared" si="23"/>
        <v>0</v>
      </c>
      <c r="BI111" s="26">
        <f t="shared" si="23"/>
        <v>-7.855499940308883E-3</v>
      </c>
      <c r="BJ111" s="26">
        <f t="shared" si="23"/>
        <v>0</v>
      </c>
      <c r="BK111" s="26">
        <f t="shared" si="23"/>
        <v>0</v>
      </c>
      <c r="BL111" s="26">
        <f t="shared" si="23"/>
        <v>-3.1748698314580298E-2</v>
      </c>
      <c r="BM111" s="26">
        <f t="shared" si="22"/>
        <v>0</v>
      </c>
      <c r="BN111" s="26">
        <f t="shared" si="22"/>
        <v>-4.348511193973878E-2</v>
      </c>
      <c r="BO111" s="26">
        <f t="shared" si="22"/>
        <v>0</v>
      </c>
      <c r="BP111" s="26">
        <f t="shared" si="22"/>
        <v>0</v>
      </c>
      <c r="BQ111" s="26">
        <f t="shared" si="22"/>
        <v>1.980262729617973E-2</v>
      </c>
      <c r="BR111" s="26">
        <f t="shared" si="22"/>
        <v>0</v>
      </c>
      <c r="BS111" s="26">
        <f t="shared" si="22"/>
        <v>0</v>
      </c>
      <c r="BT111" s="26">
        <f t="shared" si="22"/>
        <v>0</v>
      </c>
      <c r="BU111" s="26">
        <f t="shared" si="22"/>
        <v>0</v>
      </c>
      <c r="BV111" s="26">
        <f t="shared" si="19"/>
        <v>0</v>
      </c>
      <c r="BW111" s="26">
        <f t="shared" si="19"/>
        <v>-2.1564177915840525E-2</v>
      </c>
      <c r="BX111" s="26">
        <f t="shared" si="19"/>
        <v>0</v>
      </c>
      <c r="BY111" s="26">
        <f t="shared" si="18"/>
        <v>7.4720148387010564E-3</v>
      </c>
      <c r="BZ111" s="26">
        <f t="shared" si="17"/>
        <v>-8.3230654149723776E-2</v>
      </c>
      <c r="CA111" s="26">
        <f t="shared" si="16"/>
        <v>-2.5462534353029056E-2</v>
      </c>
      <c r="CB111" s="26">
        <f t="shared" si="16"/>
        <v>0</v>
      </c>
      <c r="CC111" s="26">
        <f t="shared" si="16"/>
        <v>0</v>
      </c>
      <c r="CD111" s="26">
        <f t="shared" si="16"/>
        <v>6.8259650703998906E-3</v>
      </c>
    </row>
    <row r="112" spans="2:82" x14ac:dyDescent="0.35">
      <c r="B112">
        <v>109</v>
      </c>
      <c r="C112" s="33">
        <v>43483</v>
      </c>
      <c r="D112" s="32">
        <v>5.6</v>
      </c>
      <c r="E112" s="32">
        <v>0.63</v>
      </c>
      <c r="F112" s="32">
        <v>3.79</v>
      </c>
      <c r="G112" s="32">
        <v>9.0399999999999991</v>
      </c>
      <c r="H112" s="32">
        <v>10</v>
      </c>
      <c r="I112" s="32">
        <v>31.5</v>
      </c>
      <c r="J112" s="32">
        <v>23.25</v>
      </c>
      <c r="K112" s="32">
        <v>1.9100000000000001</v>
      </c>
      <c r="L112" s="32">
        <v>6.45</v>
      </c>
      <c r="M112" s="32">
        <v>14.5</v>
      </c>
      <c r="N112" s="32">
        <v>0.2</v>
      </c>
      <c r="O112" s="32">
        <v>2.0099999999999998</v>
      </c>
      <c r="P112" s="32">
        <v>7.3</v>
      </c>
      <c r="Q112" s="32">
        <v>19.45</v>
      </c>
      <c r="R112" s="32">
        <v>12</v>
      </c>
      <c r="S112" s="32">
        <v>31.95</v>
      </c>
      <c r="T112" s="32">
        <v>71</v>
      </c>
      <c r="U112" s="32">
        <v>30.25</v>
      </c>
      <c r="V112" s="32">
        <v>12.8</v>
      </c>
      <c r="W112" s="32">
        <v>28.4</v>
      </c>
      <c r="X112" s="32">
        <v>188</v>
      </c>
      <c r="Y112" s="32">
        <v>1450</v>
      </c>
      <c r="Z112" s="13">
        <v>62</v>
      </c>
      <c r="AA112" s="13">
        <v>0.5</v>
      </c>
      <c r="AB112" s="13">
        <v>47</v>
      </c>
      <c r="AC112" s="32">
        <v>195</v>
      </c>
      <c r="AD112" s="32">
        <v>8.8000000000000007</v>
      </c>
      <c r="AE112" s="32">
        <v>6.75</v>
      </c>
      <c r="AF112" s="32">
        <v>13.45</v>
      </c>
      <c r="AG112" s="32">
        <v>3.75</v>
      </c>
      <c r="AH112" s="32">
        <v>21.5</v>
      </c>
      <c r="AI112" s="32">
        <v>4</v>
      </c>
      <c r="AJ112" s="32">
        <v>576</v>
      </c>
      <c r="AK112" s="32">
        <v>194.9</v>
      </c>
      <c r="AL112" s="32">
        <v>14</v>
      </c>
      <c r="AM112" s="32">
        <v>81</v>
      </c>
      <c r="AN112" s="32">
        <v>7.3</v>
      </c>
      <c r="AR112" s="23">
        <v>109</v>
      </c>
      <c r="AS112" s="31">
        <f t="shared" si="15"/>
        <v>43483</v>
      </c>
      <c r="AT112" s="26">
        <f t="shared" si="21"/>
        <v>-2.6433257068155597E-2</v>
      </c>
      <c r="AU112" s="26">
        <f t="shared" si="21"/>
        <v>-1.5748356968139168E-2</v>
      </c>
      <c r="AV112" s="26">
        <f t="shared" si="21"/>
        <v>0</v>
      </c>
      <c r="AW112" s="26">
        <f t="shared" si="21"/>
        <v>0</v>
      </c>
      <c r="AX112" s="26">
        <f t="shared" si="21"/>
        <v>0</v>
      </c>
      <c r="AY112" s="26">
        <f t="shared" si="21"/>
        <v>0</v>
      </c>
      <c r="AZ112" s="26">
        <f t="shared" si="21"/>
        <v>0</v>
      </c>
      <c r="BA112" s="26">
        <f t="shared" si="21"/>
        <v>0</v>
      </c>
      <c r="BB112" s="26">
        <f t="shared" si="21"/>
        <v>8.9127779896007328E-2</v>
      </c>
      <c r="BC112" s="26">
        <f t="shared" si="21"/>
        <v>-3.4423441909729015E-3</v>
      </c>
      <c r="BD112" s="26">
        <f t="shared" si="23"/>
        <v>0</v>
      </c>
      <c r="BE112" s="26">
        <f t="shared" si="23"/>
        <v>4.9875415110389679E-3</v>
      </c>
      <c r="BF112" s="26">
        <f t="shared" si="23"/>
        <v>-6.8259650703998706E-3</v>
      </c>
      <c r="BG112" s="26">
        <f t="shared" si="23"/>
        <v>0</v>
      </c>
      <c r="BH112" s="26">
        <f t="shared" si="23"/>
        <v>0</v>
      </c>
      <c r="BI112" s="26">
        <f t="shared" si="23"/>
        <v>-1.3986241974739839E-2</v>
      </c>
      <c r="BJ112" s="26">
        <f t="shared" si="23"/>
        <v>0</v>
      </c>
      <c r="BK112" s="26">
        <f t="shared" si="23"/>
        <v>0</v>
      </c>
      <c r="BL112" s="26">
        <f t="shared" si="23"/>
        <v>1.9724505347778573E-2</v>
      </c>
      <c r="BM112" s="26">
        <f t="shared" si="22"/>
        <v>0</v>
      </c>
      <c r="BN112" s="26">
        <f t="shared" si="22"/>
        <v>0</v>
      </c>
      <c r="BO112" s="26">
        <f t="shared" si="22"/>
        <v>3.4305914037434396E-2</v>
      </c>
      <c r="BP112" s="26">
        <f t="shared" si="22"/>
        <v>0</v>
      </c>
      <c r="BQ112" s="26">
        <f t="shared" si="22"/>
        <v>0</v>
      </c>
      <c r="BR112" s="26">
        <f t="shared" si="22"/>
        <v>0</v>
      </c>
      <c r="BS112" s="26">
        <f t="shared" si="22"/>
        <v>0</v>
      </c>
      <c r="BT112" s="26">
        <f t="shared" si="22"/>
        <v>0</v>
      </c>
      <c r="BU112" s="26">
        <f t="shared" si="22"/>
        <v>9.3090423066011826E-2</v>
      </c>
      <c r="BV112" s="26">
        <f t="shared" si="19"/>
        <v>0</v>
      </c>
      <c r="BW112" s="26">
        <f t="shared" si="19"/>
        <v>0</v>
      </c>
      <c r="BX112" s="26">
        <f t="shared" si="19"/>
        <v>-9.2593254127967123E-3</v>
      </c>
      <c r="BY112" s="26">
        <f t="shared" si="18"/>
        <v>0</v>
      </c>
      <c r="BZ112" s="26">
        <f t="shared" si="17"/>
        <v>0</v>
      </c>
      <c r="CA112" s="26">
        <f t="shared" si="16"/>
        <v>2.5462534353029039E-2</v>
      </c>
      <c r="CB112" s="26">
        <f t="shared" si="16"/>
        <v>1.4388737452099452E-2</v>
      </c>
      <c r="CC112" s="26">
        <f t="shared" si="16"/>
        <v>2.8170876966696224E-2</v>
      </c>
      <c r="CD112" s="26">
        <f t="shared" si="16"/>
        <v>-2.7028672387919374E-2</v>
      </c>
    </row>
    <row r="113" spans="2:82" x14ac:dyDescent="0.35">
      <c r="B113">
        <v>110</v>
      </c>
      <c r="C113" s="33">
        <v>43482</v>
      </c>
      <c r="D113" s="32">
        <v>5.75</v>
      </c>
      <c r="E113" s="32">
        <v>0.64</v>
      </c>
      <c r="F113" s="32">
        <v>3.79</v>
      </c>
      <c r="G113" s="32">
        <v>9.0399999999999991</v>
      </c>
      <c r="H113" s="32">
        <v>10</v>
      </c>
      <c r="I113" s="32">
        <v>31.5</v>
      </c>
      <c r="J113" s="32">
        <v>23.25</v>
      </c>
      <c r="K113" s="32">
        <v>1.9100000000000001</v>
      </c>
      <c r="L113" s="32">
        <v>5.9</v>
      </c>
      <c r="M113" s="32">
        <v>14.55</v>
      </c>
      <c r="N113" s="32">
        <v>0.2</v>
      </c>
      <c r="O113" s="32">
        <v>2</v>
      </c>
      <c r="P113" s="32">
        <v>7.35</v>
      </c>
      <c r="Q113" s="32">
        <v>19.45</v>
      </c>
      <c r="R113" s="32">
        <v>12</v>
      </c>
      <c r="S113" s="32">
        <v>32.4</v>
      </c>
      <c r="T113" s="32">
        <v>71</v>
      </c>
      <c r="U113" s="32">
        <v>30.25</v>
      </c>
      <c r="V113" s="32">
        <v>12.55</v>
      </c>
      <c r="W113" s="32">
        <v>28.4</v>
      </c>
      <c r="X113" s="32">
        <v>188</v>
      </c>
      <c r="Y113" s="32">
        <v>1401.1</v>
      </c>
      <c r="Z113" s="13">
        <v>62</v>
      </c>
      <c r="AA113" s="13">
        <v>0.5</v>
      </c>
      <c r="AB113" s="13">
        <v>47</v>
      </c>
      <c r="AC113" s="32">
        <v>195</v>
      </c>
      <c r="AD113" s="32">
        <v>8.8000000000000007</v>
      </c>
      <c r="AE113" s="32">
        <v>6.15</v>
      </c>
      <c r="AF113" s="32">
        <v>13.45</v>
      </c>
      <c r="AG113" s="32">
        <v>3.75</v>
      </c>
      <c r="AH113" s="32">
        <v>21.7</v>
      </c>
      <c r="AI113" s="32">
        <v>4</v>
      </c>
      <c r="AJ113" s="32">
        <v>576</v>
      </c>
      <c r="AK113" s="32">
        <v>190</v>
      </c>
      <c r="AL113" s="32">
        <v>13.8</v>
      </c>
      <c r="AM113" s="32">
        <v>78.75</v>
      </c>
      <c r="AN113" s="32">
        <v>7.5</v>
      </c>
      <c r="AR113" s="23">
        <v>110</v>
      </c>
      <c r="AS113" s="31">
        <f t="shared" si="15"/>
        <v>43482</v>
      </c>
      <c r="AT113" s="26">
        <f t="shared" si="21"/>
        <v>-8.6580627431145415E-3</v>
      </c>
      <c r="AU113" s="26">
        <f t="shared" si="21"/>
        <v>1.5748356968139112E-2</v>
      </c>
      <c r="AV113" s="26">
        <f t="shared" si="21"/>
        <v>0</v>
      </c>
      <c r="AW113" s="26">
        <f t="shared" si="21"/>
        <v>0</v>
      </c>
      <c r="AX113" s="26">
        <f t="shared" si="21"/>
        <v>0</v>
      </c>
      <c r="AY113" s="26">
        <f t="shared" si="21"/>
        <v>0</v>
      </c>
      <c r="AZ113" s="26">
        <f t="shared" si="21"/>
        <v>0</v>
      </c>
      <c r="BA113" s="26">
        <f t="shared" si="21"/>
        <v>0</v>
      </c>
      <c r="BB113" s="26">
        <f t="shared" si="21"/>
        <v>1.7094433359300255E-2</v>
      </c>
      <c r="BC113" s="26">
        <f t="shared" si="21"/>
        <v>0</v>
      </c>
      <c r="BD113" s="26">
        <f t="shared" si="23"/>
        <v>0</v>
      </c>
      <c r="BE113" s="26">
        <f t="shared" si="23"/>
        <v>-2.4692612590371411E-2</v>
      </c>
      <c r="BF113" s="26">
        <f t="shared" si="23"/>
        <v>0</v>
      </c>
      <c r="BG113" s="26">
        <f t="shared" si="23"/>
        <v>0</v>
      </c>
      <c r="BH113" s="26">
        <f t="shared" si="23"/>
        <v>1.6807118316381191E-2</v>
      </c>
      <c r="BI113" s="26">
        <f t="shared" si="23"/>
        <v>-6.1538655743783354E-3</v>
      </c>
      <c r="BJ113" s="26">
        <f t="shared" si="23"/>
        <v>0</v>
      </c>
      <c r="BK113" s="26">
        <f t="shared" si="23"/>
        <v>0</v>
      </c>
      <c r="BL113" s="26">
        <f t="shared" si="23"/>
        <v>3.9920212695374567E-3</v>
      </c>
      <c r="BM113" s="26">
        <f t="shared" si="22"/>
        <v>0</v>
      </c>
      <c r="BN113" s="26">
        <f t="shared" si="22"/>
        <v>2.1506205220963682E-2</v>
      </c>
      <c r="BO113" s="26">
        <f t="shared" si="22"/>
        <v>0</v>
      </c>
      <c r="BP113" s="26">
        <f t="shared" si="22"/>
        <v>0</v>
      </c>
      <c r="BQ113" s="26">
        <f t="shared" si="22"/>
        <v>0</v>
      </c>
      <c r="BR113" s="26">
        <f t="shared" si="22"/>
        <v>-1.0582109330536972E-2</v>
      </c>
      <c r="BS113" s="26">
        <f t="shared" si="22"/>
        <v>0</v>
      </c>
      <c r="BT113" s="26">
        <f t="shared" si="22"/>
        <v>0</v>
      </c>
      <c r="BU113" s="26">
        <f t="shared" si="22"/>
        <v>0</v>
      </c>
      <c r="BV113" s="26">
        <f t="shared" si="19"/>
        <v>0</v>
      </c>
      <c r="BW113" s="26">
        <f t="shared" si="19"/>
        <v>0</v>
      </c>
      <c r="BX113" s="26">
        <f t="shared" si="19"/>
        <v>-1.1454878974766478E-2</v>
      </c>
      <c r="BY113" s="26">
        <f t="shared" si="18"/>
        <v>0</v>
      </c>
      <c r="BZ113" s="26">
        <f t="shared" si="17"/>
        <v>0</v>
      </c>
      <c r="CA113" s="26">
        <f t="shared" si="16"/>
        <v>1.0582109330537008E-2</v>
      </c>
      <c r="CB113" s="26">
        <f t="shared" si="16"/>
        <v>2.1978906718775382E-2</v>
      </c>
      <c r="CC113" s="26">
        <f t="shared" si="16"/>
        <v>9.5694510161506725E-3</v>
      </c>
      <c r="CD113" s="26">
        <f t="shared" si="16"/>
        <v>6.6889881507964889E-3</v>
      </c>
    </row>
    <row r="114" spans="2:82" x14ac:dyDescent="0.35">
      <c r="B114">
        <v>111</v>
      </c>
      <c r="C114" s="33">
        <v>43481</v>
      </c>
      <c r="D114" s="32">
        <v>5.8</v>
      </c>
      <c r="E114" s="32">
        <v>0.63</v>
      </c>
      <c r="F114" s="32">
        <v>3.79</v>
      </c>
      <c r="G114" s="32">
        <v>9.0399999999999991</v>
      </c>
      <c r="H114" s="32">
        <v>10</v>
      </c>
      <c r="I114" s="32">
        <v>31.5</v>
      </c>
      <c r="J114" s="32">
        <v>23.25</v>
      </c>
      <c r="K114" s="32">
        <v>1.9100000000000001</v>
      </c>
      <c r="L114" s="32">
        <v>5.8</v>
      </c>
      <c r="M114" s="32">
        <v>14.55</v>
      </c>
      <c r="N114" s="32">
        <v>0.2</v>
      </c>
      <c r="O114" s="32">
        <v>2.0499999999999998</v>
      </c>
      <c r="P114" s="32">
        <v>7.35</v>
      </c>
      <c r="Q114" s="32">
        <v>19.45</v>
      </c>
      <c r="R114" s="32">
        <v>11.8</v>
      </c>
      <c r="S114" s="32">
        <v>32.6</v>
      </c>
      <c r="T114" s="32">
        <v>71</v>
      </c>
      <c r="U114" s="32">
        <v>30.25</v>
      </c>
      <c r="V114" s="32">
        <v>12.5</v>
      </c>
      <c r="W114" s="32">
        <v>28.4</v>
      </c>
      <c r="X114" s="32">
        <v>184</v>
      </c>
      <c r="Y114" s="32">
        <v>1401.1</v>
      </c>
      <c r="Z114" s="13">
        <v>62</v>
      </c>
      <c r="AA114" s="13">
        <v>0.5</v>
      </c>
      <c r="AB114" s="13">
        <v>47.5</v>
      </c>
      <c r="AC114" s="32">
        <v>195</v>
      </c>
      <c r="AD114" s="32">
        <v>8.8000000000000007</v>
      </c>
      <c r="AE114" s="32">
        <v>6.15</v>
      </c>
      <c r="AF114" s="32">
        <v>13.45</v>
      </c>
      <c r="AG114" s="32">
        <v>3.75</v>
      </c>
      <c r="AH114" s="32">
        <v>21.95</v>
      </c>
      <c r="AI114" s="32">
        <v>4</v>
      </c>
      <c r="AJ114" s="32">
        <v>576</v>
      </c>
      <c r="AK114" s="32">
        <v>188</v>
      </c>
      <c r="AL114" s="32">
        <v>13.5</v>
      </c>
      <c r="AM114" s="32">
        <v>78</v>
      </c>
      <c r="AN114" s="32">
        <v>7.45</v>
      </c>
      <c r="AR114" s="23">
        <v>111</v>
      </c>
      <c r="AS114" s="31">
        <f t="shared" si="15"/>
        <v>43481</v>
      </c>
      <c r="AT114" s="26">
        <f t="shared" si="21"/>
        <v>0</v>
      </c>
      <c r="AU114" s="26">
        <f t="shared" si="21"/>
        <v>1.600034134644112E-2</v>
      </c>
      <c r="AV114" s="26">
        <f t="shared" si="21"/>
        <v>0</v>
      </c>
      <c r="AW114" s="26">
        <f t="shared" si="21"/>
        <v>0</v>
      </c>
      <c r="AX114" s="26">
        <f t="shared" si="21"/>
        <v>0</v>
      </c>
      <c r="AY114" s="26">
        <f t="shared" si="21"/>
        <v>0</v>
      </c>
      <c r="AZ114" s="26">
        <f t="shared" si="21"/>
        <v>0</v>
      </c>
      <c r="BA114" s="26">
        <f t="shared" si="21"/>
        <v>0</v>
      </c>
      <c r="BB114" s="26">
        <f t="shared" si="21"/>
        <v>9.0151096994297478E-2</v>
      </c>
      <c r="BC114" s="26">
        <f t="shared" si="21"/>
        <v>0</v>
      </c>
      <c r="BD114" s="26">
        <f t="shared" si="23"/>
        <v>0</v>
      </c>
      <c r="BE114" s="26">
        <f t="shared" si="23"/>
        <v>1.4742281737203431E-2</v>
      </c>
      <c r="BF114" s="26">
        <f t="shared" si="23"/>
        <v>-2.0202707317519466E-2</v>
      </c>
      <c r="BG114" s="26">
        <f t="shared" si="23"/>
        <v>7.7419741536154593E-3</v>
      </c>
      <c r="BH114" s="26">
        <f t="shared" si="23"/>
        <v>-3.3336420267591718E-2</v>
      </c>
      <c r="BI114" s="26">
        <f t="shared" si="23"/>
        <v>-2.7233150458358734E-2</v>
      </c>
      <c r="BJ114" s="26">
        <f t="shared" si="23"/>
        <v>9.2146176461668311E-2</v>
      </c>
      <c r="BK114" s="26">
        <f t="shared" si="23"/>
        <v>-2.4491020008295755E-2</v>
      </c>
      <c r="BL114" s="26">
        <f t="shared" si="23"/>
        <v>0</v>
      </c>
      <c r="BM114" s="26">
        <f t="shared" si="22"/>
        <v>0</v>
      </c>
      <c r="BN114" s="26">
        <f t="shared" si="22"/>
        <v>0</v>
      </c>
      <c r="BO114" s="26">
        <f t="shared" si="22"/>
        <v>0</v>
      </c>
      <c r="BP114" s="26">
        <f t="shared" si="22"/>
        <v>0</v>
      </c>
      <c r="BQ114" s="26">
        <f t="shared" si="22"/>
        <v>0</v>
      </c>
      <c r="BR114" s="26">
        <f t="shared" si="22"/>
        <v>0</v>
      </c>
      <c r="BS114" s="26">
        <f t="shared" si="22"/>
        <v>0</v>
      </c>
      <c r="BT114" s="26">
        <f t="shared" si="22"/>
        <v>1.142869582362285E-2</v>
      </c>
      <c r="BU114" s="26">
        <f t="shared" si="22"/>
        <v>1.639380977567657E-2</v>
      </c>
      <c r="BV114" s="26">
        <f t="shared" si="19"/>
        <v>0</v>
      </c>
      <c r="BW114" s="26">
        <f t="shared" si="19"/>
        <v>0</v>
      </c>
      <c r="BX114" s="26">
        <f t="shared" si="19"/>
        <v>0</v>
      </c>
      <c r="BY114" s="26">
        <f t="shared" si="18"/>
        <v>0</v>
      </c>
      <c r="BZ114" s="26">
        <f t="shared" si="17"/>
        <v>0</v>
      </c>
      <c r="CA114" s="26">
        <f t="shared" si="16"/>
        <v>4.3485111939738891E-2</v>
      </c>
      <c r="CB114" s="26">
        <f t="shared" si="16"/>
        <v>0</v>
      </c>
      <c r="CC114" s="26">
        <f t="shared" si="16"/>
        <v>0</v>
      </c>
      <c r="CD114" s="26">
        <f t="shared" si="16"/>
        <v>2.0339684237122783E-2</v>
      </c>
    </row>
    <row r="115" spans="2:82" x14ac:dyDescent="0.35">
      <c r="B115">
        <v>112</v>
      </c>
      <c r="C115" s="33">
        <v>43480</v>
      </c>
      <c r="D115" s="32">
        <v>5.8</v>
      </c>
      <c r="E115" s="32">
        <v>0.62</v>
      </c>
      <c r="F115" s="32">
        <v>3.79</v>
      </c>
      <c r="G115" s="32">
        <v>9.0399999999999991</v>
      </c>
      <c r="H115" s="32">
        <v>10</v>
      </c>
      <c r="I115" s="32">
        <v>31.5</v>
      </c>
      <c r="J115" s="32">
        <v>23.25</v>
      </c>
      <c r="K115" s="32">
        <v>1.9100000000000001</v>
      </c>
      <c r="L115" s="32">
        <v>5.3</v>
      </c>
      <c r="M115" s="32">
        <v>14.55</v>
      </c>
      <c r="N115" s="32">
        <v>0.2</v>
      </c>
      <c r="O115" s="32">
        <v>2.02</v>
      </c>
      <c r="P115" s="32">
        <v>7.5</v>
      </c>
      <c r="Q115" s="32">
        <v>19.3</v>
      </c>
      <c r="R115" s="32">
        <v>12.2</v>
      </c>
      <c r="S115" s="32">
        <v>33.5</v>
      </c>
      <c r="T115" s="32">
        <v>64.75</v>
      </c>
      <c r="U115" s="32">
        <v>31</v>
      </c>
      <c r="V115" s="32">
        <v>12.5</v>
      </c>
      <c r="W115" s="32">
        <v>28.4</v>
      </c>
      <c r="X115" s="32">
        <v>184</v>
      </c>
      <c r="Y115" s="32">
        <v>1401.1</v>
      </c>
      <c r="Z115" s="13">
        <v>62</v>
      </c>
      <c r="AA115" s="13">
        <v>0.5</v>
      </c>
      <c r="AB115" s="13">
        <v>47.5</v>
      </c>
      <c r="AC115" s="32">
        <v>195</v>
      </c>
      <c r="AD115" s="32">
        <v>8.6999999999999993</v>
      </c>
      <c r="AE115" s="32">
        <v>6.05</v>
      </c>
      <c r="AF115" s="32">
        <v>13.45</v>
      </c>
      <c r="AG115" s="32">
        <v>3.75</v>
      </c>
      <c r="AH115" s="32">
        <v>21.95</v>
      </c>
      <c r="AI115" s="32">
        <v>4</v>
      </c>
      <c r="AJ115" s="32">
        <v>576</v>
      </c>
      <c r="AK115" s="32">
        <v>180</v>
      </c>
      <c r="AL115" s="32">
        <v>13.5</v>
      </c>
      <c r="AM115" s="32">
        <v>78</v>
      </c>
      <c r="AN115" s="32">
        <v>7.3</v>
      </c>
      <c r="AR115" s="23">
        <v>112</v>
      </c>
      <c r="AS115" s="31">
        <f t="shared" si="15"/>
        <v>43480</v>
      </c>
      <c r="AT115" s="26">
        <f t="shared" si="21"/>
        <v>2.6202372394023902E-2</v>
      </c>
      <c r="AU115" s="26">
        <f t="shared" si="21"/>
        <v>-3.1748698314580298E-2</v>
      </c>
      <c r="AV115" s="26">
        <f t="shared" si="21"/>
        <v>0</v>
      </c>
      <c r="AW115" s="26">
        <f t="shared" si="21"/>
        <v>8.6609205256881538E-2</v>
      </c>
      <c r="AX115" s="26">
        <f t="shared" si="21"/>
        <v>0</v>
      </c>
      <c r="AY115" s="26">
        <f t="shared" si="21"/>
        <v>0</v>
      </c>
      <c r="AZ115" s="26">
        <f t="shared" si="21"/>
        <v>0</v>
      </c>
      <c r="BA115" s="26">
        <f t="shared" si="21"/>
        <v>0</v>
      </c>
      <c r="BB115" s="26">
        <f t="shared" si="21"/>
        <v>0</v>
      </c>
      <c r="BC115" s="26">
        <f t="shared" si="21"/>
        <v>3.8533664002242986E-2</v>
      </c>
      <c r="BD115" s="26">
        <f t="shared" si="23"/>
        <v>0</v>
      </c>
      <c r="BE115" s="26">
        <f t="shared" si="23"/>
        <v>9.950330853168092E-3</v>
      </c>
      <c r="BF115" s="26">
        <f t="shared" si="23"/>
        <v>1.342302033214055E-2</v>
      </c>
      <c r="BG115" s="26">
        <f t="shared" si="23"/>
        <v>0</v>
      </c>
      <c r="BH115" s="26">
        <f t="shared" si="23"/>
        <v>0</v>
      </c>
      <c r="BI115" s="26">
        <f t="shared" si="23"/>
        <v>0</v>
      </c>
      <c r="BJ115" s="26">
        <f t="shared" si="23"/>
        <v>-3.8535693159899662E-3</v>
      </c>
      <c r="BK115" s="26">
        <f t="shared" si="23"/>
        <v>0</v>
      </c>
      <c r="BL115" s="26">
        <f t="shared" si="23"/>
        <v>0</v>
      </c>
      <c r="BM115" s="26">
        <f t="shared" si="22"/>
        <v>0</v>
      </c>
      <c r="BN115" s="26">
        <f t="shared" si="22"/>
        <v>0</v>
      </c>
      <c r="BO115" s="26">
        <f t="shared" si="22"/>
        <v>0</v>
      </c>
      <c r="BP115" s="26">
        <f t="shared" si="22"/>
        <v>0</v>
      </c>
      <c r="BQ115" s="26">
        <f t="shared" si="22"/>
        <v>-1.9802627296179754E-2</v>
      </c>
      <c r="BR115" s="26">
        <f t="shared" si="22"/>
        <v>2.883275009173444E-2</v>
      </c>
      <c r="BS115" s="26">
        <f t="shared" si="22"/>
        <v>-2.6317308317373302E-2</v>
      </c>
      <c r="BT115" s="26">
        <f t="shared" si="22"/>
        <v>0</v>
      </c>
      <c r="BU115" s="26">
        <f t="shared" si="22"/>
        <v>0</v>
      </c>
      <c r="BV115" s="26">
        <f t="shared" si="19"/>
        <v>0</v>
      </c>
      <c r="BW115" s="26">
        <f t="shared" si="19"/>
        <v>0</v>
      </c>
      <c r="BX115" s="26">
        <f t="shared" si="19"/>
        <v>6.8571697261370452E-3</v>
      </c>
      <c r="BY115" s="26">
        <f t="shared" si="18"/>
        <v>1.2578782206859965E-2</v>
      </c>
      <c r="BZ115" s="26">
        <f t="shared" si="17"/>
        <v>0</v>
      </c>
      <c r="CA115" s="26">
        <f t="shared" si="16"/>
        <v>0</v>
      </c>
      <c r="CB115" s="26">
        <f t="shared" si="16"/>
        <v>0</v>
      </c>
      <c r="CC115" s="26">
        <f t="shared" si="16"/>
        <v>0</v>
      </c>
      <c r="CD115" s="26">
        <f t="shared" si="16"/>
        <v>-6.8259650703998706E-3</v>
      </c>
    </row>
    <row r="116" spans="2:82" x14ac:dyDescent="0.35">
      <c r="B116">
        <v>113</v>
      </c>
      <c r="C116" s="33">
        <v>43479</v>
      </c>
      <c r="D116" s="32">
        <v>5.65</v>
      </c>
      <c r="E116" s="32">
        <v>0.64</v>
      </c>
      <c r="F116" s="32">
        <v>3.79</v>
      </c>
      <c r="G116" s="32">
        <v>8.2899999999999991</v>
      </c>
      <c r="H116" s="32">
        <v>10</v>
      </c>
      <c r="I116" s="32">
        <v>31.5</v>
      </c>
      <c r="J116" s="32">
        <v>23.25</v>
      </c>
      <c r="K116" s="32">
        <v>1.9100000000000001</v>
      </c>
      <c r="L116" s="32">
        <v>5.3</v>
      </c>
      <c r="M116" s="32">
        <v>14</v>
      </c>
      <c r="N116" s="32">
        <v>0.2</v>
      </c>
      <c r="O116" s="32">
        <v>2</v>
      </c>
      <c r="P116" s="32">
        <v>7.4</v>
      </c>
      <c r="Q116" s="32">
        <v>19.3</v>
      </c>
      <c r="R116" s="32">
        <v>12.2</v>
      </c>
      <c r="S116" s="32">
        <v>33.5</v>
      </c>
      <c r="T116" s="32">
        <v>65</v>
      </c>
      <c r="U116" s="32">
        <v>31</v>
      </c>
      <c r="V116" s="32">
        <v>12.5</v>
      </c>
      <c r="W116" s="32">
        <v>28.4</v>
      </c>
      <c r="X116" s="32">
        <v>184</v>
      </c>
      <c r="Y116" s="32">
        <v>1401.1</v>
      </c>
      <c r="Z116" s="13">
        <v>62</v>
      </c>
      <c r="AA116" s="13">
        <v>0.51</v>
      </c>
      <c r="AB116" s="13">
        <v>46.15</v>
      </c>
      <c r="AC116" s="32">
        <v>200.2</v>
      </c>
      <c r="AD116" s="32">
        <v>8.6999999999999993</v>
      </c>
      <c r="AE116" s="32">
        <v>6.05</v>
      </c>
      <c r="AF116" s="32">
        <v>13.45</v>
      </c>
      <c r="AG116" s="32">
        <v>3.75</v>
      </c>
      <c r="AH116" s="32">
        <v>21.8</v>
      </c>
      <c r="AI116" s="32">
        <v>3.95</v>
      </c>
      <c r="AJ116" s="32">
        <v>576</v>
      </c>
      <c r="AK116" s="32">
        <v>180</v>
      </c>
      <c r="AL116" s="32">
        <v>13.5</v>
      </c>
      <c r="AM116" s="32">
        <v>78</v>
      </c>
      <c r="AN116" s="32">
        <v>7.35</v>
      </c>
      <c r="AR116" s="23">
        <v>113</v>
      </c>
      <c r="AS116" s="31">
        <f t="shared" si="15"/>
        <v>43479</v>
      </c>
      <c r="AT116" s="26">
        <f t="shared" si="21"/>
        <v>0</v>
      </c>
      <c r="AU116" s="26">
        <f t="shared" si="21"/>
        <v>0</v>
      </c>
      <c r="AV116" s="26">
        <f t="shared" si="21"/>
        <v>0</v>
      </c>
      <c r="AW116" s="26">
        <f t="shared" si="21"/>
        <v>1.5384366048432097</v>
      </c>
      <c r="AX116" s="26">
        <f t="shared" si="21"/>
        <v>0</v>
      </c>
      <c r="AY116" s="26">
        <f t="shared" si="21"/>
        <v>0</v>
      </c>
      <c r="AZ116" s="26">
        <f t="shared" si="21"/>
        <v>0</v>
      </c>
      <c r="BA116" s="26">
        <f t="shared" si="21"/>
        <v>0</v>
      </c>
      <c r="BB116" s="26">
        <f t="shared" si="21"/>
        <v>0</v>
      </c>
      <c r="BC116" s="26">
        <f t="shared" si="21"/>
        <v>0</v>
      </c>
      <c r="BD116" s="26">
        <f t="shared" si="23"/>
        <v>0</v>
      </c>
      <c r="BE116" s="26">
        <f t="shared" si="23"/>
        <v>0</v>
      </c>
      <c r="BF116" s="26">
        <f t="shared" si="23"/>
        <v>0</v>
      </c>
      <c r="BG116" s="26">
        <f t="shared" si="23"/>
        <v>0</v>
      </c>
      <c r="BH116" s="26">
        <f t="shared" si="23"/>
        <v>0</v>
      </c>
      <c r="BI116" s="26">
        <f t="shared" si="23"/>
        <v>0</v>
      </c>
      <c r="BJ116" s="26">
        <f t="shared" si="23"/>
        <v>-1.5267472130788421E-2</v>
      </c>
      <c r="BK116" s="26">
        <f t="shared" si="23"/>
        <v>0</v>
      </c>
      <c r="BL116" s="26">
        <f t="shared" si="23"/>
        <v>2.0202707317519469E-2</v>
      </c>
      <c r="BM116" s="26">
        <f t="shared" si="22"/>
        <v>0</v>
      </c>
      <c r="BN116" s="26">
        <f t="shared" si="22"/>
        <v>0</v>
      </c>
      <c r="BO116" s="26">
        <f t="shared" si="22"/>
        <v>0</v>
      </c>
      <c r="BP116" s="26">
        <f t="shared" si="22"/>
        <v>0</v>
      </c>
      <c r="BQ116" s="26">
        <f t="shared" si="22"/>
        <v>1.980262729617973E-2</v>
      </c>
      <c r="BR116" s="26">
        <f t="shared" si="22"/>
        <v>0</v>
      </c>
      <c r="BS116" s="26">
        <f t="shared" si="22"/>
        <v>0</v>
      </c>
      <c r="BT116" s="26">
        <f t="shared" si="22"/>
        <v>0</v>
      </c>
      <c r="BU116" s="26">
        <f t="shared" si="22"/>
        <v>8.2988028146950641E-3</v>
      </c>
      <c r="BV116" s="26">
        <f t="shared" si="19"/>
        <v>0</v>
      </c>
      <c r="BW116" s="26">
        <f t="shared" si="19"/>
        <v>0</v>
      </c>
      <c r="BX116" s="26">
        <f t="shared" si="19"/>
        <v>-2.2909517465558244E-3</v>
      </c>
      <c r="BY116" s="26">
        <f t="shared" si="18"/>
        <v>0</v>
      </c>
      <c r="BZ116" s="26">
        <f t="shared" si="17"/>
        <v>0</v>
      </c>
      <c r="CA116" s="26">
        <f t="shared" si="16"/>
        <v>1.6807118316381191E-2</v>
      </c>
      <c r="CB116" s="26">
        <f t="shared" si="16"/>
        <v>0</v>
      </c>
      <c r="CC116" s="26">
        <f t="shared" si="16"/>
        <v>0</v>
      </c>
      <c r="CD116" s="26">
        <f t="shared" si="16"/>
        <v>0</v>
      </c>
    </row>
    <row r="117" spans="2:82" x14ac:dyDescent="0.35">
      <c r="B117">
        <v>114</v>
      </c>
      <c r="C117" s="33">
        <v>43476</v>
      </c>
      <c r="D117" s="32">
        <v>5.65</v>
      </c>
      <c r="E117" s="32">
        <v>0.64</v>
      </c>
      <c r="F117" s="32">
        <v>3.79</v>
      </c>
      <c r="G117" s="32">
        <v>1.78</v>
      </c>
      <c r="H117" s="32">
        <v>10</v>
      </c>
      <c r="I117" s="32">
        <v>31.5</v>
      </c>
      <c r="J117" s="32">
        <v>23.25</v>
      </c>
      <c r="K117" s="32">
        <v>1.9100000000000001</v>
      </c>
      <c r="L117" s="32">
        <v>5.3</v>
      </c>
      <c r="M117" s="32">
        <v>14</v>
      </c>
      <c r="N117" s="32">
        <v>0.2</v>
      </c>
      <c r="O117" s="32">
        <v>2</v>
      </c>
      <c r="P117" s="32">
        <v>7.4</v>
      </c>
      <c r="Q117" s="32">
        <v>19.3</v>
      </c>
      <c r="R117" s="32">
        <v>12.2</v>
      </c>
      <c r="S117" s="32">
        <v>33.5</v>
      </c>
      <c r="T117" s="32">
        <v>66</v>
      </c>
      <c r="U117" s="32">
        <v>31</v>
      </c>
      <c r="V117" s="32">
        <v>12.25</v>
      </c>
      <c r="W117" s="32">
        <v>28.4</v>
      </c>
      <c r="X117" s="32">
        <v>184</v>
      </c>
      <c r="Y117" s="32">
        <v>1401.1</v>
      </c>
      <c r="Z117" s="13">
        <v>62</v>
      </c>
      <c r="AA117" s="13">
        <v>0.5</v>
      </c>
      <c r="AB117" s="13">
        <v>46.15</v>
      </c>
      <c r="AC117" s="32">
        <v>200.2</v>
      </c>
      <c r="AD117" s="32">
        <v>8.6999999999999993</v>
      </c>
      <c r="AE117" s="32">
        <v>6</v>
      </c>
      <c r="AF117" s="32">
        <v>13.45</v>
      </c>
      <c r="AG117" s="32">
        <v>3.75</v>
      </c>
      <c r="AH117" s="32">
        <v>21.85</v>
      </c>
      <c r="AI117" s="32">
        <v>3.95</v>
      </c>
      <c r="AJ117" s="32">
        <v>576</v>
      </c>
      <c r="AK117" s="32">
        <v>177</v>
      </c>
      <c r="AL117" s="32">
        <v>13.5</v>
      </c>
      <c r="AM117" s="32">
        <v>78</v>
      </c>
      <c r="AN117" s="32">
        <v>7.35</v>
      </c>
      <c r="AR117" s="23">
        <v>114</v>
      </c>
      <c r="AS117" s="31">
        <f t="shared" si="15"/>
        <v>43476</v>
      </c>
      <c r="AT117" s="26">
        <f t="shared" si="21"/>
        <v>6.394872460027351E-2</v>
      </c>
      <c r="AU117" s="26">
        <f t="shared" si="21"/>
        <v>3.174869831458027E-2</v>
      </c>
      <c r="AV117" s="26">
        <f t="shared" si="21"/>
        <v>0</v>
      </c>
      <c r="AW117" s="26">
        <f t="shared" si="21"/>
        <v>0</v>
      </c>
      <c r="AX117" s="26">
        <f t="shared" si="21"/>
        <v>0</v>
      </c>
      <c r="AY117" s="26">
        <f t="shared" si="21"/>
        <v>0</v>
      </c>
      <c r="AZ117" s="26">
        <f t="shared" si="21"/>
        <v>0</v>
      </c>
      <c r="BA117" s="26">
        <f t="shared" si="21"/>
        <v>0</v>
      </c>
      <c r="BB117" s="26">
        <f t="shared" si="21"/>
        <v>-9.015109699429745E-2</v>
      </c>
      <c r="BC117" s="26">
        <f t="shared" si="21"/>
        <v>1.4388737452099452E-2</v>
      </c>
      <c r="BD117" s="26">
        <f t="shared" si="23"/>
        <v>0</v>
      </c>
      <c r="BE117" s="26">
        <f t="shared" si="23"/>
        <v>3.0459207484708654E-2</v>
      </c>
      <c r="BF117" s="26">
        <f t="shared" si="23"/>
        <v>4.1385216162854489E-2</v>
      </c>
      <c r="BG117" s="26">
        <f t="shared" si="23"/>
        <v>5.1948168771041511E-3</v>
      </c>
      <c r="BH117" s="26">
        <f t="shared" si="23"/>
        <v>0</v>
      </c>
      <c r="BI117" s="26">
        <f t="shared" si="23"/>
        <v>8.9955629085777828E-3</v>
      </c>
      <c r="BJ117" s="26">
        <f t="shared" si="23"/>
        <v>4.6520015634892907E-2</v>
      </c>
      <c r="BK117" s="26">
        <f t="shared" si="23"/>
        <v>0</v>
      </c>
      <c r="BL117" s="26">
        <f t="shared" si="23"/>
        <v>2.061928720273561E-2</v>
      </c>
      <c r="BM117" s="26">
        <f t="shared" si="22"/>
        <v>0</v>
      </c>
      <c r="BN117" s="26">
        <f t="shared" si="22"/>
        <v>0</v>
      </c>
      <c r="BO117" s="26">
        <f t="shared" si="22"/>
        <v>0</v>
      </c>
      <c r="BP117" s="26">
        <f t="shared" ref="BP117:CD148" si="24">LN(Z117/Z118)</f>
        <v>0</v>
      </c>
      <c r="BQ117" s="26">
        <f t="shared" si="24"/>
        <v>0</v>
      </c>
      <c r="BR117" s="26">
        <f t="shared" si="24"/>
        <v>0</v>
      </c>
      <c r="BS117" s="26">
        <f t="shared" si="24"/>
        <v>0</v>
      </c>
      <c r="BT117" s="26">
        <f t="shared" si="24"/>
        <v>-3.3901551675681457E-2</v>
      </c>
      <c r="BU117" s="26">
        <f t="shared" si="24"/>
        <v>0</v>
      </c>
      <c r="BV117" s="26">
        <f t="shared" si="19"/>
        <v>0</v>
      </c>
      <c r="BW117" s="26">
        <f t="shared" si="19"/>
        <v>0</v>
      </c>
      <c r="BX117" s="26">
        <f t="shared" si="19"/>
        <v>1.1507606851479944E-2</v>
      </c>
      <c r="BY117" s="26">
        <f t="shared" si="18"/>
        <v>2.5348556031881157E-3</v>
      </c>
      <c r="BZ117" s="26">
        <f t="shared" si="17"/>
        <v>-0.10536051565782628</v>
      </c>
      <c r="CA117" s="26">
        <f t="shared" si="16"/>
        <v>3.1566465967834509E-2</v>
      </c>
      <c r="CB117" s="26">
        <f t="shared" si="16"/>
        <v>0</v>
      </c>
      <c r="CC117" s="26">
        <f t="shared" si="16"/>
        <v>-1.2739025777429714E-2</v>
      </c>
      <c r="CD117" s="26">
        <f t="shared" si="16"/>
        <v>1.3698844358161927E-2</v>
      </c>
    </row>
    <row r="118" spans="2:82" x14ac:dyDescent="0.35">
      <c r="B118">
        <v>115</v>
      </c>
      <c r="C118" s="33">
        <v>43475</v>
      </c>
      <c r="D118" s="32">
        <v>5.3</v>
      </c>
      <c r="E118" s="32">
        <v>0.62</v>
      </c>
      <c r="F118" s="32">
        <v>3.79</v>
      </c>
      <c r="G118" s="32">
        <v>1.78</v>
      </c>
      <c r="H118" s="32">
        <v>10</v>
      </c>
      <c r="I118" s="32">
        <v>31.5</v>
      </c>
      <c r="J118" s="32">
        <v>23.25</v>
      </c>
      <c r="K118" s="32">
        <v>1.9100000000000001</v>
      </c>
      <c r="L118" s="32">
        <v>5.8</v>
      </c>
      <c r="M118" s="32">
        <v>13.8</v>
      </c>
      <c r="N118" s="32">
        <v>0.2</v>
      </c>
      <c r="O118" s="32">
        <v>1.94</v>
      </c>
      <c r="P118" s="32">
        <v>7.1</v>
      </c>
      <c r="Q118" s="32">
        <v>19.2</v>
      </c>
      <c r="R118" s="32">
        <v>12.2</v>
      </c>
      <c r="S118" s="32">
        <v>33.200000000000003</v>
      </c>
      <c r="T118" s="32">
        <v>63</v>
      </c>
      <c r="U118" s="32">
        <v>31</v>
      </c>
      <c r="V118" s="32">
        <v>12</v>
      </c>
      <c r="W118" s="32">
        <v>28.4</v>
      </c>
      <c r="X118" s="32">
        <v>184</v>
      </c>
      <c r="Y118" s="32">
        <v>1401.1</v>
      </c>
      <c r="Z118" s="13">
        <v>62</v>
      </c>
      <c r="AA118" s="13">
        <v>0.5</v>
      </c>
      <c r="AB118" s="13">
        <v>46.15</v>
      </c>
      <c r="AC118" s="32">
        <v>200.2</v>
      </c>
      <c r="AD118" s="32">
        <v>9</v>
      </c>
      <c r="AE118" s="32">
        <v>6</v>
      </c>
      <c r="AF118" s="32">
        <v>13.45</v>
      </c>
      <c r="AG118" s="32">
        <v>3.75</v>
      </c>
      <c r="AH118" s="32">
        <v>21.6</v>
      </c>
      <c r="AI118" s="32">
        <v>3.94</v>
      </c>
      <c r="AJ118" s="32">
        <v>640</v>
      </c>
      <c r="AK118" s="32">
        <v>171.5</v>
      </c>
      <c r="AL118" s="32">
        <v>13.5</v>
      </c>
      <c r="AM118" s="32">
        <v>79</v>
      </c>
      <c r="AN118" s="32">
        <v>7.25</v>
      </c>
      <c r="AR118" s="23">
        <v>115</v>
      </c>
      <c r="AS118" s="31">
        <f t="shared" si="15"/>
        <v>43475</v>
      </c>
      <c r="AT118" s="26">
        <f t="shared" si="21"/>
        <v>-3.7041271680349097E-2</v>
      </c>
      <c r="AU118" s="26">
        <f t="shared" si="21"/>
        <v>3.278982282299097E-2</v>
      </c>
      <c r="AV118" s="26">
        <f t="shared" si="21"/>
        <v>0</v>
      </c>
      <c r="AW118" s="26">
        <f t="shared" si="21"/>
        <v>0</v>
      </c>
      <c r="AX118" s="26">
        <f t="shared" si="21"/>
        <v>0</v>
      </c>
      <c r="AY118" s="26">
        <f t="shared" si="21"/>
        <v>0</v>
      </c>
      <c r="AZ118" s="26">
        <f t="shared" si="21"/>
        <v>0</v>
      </c>
      <c r="BA118" s="26">
        <f t="shared" si="21"/>
        <v>0</v>
      </c>
      <c r="BB118" s="26">
        <f t="shared" si="21"/>
        <v>3.5091319811270193E-2</v>
      </c>
      <c r="BC118" s="26">
        <f t="shared" si="21"/>
        <v>1.092907053219023E-2</v>
      </c>
      <c r="BD118" s="26">
        <f t="shared" si="23"/>
        <v>0</v>
      </c>
      <c r="BE118" s="26">
        <f t="shared" si="23"/>
        <v>2.0834086902842053E-2</v>
      </c>
      <c r="BF118" s="26">
        <f t="shared" si="23"/>
        <v>7.0671672230923528E-3</v>
      </c>
      <c r="BG118" s="26">
        <f t="shared" si="23"/>
        <v>1.839736513971588E-2</v>
      </c>
      <c r="BH118" s="26">
        <f t="shared" si="23"/>
        <v>0</v>
      </c>
      <c r="BI118" s="26">
        <f t="shared" si="23"/>
        <v>5.8931778376335335E-2</v>
      </c>
      <c r="BJ118" s="26">
        <f t="shared" si="23"/>
        <v>-0.10536051565782628</v>
      </c>
      <c r="BK118" s="26">
        <f t="shared" si="23"/>
        <v>0</v>
      </c>
      <c r="BL118" s="26">
        <f t="shared" si="23"/>
        <v>2.5317807984290001E-2</v>
      </c>
      <c r="BM118" s="26">
        <f t="shared" si="23"/>
        <v>9.4078544212722104E-2</v>
      </c>
      <c r="BN118" s="26">
        <f t="shared" si="23"/>
        <v>0</v>
      </c>
      <c r="BO118" s="26">
        <f t="shared" si="23"/>
        <v>-3.430591403743441E-2</v>
      </c>
      <c r="BP118" s="26">
        <f t="shared" si="24"/>
        <v>0</v>
      </c>
      <c r="BQ118" s="26">
        <f t="shared" si="24"/>
        <v>0</v>
      </c>
      <c r="BR118" s="26">
        <f t="shared" si="24"/>
        <v>0</v>
      </c>
      <c r="BS118" s="26">
        <f t="shared" si="24"/>
        <v>0</v>
      </c>
      <c r="BT118" s="26">
        <f t="shared" si="24"/>
        <v>0</v>
      </c>
      <c r="BU118" s="26">
        <f t="shared" si="24"/>
        <v>0</v>
      </c>
      <c r="BV118" s="26">
        <f t="shared" si="19"/>
        <v>0</v>
      </c>
      <c r="BW118" s="26">
        <f t="shared" si="19"/>
        <v>0</v>
      </c>
      <c r="BX118" s="26">
        <f t="shared" si="19"/>
        <v>2.8170876966696439E-2</v>
      </c>
      <c r="BY118" s="26">
        <f t="shared" si="18"/>
        <v>0</v>
      </c>
      <c r="BZ118" s="26">
        <f t="shared" si="17"/>
        <v>0</v>
      </c>
      <c r="CA118" s="26">
        <f t="shared" si="16"/>
        <v>8.7848295557328114E-3</v>
      </c>
      <c r="CB118" s="26">
        <f t="shared" si="16"/>
        <v>0</v>
      </c>
      <c r="CC118" s="26">
        <f t="shared" si="16"/>
        <v>1.2666246151927618E-3</v>
      </c>
      <c r="CD118" s="26">
        <f t="shared" si="16"/>
        <v>0</v>
      </c>
    </row>
    <row r="119" spans="2:82" x14ac:dyDescent="0.35">
      <c r="B119">
        <v>116</v>
      </c>
      <c r="C119" s="33">
        <v>43474</v>
      </c>
      <c r="D119" s="32">
        <v>5.5</v>
      </c>
      <c r="E119" s="32">
        <v>0.6</v>
      </c>
      <c r="F119" s="32">
        <v>3.79</v>
      </c>
      <c r="G119" s="32">
        <v>1.78</v>
      </c>
      <c r="H119" s="32">
        <v>10</v>
      </c>
      <c r="I119" s="32">
        <v>31.5</v>
      </c>
      <c r="J119" s="32">
        <v>23.25</v>
      </c>
      <c r="K119" s="32">
        <v>1.9100000000000001</v>
      </c>
      <c r="L119" s="32">
        <v>5.6</v>
      </c>
      <c r="M119" s="32">
        <v>13.65</v>
      </c>
      <c r="N119" s="32">
        <v>0.2</v>
      </c>
      <c r="O119" s="32">
        <v>1.9</v>
      </c>
      <c r="P119" s="32">
        <v>7.05</v>
      </c>
      <c r="Q119" s="32">
        <v>18.850000000000001</v>
      </c>
      <c r="R119" s="32">
        <v>12.2</v>
      </c>
      <c r="S119" s="32">
        <v>31.3</v>
      </c>
      <c r="T119" s="32">
        <v>70</v>
      </c>
      <c r="U119" s="32">
        <v>31</v>
      </c>
      <c r="V119" s="32">
        <v>11.7</v>
      </c>
      <c r="W119" s="32">
        <v>25.85</v>
      </c>
      <c r="X119" s="32">
        <v>184</v>
      </c>
      <c r="Y119" s="32">
        <v>1450</v>
      </c>
      <c r="Z119" s="13">
        <v>62</v>
      </c>
      <c r="AA119" s="13">
        <v>0.5</v>
      </c>
      <c r="AB119" s="13">
        <v>46.15</v>
      </c>
      <c r="AC119" s="32">
        <v>200.2</v>
      </c>
      <c r="AD119" s="32">
        <v>9</v>
      </c>
      <c r="AE119" s="32">
        <v>6</v>
      </c>
      <c r="AF119" s="32">
        <v>13.45</v>
      </c>
      <c r="AG119" s="32">
        <v>3.75</v>
      </c>
      <c r="AH119" s="32">
        <v>21</v>
      </c>
      <c r="AI119" s="32">
        <v>3.94</v>
      </c>
      <c r="AJ119" s="32">
        <v>640</v>
      </c>
      <c r="AK119" s="32">
        <v>170</v>
      </c>
      <c r="AL119" s="32">
        <v>13.5</v>
      </c>
      <c r="AM119" s="32">
        <v>78.900000000000006</v>
      </c>
      <c r="AN119" s="32">
        <v>7.25</v>
      </c>
      <c r="AR119" s="23">
        <v>116</v>
      </c>
      <c r="AS119" s="31">
        <f t="shared" si="15"/>
        <v>43474</v>
      </c>
      <c r="AT119" s="26">
        <f t="shared" si="21"/>
        <v>-6.1693569005339781E-2</v>
      </c>
      <c r="AU119" s="26">
        <f t="shared" si="21"/>
        <v>-3.2789822822990956E-2</v>
      </c>
      <c r="AV119" s="26">
        <f t="shared" si="21"/>
        <v>0</v>
      </c>
      <c r="AW119" s="26">
        <f t="shared" si="21"/>
        <v>0</v>
      </c>
      <c r="AX119" s="26">
        <f t="shared" si="21"/>
        <v>3.5627177643151035E-2</v>
      </c>
      <c r="AY119" s="26">
        <f t="shared" si="21"/>
        <v>0</v>
      </c>
      <c r="AZ119" s="26">
        <f t="shared" si="21"/>
        <v>0</v>
      </c>
      <c r="BA119" s="26">
        <f t="shared" si="21"/>
        <v>0</v>
      </c>
      <c r="BB119" s="26">
        <f t="shared" si="21"/>
        <v>-6.0624621816434972E-2</v>
      </c>
      <c r="BC119" s="26">
        <f t="shared" si="21"/>
        <v>0</v>
      </c>
      <c r="BD119" s="26">
        <f t="shared" si="21"/>
        <v>0</v>
      </c>
      <c r="BE119" s="26">
        <f t="shared" si="21"/>
        <v>5.4067221270275793E-2</v>
      </c>
      <c r="BF119" s="26">
        <f t="shared" si="21"/>
        <v>-1.4084739881739085E-2</v>
      </c>
      <c r="BG119" s="26">
        <f t="shared" si="21"/>
        <v>4.6141155997855128E-2</v>
      </c>
      <c r="BH119" s="26">
        <f t="shared" si="21"/>
        <v>0</v>
      </c>
      <c r="BI119" s="26">
        <f t="shared" si="21"/>
        <v>-2.2117805253618991E-2</v>
      </c>
      <c r="BJ119" s="26">
        <f t="shared" si="23"/>
        <v>0</v>
      </c>
      <c r="BK119" s="26">
        <f t="shared" si="23"/>
        <v>0</v>
      </c>
      <c r="BL119" s="26">
        <f t="shared" si="23"/>
        <v>0</v>
      </c>
      <c r="BM119" s="26">
        <f t="shared" si="23"/>
        <v>9.5310179804324935E-2</v>
      </c>
      <c r="BN119" s="26">
        <f t="shared" si="23"/>
        <v>2.17627942259567E-3</v>
      </c>
      <c r="BO119" s="26">
        <f t="shared" si="23"/>
        <v>0</v>
      </c>
      <c r="BP119" s="26">
        <f t="shared" si="23"/>
        <v>0</v>
      </c>
      <c r="BQ119" s="26">
        <f t="shared" si="23"/>
        <v>0</v>
      </c>
      <c r="BR119" s="26">
        <f t="shared" si="23"/>
        <v>0</v>
      </c>
      <c r="BS119" s="26">
        <f t="shared" si="23"/>
        <v>0</v>
      </c>
      <c r="BT119" s="26">
        <f t="shared" si="24"/>
        <v>3.3901551675681416E-2</v>
      </c>
      <c r="BU119" s="26">
        <f t="shared" si="24"/>
        <v>0</v>
      </c>
      <c r="BV119" s="26">
        <f t="shared" si="24"/>
        <v>0</v>
      </c>
      <c r="BW119" s="26">
        <f t="shared" si="24"/>
        <v>0</v>
      </c>
      <c r="BX119" s="26">
        <f t="shared" si="24"/>
        <v>3.3901551675681416E-2</v>
      </c>
      <c r="BY119" s="26">
        <f t="shared" si="24"/>
        <v>0</v>
      </c>
      <c r="BZ119" s="26">
        <f t="shared" si="24"/>
        <v>0</v>
      </c>
      <c r="CA119" s="26">
        <f t="shared" si="24"/>
        <v>-8.9948236662939524E-2</v>
      </c>
      <c r="CB119" s="26">
        <f t="shared" si="24"/>
        <v>0</v>
      </c>
      <c r="CC119" s="26">
        <f t="shared" si="24"/>
        <v>0</v>
      </c>
      <c r="CD119" s="26">
        <f t="shared" si="24"/>
        <v>-6.8728792877620643E-3</v>
      </c>
    </row>
    <row r="120" spans="2:82" x14ac:dyDescent="0.35">
      <c r="B120">
        <v>117</v>
      </c>
      <c r="C120" s="33">
        <v>43473</v>
      </c>
      <c r="D120" s="32">
        <v>5.85</v>
      </c>
      <c r="E120" s="32">
        <v>0.62</v>
      </c>
      <c r="F120" s="32">
        <v>3.79</v>
      </c>
      <c r="G120" s="32">
        <v>1.78</v>
      </c>
      <c r="H120" s="32">
        <v>9.65</v>
      </c>
      <c r="I120" s="32">
        <v>31.5</v>
      </c>
      <c r="J120" s="32">
        <v>23.25</v>
      </c>
      <c r="K120" s="32">
        <v>1.9100000000000001</v>
      </c>
      <c r="L120" s="32">
        <v>5.95</v>
      </c>
      <c r="M120" s="32">
        <v>13.65</v>
      </c>
      <c r="N120" s="32">
        <v>0.2</v>
      </c>
      <c r="O120" s="32">
        <v>1.8</v>
      </c>
      <c r="P120" s="32">
        <v>7.15</v>
      </c>
      <c r="Q120" s="32">
        <v>18</v>
      </c>
      <c r="R120" s="32">
        <v>12.2</v>
      </c>
      <c r="S120" s="32">
        <v>32</v>
      </c>
      <c r="T120" s="32">
        <v>70</v>
      </c>
      <c r="U120" s="32">
        <v>31</v>
      </c>
      <c r="V120" s="32">
        <v>11.7</v>
      </c>
      <c r="W120" s="32">
        <v>23.5</v>
      </c>
      <c r="X120" s="32">
        <v>183.6</v>
      </c>
      <c r="Y120" s="32">
        <v>1450</v>
      </c>
      <c r="Z120" s="13">
        <v>62</v>
      </c>
      <c r="AA120" s="13">
        <v>0.5</v>
      </c>
      <c r="AB120" s="13">
        <v>46.15</v>
      </c>
      <c r="AC120" s="32">
        <v>200.2</v>
      </c>
      <c r="AD120" s="32">
        <v>8.6999999999999993</v>
      </c>
      <c r="AE120" s="32">
        <v>6</v>
      </c>
      <c r="AF120" s="32">
        <v>13.45</v>
      </c>
      <c r="AG120" s="32">
        <v>3.75</v>
      </c>
      <c r="AH120" s="32">
        <v>20.3</v>
      </c>
      <c r="AI120" s="32">
        <v>3.94</v>
      </c>
      <c r="AJ120" s="32">
        <v>640</v>
      </c>
      <c r="AK120" s="32">
        <v>186</v>
      </c>
      <c r="AL120" s="32">
        <v>13.5</v>
      </c>
      <c r="AM120" s="32">
        <v>78.900000000000006</v>
      </c>
      <c r="AN120" s="32">
        <v>7.3</v>
      </c>
      <c r="AR120" s="23">
        <v>117</v>
      </c>
      <c r="AS120" s="31">
        <f t="shared" si="15"/>
        <v>43473</v>
      </c>
      <c r="AT120" s="26">
        <f t="shared" si="21"/>
        <v>8.583743691391435E-3</v>
      </c>
      <c r="AU120" s="26">
        <f t="shared" si="21"/>
        <v>-9.2373320131015166E-2</v>
      </c>
      <c r="AV120" s="26">
        <f t="shared" si="21"/>
        <v>0</v>
      </c>
      <c r="AW120" s="26">
        <f t="shared" si="21"/>
        <v>0</v>
      </c>
      <c r="AX120" s="26">
        <f t="shared" si="21"/>
        <v>0</v>
      </c>
      <c r="AY120" s="26">
        <f t="shared" si="21"/>
        <v>0</v>
      </c>
      <c r="AZ120" s="26">
        <f t="shared" si="21"/>
        <v>0</v>
      </c>
      <c r="BA120" s="26">
        <f t="shared" si="21"/>
        <v>0</v>
      </c>
      <c r="BB120" s="26">
        <f t="shared" si="21"/>
        <v>0</v>
      </c>
      <c r="BC120" s="26">
        <f t="shared" si="21"/>
        <v>-2.5317807984289897E-2</v>
      </c>
      <c r="BD120" s="26">
        <f t="shared" si="23"/>
        <v>0</v>
      </c>
      <c r="BE120" s="26">
        <f t="shared" si="23"/>
        <v>-5.4067221270275703E-2</v>
      </c>
      <c r="BF120" s="26">
        <f t="shared" si="23"/>
        <v>-4.7790663836348439E-2</v>
      </c>
      <c r="BG120" s="26">
        <f t="shared" si="23"/>
        <v>-9.0246877847778045E-2</v>
      </c>
      <c r="BH120" s="26">
        <f t="shared" si="23"/>
        <v>0</v>
      </c>
      <c r="BI120" s="26">
        <f t="shared" si="23"/>
        <v>-5.6203096558557507E-2</v>
      </c>
      <c r="BJ120" s="26">
        <f t="shared" si="23"/>
        <v>0</v>
      </c>
      <c r="BK120" s="26">
        <f t="shared" si="23"/>
        <v>-1.6000341346441189E-2</v>
      </c>
      <c r="BL120" s="26">
        <f t="shared" si="23"/>
        <v>3.0371097876298769E-2</v>
      </c>
      <c r="BM120" s="26">
        <f t="shared" si="23"/>
        <v>8.5470605784583476E-3</v>
      </c>
      <c r="BN120" s="26">
        <f t="shared" si="23"/>
        <v>0</v>
      </c>
      <c r="BO120" s="26">
        <f t="shared" si="23"/>
        <v>0</v>
      </c>
      <c r="BP120" s="26">
        <f t="shared" si="24"/>
        <v>-3.1748698314580298E-2</v>
      </c>
      <c r="BQ120" s="26">
        <f t="shared" si="24"/>
        <v>0</v>
      </c>
      <c r="BR120" s="26">
        <f t="shared" si="24"/>
        <v>-1.8250640761197479E-2</v>
      </c>
      <c r="BS120" s="26">
        <f t="shared" si="24"/>
        <v>0</v>
      </c>
      <c r="BT120" s="26">
        <f t="shared" si="24"/>
        <v>5.7637047167499126E-3</v>
      </c>
      <c r="BU120" s="26">
        <f t="shared" si="24"/>
        <v>3.3901551675681416E-2</v>
      </c>
      <c r="BV120" s="26">
        <f t="shared" si="19"/>
        <v>0</v>
      </c>
      <c r="BW120" s="26">
        <f t="shared" si="19"/>
        <v>0</v>
      </c>
      <c r="BX120" s="26">
        <f t="shared" si="19"/>
        <v>-4.8086186667637795E-2</v>
      </c>
      <c r="BY120" s="26">
        <f t="shared" si="18"/>
        <v>0</v>
      </c>
      <c r="BZ120" s="26">
        <f t="shared" si="17"/>
        <v>0</v>
      </c>
      <c r="CA120" s="26">
        <f t="shared" si="16"/>
        <v>0</v>
      </c>
      <c r="CB120" s="26">
        <f t="shared" si="16"/>
        <v>0</v>
      </c>
      <c r="CC120" s="26">
        <f t="shared" si="16"/>
        <v>5.0826030634658096E-3</v>
      </c>
      <c r="CD120" s="26">
        <f t="shared" si="16"/>
        <v>-5.3345980705292735E-2</v>
      </c>
    </row>
    <row r="121" spans="2:82" x14ac:dyDescent="0.35">
      <c r="B121">
        <v>118</v>
      </c>
      <c r="C121" s="33">
        <v>43472</v>
      </c>
      <c r="D121" s="32">
        <v>5.8</v>
      </c>
      <c r="E121" s="32">
        <v>0.68</v>
      </c>
      <c r="F121" s="32">
        <v>3.79</v>
      </c>
      <c r="G121" s="32">
        <v>1.78</v>
      </c>
      <c r="H121" s="32">
        <v>9.65</v>
      </c>
      <c r="I121" s="32">
        <v>31.5</v>
      </c>
      <c r="J121" s="32">
        <v>23.25</v>
      </c>
      <c r="K121" s="32">
        <v>1.9100000000000001</v>
      </c>
      <c r="L121" s="32">
        <v>5.95</v>
      </c>
      <c r="M121" s="32">
        <v>14</v>
      </c>
      <c r="N121" s="32">
        <v>0.2</v>
      </c>
      <c r="O121" s="32">
        <v>1.9</v>
      </c>
      <c r="P121" s="32">
        <v>7.5</v>
      </c>
      <c r="Q121" s="32">
        <v>19.7</v>
      </c>
      <c r="R121" s="32">
        <v>12.2</v>
      </c>
      <c r="S121" s="32">
        <v>33.85</v>
      </c>
      <c r="T121" s="32">
        <v>70</v>
      </c>
      <c r="U121" s="32">
        <v>31.5</v>
      </c>
      <c r="V121" s="32">
        <v>11.35</v>
      </c>
      <c r="W121" s="32">
        <v>23.3</v>
      </c>
      <c r="X121" s="32">
        <v>183.6</v>
      </c>
      <c r="Y121" s="32">
        <v>1450</v>
      </c>
      <c r="Z121" s="13">
        <v>64</v>
      </c>
      <c r="AA121" s="13">
        <v>0.5</v>
      </c>
      <c r="AB121" s="13">
        <v>47</v>
      </c>
      <c r="AC121" s="32">
        <v>200.2</v>
      </c>
      <c r="AD121" s="32">
        <v>8.65</v>
      </c>
      <c r="AE121" s="32">
        <v>5.8</v>
      </c>
      <c r="AF121" s="32">
        <v>13.45</v>
      </c>
      <c r="AG121" s="32">
        <v>3.75</v>
      </c>
      <c r="AH121" s="32">
        <v>21.3</v>
      </c>
      <c r="AI121" s="32">
        <v>3.94</v>
      </c>
      <c r="AJ121" s="32">
        <v>640</v>
      </c>
      <c r="AK121" s="32">
        <v>186</v>
      </c>
      <c r="AL121" s="32">
        <v>13.5</v>
      </c>
      <c r="AM121" s="32">
        <v>78.5</v>
      </c>
      <c r="AN121" s="32">
        <v>7.7</v>
      </c>
      <c r="AR121" s="23">
        <v>118</v>
      </c>
      <c r="AS121" s="31">
        <f t="shared" si="15"/>
        <v>43472</v>
      </c>
      <c r="AT121" s="26">
        <f t="shared" si="21"/>
        <v>0</v>
      </c>
      <c r="AU121" s="26">
        <f t="shared" si="21"/>
        <v>6.062462181643484E-2</v>
      </c>
      <c r="AV121" s="26">
        <f t="shared" ref="AV121:BK139" si="25">LN(F121/F122)</f>
        <v>0</v>
      </c>
      <c r="AW121" s="26">
        <f t="shared" si="25"/>
        <v>0</v>
      </c>
      <c r="AX121" s="26">
        <f t="shared" si="25"/>
        <v>0</v>
      </c>
      <c r="AY121" s="26">
        <f t="shared" si="25"/>
        <v>0</v>
      </c>
      <c r="AZ121" s="26">
        <f t="shared" si="25"/>
        <v>0</v>
      </c>
      <c r="BA121" s="26">
        <f t="shared" si="25"/>
        <v>0</v>
      </c>
      <c r="BB121" s="26">
        <f t="shared" si="25"/>
        <v>-2.4897551621727087E-2</v>
      </c>
      <c r="BC121" s="26">
        <f t="shared" si="25"/>
        <v>-4.1964199099032082E-2</v>
      </c>
      <c r="BD121" s="26">
        <f t="shared" si="23"/>
        <v>0</v>
      </c>
      <c r="BE121" s="26">
        <f t="shared" si="23"/>
        <v>-1.0471299867295366E-2</v>
      </c>
      <c r="BF121" s="26">
        <f t="shared" si="23"/>
        <v>6.6889881507964889E-3</v>
      </c>
      <c r="BG121" s="26">
        <f t="shared" si="23"/>
        <v>-0.10358228579765648</v>
      </c>
      <c r="BH121" s="26">
        <f t="shared" si="23"/>
        <v>0</v>
      </c>
      <c r="BI121" s="26">
        <f t="shared" si="23"/>
        <v>1.0393560527263302E-2</v>
      </c>
      <c r="BJ121" s="26">
        <f t="shared" si="23"/>
        <v>-2.8170876966696335E-2</v>
      </c>
      <c r="BK121" s="26">
        <f t="shared" si="23"/>
        <v>0</v>
      </c>
      <c r="BL121" s="26">
        <f t="shared" si="23"/>
        <v>4.4150182091166933E-3</v>
      </c>
      <c r="BM121" s="26">
        <f t="shared" si="23"/>
        <v>2.148228538289605E-3</v>
      </c>
      <c r="BN121" s="26">
        <f t="shared" si="23"/>
        <v>-6.5146810211937538E-3</v>
      </c>
      <c r="BO121" s="26">
        <f t="shared" si="23"/>
        <v>-1.7094433359300068E-2</v>
      </c>
      <c r="BP121" s="26">
        <f t="shared" si="24"/>
        <v>0</v>
      </c>
      <c r="BQ121" s="26">
        <f t="shared" si="24"/>
        <v>0</v>
      </c>
      <c r="BR121" s="26">
        <f t="shared" si="24"/>
        <v>1.069528911674795E-2</v>
      </c>
      <c r="BS121" s="26">
        <f t="shared" si="24"/>
        <v>-1.388911216066715E-2</v>
      </c>
      <c r="BT121" s="26">
        <f t="shared" si="24"/>
        <v>-0.10420377753000253</v>
      </c>
      <c r="BU121" s="26">
        <f t="shared" si="24"/>
        <v>-3.3901551675681339E-2</v>
      </c>
      <c r="BV121" s="26">
        <f t="shared" si="19"/>
        <v>0</v>
      </c>
      <c r="BW121" s="26">
        <f t="shared" si="19"/>
        <v>0</v>
      </c>
      <c r="BX121" s="26">
        <f t="shared" si="19"/>
        <v>-1.8605187831034358E-2</v>
      </c>
      <c r="BY121" s="26">
        <f t="shared" si="18"/>
        <v>0</v>
      </c>
      <c r="BZ121" s="26">
        <f t="shared" si="17"/>
        <v>0</v>
      </c>
      <c r="CA121" s="26">
        <f t="shared" si="16"/>
        <v>0</v>
      </c>
      <c r="CB121" s="26">
        <f t="shared" si="16"/>
        <v>-3.6367644170874833E-2</v>
      </c>
      <c r="CC121" s="26">
        <f t="shared" si="16"/>
        <v>-1.2658396871923465E-2</v>
      </c>
      <c r="CD121" s="26">
        <f t="shared" si="16"/>
        <v>-2.564243061333767E-2</v>
      </c>
    </row>
    <row r="122" spans="2:82" x14ac:dyDescent="0.35">
      <c r="B122">
        <v>119</v>
      </c>
      <c r="C122" s="28">
        <v>43469</v>
      </c>
      <c r="D122" s="32">
        <v>5.8</v>
      </c>
      <c r="E122" s="32">
        <v>0.64</v>
      </c>
      <c r="F122" s="32">
        <v>3.79</v>
      </c>
      <c r="G122" s="32">
        <v>1.78</v>
      </c>
      <c r="H122" s="32">
        <v>9.65</v>
      </c>
      <c r="I122" s="32">
        <v>31.5</v>
      </c>
      <c r="J122" s="32">
        <v>23.25</v>
      </c>
      <c r="K122" s="32">
        <v>1.9100000000000001</v>
      </c>
      <c r="L122" s="32">
        <v>6.1</v>
      </c>
      <c r="M122" s="32">
        <v>14.6</v>
      </c>
      <c r="N122" s="32">
        <v>0.2</v>
      </c>
      <c r="O122" s="32">
        <v>1.92</v>
      </c>
      <c r="P122" s="32">
        <v>7.45</v>
      </c>
      <c r="Q122" s="32">
        <v>21.85</v>
      </c>
      <c r="R122" s="32">
        <v>12.2</v>
      </c>
      <c r="S122" s="32">
        <v>33.5</v>
      </c>
      <c r="T122" s="32">
        <v>72</v>
      </c>
      <c r="U122" s="32">
        <v>31.5</v>
      </c>
      <c r="V122" s="32">
        <v>11.3</v>
      </c>
      <c r="W122" s="32">
        <v>23.25</v>
      </c>
      <c r="X122" s="32">
        <v>184.8</v>
      </c>
      <c r="Y122" s="32">
        <v>1475</v>
      </c>
      <c r="Z122" s="13">
        <v>64</v>
      </c>
      <c r="AA122" s="13">
        <v>0.5</v>
      </c>
      <c r="AB122" s="13">
        <v>46.5</v>
      </c>
      <c r="AC122" s="32">
        <v>203</v>
      </c>
      <c r="AD122" s="32">
        <v>9.6</v>
      </c>
      <c r="AE122" s="32">
        <v>6</v>
      </c>
      <c r="AF122" s="32">
        <v>13.45</v>
      </c>
      <c r="AG122" s="32">
        <v>3.75</v>
      </c>
      <c r="AH122" s="32">
        <v>21.7</v>
      </c>
      <c r="AI122" s="32">
        <v>3.94</v>
      </c>
      <c r="AJ122" s="32">
        <v>640</v>
      </c>
      <c r="AK122" s="32">
        <v>186</v>
      </c>
      <c r="AL122" s="32">
        <v>14</v>
      </c>
      <c r="AM122" s="32">
        <v>79.5</v>
      </c>
      <c r="AN122" s="32">
        <v>7.9</v>
      </c>
      <c r="AR122" s="23">
        <v>119</v>
      </c>
      <c r="AS122" s="31">
        <f t="shared" si="15"/>
        <v>43469</v>
      </c>
      <c r="AT122" s="26">
        <f t="shared" ref="AT122:BI153" si="26">LN(D122/D123)</f>
        <v>-5.8594164266052941E-2</v>
      </c>
      <c r="AU122" s="26">
        <f t="shared" si="26"/>
        <v>0</v>
      </c>
      <c r="AV122" s="26">
        <f t="shared" si="25"/>
        <v>-0.10509662859995507</v>
      </c>
      <c r="AW122" s="26">
        <f t="shared" si="25"/>
        <v>0</v>
      </c>
      <c r="AX122" s="26">
        <f t="shared" si="25"/>
        <v>-4.0614719154190244E-2</v>
      </c>
      <c r="AY122" s="26">
        <f t="shared" si="25"/>
        <v>-7.6372978784573969E-2</v>
      </c>
      <c r="AZ122" s="26">
        <f t="shared" si="25"/>
        <v>0</v>
      </c>
      <c r="BA122" s="26">
        <f t="shared" si="25"/>
        <v>0</v>
      </c>
      <c r="BB122" s="26">
        <f t="shared" si="25"/>
        <v>0</v>
      </c>
      <c r="BC122" s="26">
        <f t="shared" si="25"/>
        <v>3.4305350967892222E-3</v>
      </c>
      <c r="BD122" s="26">
        <f t="shared" si="23"/>
        <v>0</v>
      </c>
      <c r="BE122" s="26">
        <f t="shared" si="23"/>
        <v>-2.0619287202735703E-2</v>
      </c>
      <c r="BF122" s="26">
        <f t="shared" si="23"/>
        <v>-4.5909701304077857E-2</v>
      </c>
      <c r="BG122" s="26">
        <f t="shared" si="23"/>
        <v>0</v>
      </c>
      <c r="BH122" s="26">
        <f t="shared" si="23"/>
        <v>-6.7352182029491656E-2</v>
      </c>
      <c r="BI122" s="26">
        <f t="shared" si="23"/>
        <v>1.6554177882504507E-2</v>
      </c>
      <c r="BJ122" s="26">
        <f t="shared" si="23"/>
        <v>0</v>
      </c>
      <c r="BK122" s="26">
        <f t="shared" si="23"/>
        <v>0</v>
      </c>
      <c r="BL122" s="26">
        <f t="shared" si="23"/>
        <v>-1.7544309650909393E-2</v>
      </c>
      <c r="BM122" s="26">
        <f t="shared" si="23"/>
        <v>0</v>
      </c>
      <c r="BN122" s="26">
        <f t="shared" si="23"/>
        <v>0</v>
      </c>
      <c r="BO122" s="26">
        <f t="shared" si="23"/>
        <v>0</v>
      </c>
      <c r="BP122" s="26">
        <f t="shared" si="24"/>
        <v>0</v>
      </c>
      <c r="BQ122" s="26">
        <f t="shared" si="24"/>
        <v>0</v>
      </c>
      <c r="BR122" s="26">
        <f t="shared" si="24"/>
        <v>1.0810916104215676E-2</v>
      </c>
      <c r="BS122" s="26">
        <f t="shared" si="24"/>
        <v>0</v>
      </c>
      <c r="BT122" s="26">
        <f t="shared" si="24"/>
        <v>0</v>
      </c>
      <c r="BU122" s="26">
        <f t="shared" si="24"/>
        <v>-8.2988028146950658E-3</v>
      </c>
      <c r="BV122" s="26">
        <f t="shared" si="19"/>
        <v>0</v>
      </c>
      <c r="BW122" s="26">
        <f t="shared" si="19"/>
        <v>-0.10375923429085245</v>
      </c>
      <c r="BX122" s="26">
        <f t="shared" si="19"/>
        <v>-4.5052663940943136E-2</v>
      </c>
      <c r="BY122" s="26">
        <f t="shared" si="18"/>
        <v>0</v>
      </c>
      <c r="BZ122" s="26">
        <f t="shared" si="17"/>
        <v>0</v>
      </c>
      <c r="CA122" s="26">
        <f t="shared" si="16"/>
        <v>0</v>
      </c>
      <c r="CB122" s="26">
        <f t="shared" si="16"/>
        <v>0</v>
      </c>
      <c r="CC122" s="26">
        <f t="shared" si="16"/>
        <v>1.011386623692854E-2</v>
      </c>
      <c r="CD122" s="26">
        <f t="shared" si="16"/>
        <v>1.2739025777429932E-2</v>
      </c>
    </row>
    <row r="123" spans="2:82" x14ac:dyDescent="0.35">
      <c r="B123">
        <v>120</v>
      </c>
      <c r="C123" s="28">
        <v>43468</v>
      </c>
      <c r="D123" s="32">
        <v>6.15</v>
      </c>
      <c r="E123" s="32">
        <v>0.64</v>
      </c>
      <c r="F123" s="32">
        <v>4.21</v>
      </c>
      <c r="G123" s="32">
        <v>1.78</v>
      </c>
      <c r="H123" s="32">
        <v>10.050000000000001</v>
      </c>
      <c r="I123" s="32">
        <v>34</v>
      </c>
      <c r="J123" s="32">
        <v>23.25</v>
      </c>
      <c r="K123" s="32">
        <v>1.9100000000000001</v>
      </c>
      <c r="L123" s="32">
        <v>6.1</v>
      </c>
      <c r="M123" s="32">
        <v>14.55</v>
      </c>
      <c r="N123" s="32">
        <v>0.2</v>
      </c>
      <c r="O123" s="32">
        <v>1.96</v>
      </c>
      <c r="P123" s="32">
        <v>7.8</v>
      </c>
      <c r="Q123" s="32">
        <v>21.85</v>
      </c>
      <c r="R123" s="32">
        <v>13.05</v>
      </c>
      <c r="S123" s="32">
        <v>32.950000000000003</v>
      </c>
      <c r="T123" s="32">
        <v>72</v>
      </c>
      <c r="U123" s="32">
        <v>31.5</v>
      </c>
      <c r="V123" s="32">
        <v>11.5</v>
      </c>
      <c r="W123" s="32">
        <v>23.25</v>
      </c>
      <c r="X123" s="32">
        <v>184.8</v>
      </c>
      <c r="Y123" s="32">
        <v>1475</v>
      </c>
      <c r="Z123" s="13">
        <v>64</v>
      </c>
      <c r="AA123" s="13">
        <v>0.5</v>
      </c>
      <c r="AB123" s="13">
        <v>46</v>
      </c>
      <c r="AC123" s="32">
        <v>203</v>
      </c>
      <c r="AD123" s="32">
        <v>9.6</v>
      </c>
      <c r="AE123" s="32">
        <v>6.05</v>
      </c>
      <c r="AF123" s="32">
        <v>13.45</v>
      </c>
      <c r="AG123" s="32">
        <v>4.16</v>
      </c>
      <c r="AH123" s="32">
        <v>22.7</v>
      </c>
      <c r="AI123" s="32">
        <v>3.94</v>
      </c>
      <c r="AJ123" s="32">
        <v>640</v>
      </c>
      <c r="AK123" s="32">
        <v>186</v>
      </c>
      <c r="AL123" s="32">
        <v>14</v>
      </c>
      <c r="AM123" s="32">
        <v>78.7</v>
      </c>
      <c r="AN123" s="32">
        <v>7.8</v>
      </c>
      <c r="AR123" s="23">
        <v>120</v>
      </c>
      <c r="AS123" s="31">
        <f t="shared" si="15"/>
        <v>43468</v>
      </c>
      <c r="AT123" s="26">
        <f t="shared" si="26"/>
        <v>-5.5350095083164838E-2</v>
      </c>
      <c r="AU123" s="26">
        <f t="shared" si="26"/>
        <v>0</v>
      </c>
      <c r="AV123" s="26">
        <f t="shared" si="25"/>
        <v>0</v>
      </c>
      <c r="AW123" s="26">
        <f t="shared" si="25"/>
        <v>0</v>
      </c>
      <c r="AX123" s="26">
        <f t="shared" si="25"/>
        <v>4.9875415110391882E-3</v>
      </c>
      <c r="AY123" s="26">
        <f t="shared" si="25"/>
        <v>-2.4692612590371522E-2</v>
      </c>
      <c r="AZ123" s="26">
        <f t="shared" si="25"/>
        <v>0</v>
      </c>
      <c r="BA123" s="26">
        <f t="shared" si="25"/>
        <v>0</v>
      </c>
      <c r="BB123" s="26">
        <f t="shared" si="25"/>
        <v>0</v>
      </c>
      <c r="BC123" s="26">
        <f t="shared" si="25"/>
        <v>-1.7036187152567852E-2</v>
      </c>
      <c r="BD123" s="26">
        <f t="shared" si="23"/>
        <v>0</v>
      </c>
      <c r="BE123" s="26">
        <f t="shared" si="23"/>
        <v>-3.5091319811270061E-2</v>
      </c>
      <c r="BF123" s="26">
        <f t="shared" si="23"/>
        <v>-2.5317807984289897E-2</v>
      </c>
      <c r="BG123" s="26">
        <f t="shared" si="23"/>
        <v>-1.5891367336634554E-2</v>
      </c>
      <c r="BH123" s="26">
        <f t="shared" si="23"/>
        <v>-0.10536051565782628</v>
      </c>
      <c r="BI123" s="26">
        <f t="shared" si="23"/>
        <v>-4.596806308879773E-2</v>
      </c>
      <c r="BJ123" s="26">
        <f t="shared" si="23"/>
        <v>0</v>
      </c>
      <c r="BK123" s="26">
        <f t="shared" si="23"/>
        <v>0</v>
      </c>
      <c r="BL123" s="26">
        <f t="shared" si="23"/>
        <v>-4.2559614418795889E-2</v>
      </c>
      <c r="BM123" s="26">
        <f t="shared" si="23"/>
        <v>5.0727523509658222E-2</v>
      </c>
      <c r="BN123" s="26">
        <f t="shared" si="23"/>
        <v>-3.7807228399059328E-3</v>
      </c>
      <c r="BO123" s="26">
        <f t="shared" si="23"/>
        <v>0</v>
      </c>
      <c r="BP123" s="26">
        <f t="shared" si="24"/>
        <v>0</v>
      </c>
      <c r="BQ123" s="26">
        <f t="shared" si="24"/>
        <v>0</v>
      </c>
      <c r="BR123" s="26">
        <f t="shared" si="24"/>
        <v>-4.1517404840352289E-2</v>
      </c>
      <c r="BS123" s="26">
        <f t="shared" si="24"/>
        <v>0</v>
      </c>
      <c r="BT123" s="26">
        <f t="shared" si="24"/>
        <v>5.2219439811516249E-3</v>
      </c>
      <c r="BU123" s="26">
        <f t="shared" si="24"/>
        <v>7.729167430164649E-2</v>
      </c>
      <c r="BV123" s="26">
        <f t="shared" si="19"/>
        <v>0</v>
      </c>
      <c r="BW123" s="26">
        <f t="shared" si="19"/>
        <v>3.4233171642242391E-2</v>
      </c>
      <c r="BX123" s="26">
        <f t="shared" si="19"/>
        <v>-1.5300844955300598E-2</v>
      </c>
      <c r="BY123" s="26">
        <f t="shared" si="18"/>
        <v>1.7926216268151895E-2</v>
      </c>
      <c r="BZ123" s="26">
        <f t="shared" si="17"/>
        <v>0</v>
      </c>
      <c r="CA123" s="26">
        <f t="shared" si="16"/>
        <v>0</v>
      </c>
      <c r="CB123" s="26">
        <f t="shared" si="16"/>
        <v>-2.1202207650603051E-2</v>
      </c>
      <c r="CC123" s="26">
        <f t="shared" si="16"/>
        <v>5.0955524266000952E-3</v>
      </c>
      <c r="CD123" s="26">
        <f t="shared" si="16"/>
        <v>0</v>
      </c>
    </row>
    <row r="124" spans="2:82" x14ac:dyDescent="0.35">
      <c r="B124">
        <v>121</v>
      </c>
      <c r="C124" s="28">
        <v>43467</v>
      </c>
      <c r="D124" s="32">
        <v>6.5</v>
      </c>
      <c r="E124" s="32">
        <v>0.64</v>
      </c>
      <c r="F124" s="32">
        <v>4.21</v>
      </c>
      <c r="G124" s="32">
        <v>1.78</v>
      </c>
      <c r="H124" s="32">
        <v>10</v>
      </c>
      <c r="I124" s="32">
        <v>34.85</v>
      </c>
      <c r="J124" s="32">
        <v>23.25</v>
      </c>
      <c r="K124" s="32">
        <v>1.9100000000000001</v>
      </c>
      <c r="L124" s="32">
        <v>6.1</v>
      </c>
      <c r="M124" s="32">
        <v>14.8</v>
      </c>
      <c r="N124" s="32">
        <v>0.2</v>
      </c>
      <c r="O124" s="32">
        <v>2.0299999999999998</v>
      </c>
      <c r="P124" s="32">
        <v>8</v>
      </c>
      <c r="Q124" s="32">
        <v>22.2</v>
      </c>
      <c r="R124" s="32">
        <v>14.5</v>
      </c>
      <c r="S124" s="32">
        <v>34.5</v>
      </c>
      <c r="T124" s="32">
        <v>72</v>
      </c>
      <c r="U124" s="32">
        <v>31.5</v>
      </c>
      <c r="V124" s="32">
        <v>12</v>
      </c>
      <c r="W124" s="32">
        <v>22.1</v>
      </c>
      <c r="X124" s="32">
        <v>185.5</v>
      </c>
      <c r="Y124" s="32">
        <v>1475</v>
      </c>
      <c r="Z124" s="13">
        <v>64</v>
      </c>
      <c r="AA124" s="13">
        <v>0.5</v>
      </c>
      <c r="AB124" s="13">
        <v>47.95</v>
      </c>
      <c r="AC124" s="32">
        <v>203</v>
      </c>
      <c r="AD124" s="32">
        <v>9.5500000000000007</v>
      </c>
      <c r="AE124" s="32">
        <v>5.6</v>
      </c>
      <c r="AF124" s="32">
        <v>13.45</v>
      </c>
      <c r="AG124" s="32">
        <v>4.0199999999999996</v>
      </c>
      <c r="AH124" s="32">
        <v>23.05</v>
      </c>
      <c r="AI124" s="32">
        <v>3.87</v>
      </c>
      <c r="AJ124" s="32">
        <v>640</v>
      </c>
      <c r="AK124" s="32">
        <v>186</v>
      </c>
      <c r="AL124" s="32">
        <v>14.3</v>
      </c>
      <c r="AM124" s="32">
        <v>78.3</v>
      </c>
      <c r="AN124" s="32">
        <v>7.8</v>
      </c>
      <c r="AR124" s="23">
        <v>121</v>
      </c>
      <c r="AS124" s="31">
        <f t="shared" si="15"/>
        <v>43467</v>
      </c>
      <c r="AT124" s="26">
        <f t="shared" si="26"/>
        <v>-4.5120435280469544E-2</v>
      </c>
      <c r="AU124" s="26">
        <f t="shared" si="26"/>
        <v>1.5748356968139112E-2</v>
      </c>
      <c r="AV124" s="26">
        <f t="shared" si="25"/>
        <v>0</v>
      </c>
      <c r="AW124" s="26">
        <f t="shared" si="25"/>
        <v>0</v>
      </c>
      <c r="AX124" s="26">
        <f t="shared" si="25"/>
        <v>0</v>
      </c>
      <c r="AY124" s="26">
        <f t="shared" si="25"/>
        <v>0</v>
      </c>
      <c r="AZ124" s="26">
        <f t="shared" si="25"/>
        <v>0</v>
      </c>
      <c r="BA124" s="26">
        <f t="shared" si="25"/>
        <v>0</v>
      </c>
      <c r="BB124" s="26">
        <f t="shared" si="25"/>
        <v>7.6633226020915893E-2</v>
      </c>
      <c r="BC124" s="26">
        <f t="shared" si="25"/>
        <v>-2.9952322283351217E-2</v>
      </c>
      <c r="BD124" s="26">
        <f t="shared" si="23"/>
        <v>0</v>
      </c>
      <c r="BE124" s="26">
        <f t="shared" si="23"/>
        <v>0</v>
      </c>
      <c r="BF124" s="26">
        <f t="shared" si="23"/>
        <v>6.269613013595395E-3</v>
      </c>
      <c r="BG124" s="26">
        <f t="shared" si="23"/>
        <v>-3.9740328649514226E-2</v>
      </c>
      <c r="BH124" s="26">
        <f t="shared" si="23"/>
        <v>0</v>
      </c>
      <c r="BI124" s="26">
        <f t="shared" si="23"/>
        <v>1.4503265776464615E-3</v>
      </c>
      <c r="BJ124" s="26">
        <f t="shared" si="23"/>
        <v>0</v>
      </c>
      <c r="BK124" s="26">
        <f t="shared" si="23"/>
        <v>3.2260862218221477E-2</v>
      </c>
      <c r="BL124" s="26">
        <f t="shared" si="23"/>
        <v>-3.6813973122716198E-2</v>
      </c>
      <c r="BM124" s="26">
        <f t="shared" si="23"/>
        <v>9.485779345867705E-2</v>
      </c>
      <c r="BN124" s="26">
        <f t="shared" si="23"/>
        <v>0</v>
      </c>
      <c r="BO124" s="26">
        <f t="shared" si="23"/>
        <v>-6.7567824628797625E-3</v>
      </c>
      <c r="BP124" s="26">
        <f t="shared" si="24"/>
        <v>0</v>
      </c>
      <c r="BQ124" s="26">
        <f t="shared" si="24"/>
        <v>0</v>
      </c>
      <c r="BR124" s="26">
        <f t="shared" si="24"/>
        <v>0</v>
      </c>
      <c r="BS124" s="26">
        <f t="shared" si="24"/>
        <v>0</v>
      </c>
      <c r="BT124" s="26">
        <f t="shared" si="24"/>
        <v>-2.0726130517116855E-2</v>
      </c>
      <c r="BU124" s="26">
        <f t="shared" si="24"/>
        <v>0</v>
      </c>
      <c r="BV124" s="26">
        <f t="shared" si="19"/>
        <v>0</v>
      </c>
      <c r="BW124" s="26">
        <f t="shared" si="19"/>
        <v>9.1090240564450753E-2</v>
      </c>
      <c r="BX124" s="26">
        <f t="shared" si="19"/>
        <v>0</v>
      </c>
      <c r="BY124" s="26">
        <f t="shared" si="18"/>
        <v>0</v>
      </c>
      <c r="BZ124" s="26">
        <f t="shared" si="17"/>
        <v>0</v>
      </c>
      <c r="CA124" s="26">
        <f t="shared" si="16"/>
        <v>-1.9697203227767246E-2</v>
      </c>
      <c r="CB124" s="26">
        <f t="shared" si="16"/>
        <v>2.1202207650603124E-2</v>
      </c>
      <c r="CC124" s="26">
        <f t="shared" si="16"/>
        <v>-8.796877294595716E-2</v>
      </c>
      <c r="CD124" s="26">
        <f t="shared" si="16"/>
        <v>1.2903404835907782E-2</v>
      </c>
    </row>
    <row r="125" spans="2:82" x14ac:dyDescent="0.35">
      <c r="B125">
        <v>122</v>
      </c>
      <c r="C125" s="28">
        <v>43465</v>
      </c>
      <c r="D125" s="32">
        <v>6.8</v>
      </c>
      <c r="E125" s="32">
        <v>0.63</v>
      </c>
      <c r="F125" s="32">
        <v>4.21</v>
      </c>
      <c r="G125" s="32">
        <v>1.78</v>
      </c>
      <c r="H125" s="32">
        <v>10</v>
      </c>
      <c r="I125" s="32">
        <v>34.85</v>
      </c>
      <c r="J125" s="32">
        <v>23.25</v>
      </c>
      <c r="K125" s="32">
        <v>1.9100000000000001</v>
      </c>
      <c r="L125" s="32">
        <v>5.65</v>
      </c>
      <c r="M125" s="32">
        <v>15.25</v>
      </c>
      <c r="N125" s="32">
        <v>0.2</v>
      </c>
      <c r="O125" s="32">
        <v>2.0299999999999998</v>
      </c>
      <c r="P125" s="32">
        <v>7.95</v>
      </c>
      <c r="Q125" s="32">
        <v>23.1</v>
      </c>
      <c r="R125" s="32">
        <v>14.5</v>
      </c>
      <c r="S125" s="32">
        <v>34.450000000000003</v>
      </c>
      <c r="T125" s="32">
        <v>72</v>
      </c>
      <c r="U125" s="32">
        <v>30.5</v>
      </c>
      <c r="V125" s="32">
        <v>12.45</v>
      </c>
      <c r="W125" s="32">
        <v>20.100000000000001</v>
      </c>
      <c r="X125" s="32">
        <v>185.5</v>
      </c>
      <c r="Y125" s="32">
        <v>1485</v>
      </c>
      <c r="Z125" s="13">
        <v>64</v>
      </c>
      <c r="AA125" s="13">
        <v>0.5</v>
      </c>
      <c r="AB125" s="13">
        <v>47.95</v>
      </c>
      <c r="AC125" s="32">
        <v>203</v>
      </c>
      <c r="AD125" s="32">
        <v>9.75</v>
      </c>
      <c r="AE125" s="32">
        <v>5.6</v>
      </c>
      <c r="AF125" s="32">
        <v>13.45</v>
      </c>
      <c r="AG125" s="32">
        <v>3.67</v>
      </c>
      <c r="AH125" s="32">
        <v>23.05</v>
      </c>
      <c r="AI125" s="32">
        <v>3.87</v>
      </c>
      <c r="AJ125" s="32">
        <v>640</v>
      </c>
      <c r="AK125" s="32">
        <v>189.7</v>
      </c>
      <c r="AL125" s="32">
        <v>14</v>
      </c>
      <c r="AM125" s="32">
        <v>85.5</v>
      </c>
      <c r="AN125" s="32">
        <v>7.7</v>
      </c>
      <c r="AR125" s="23">
        <v>122</v>
      </c>
      <c r="AS125" s="31">
        <f t="shared" si="15"/>
        <v>43465</v>
      </c>
      <c r="AT125" s="26">
        <f t="shared" si="26"/>
        <v>0</v>
      </c>
      <c r="AU125" s="26">
        <f t="shared" si="26"/>
        <v>-9.0971778205726633E-2</v>
      </c>
      <c r="AV125" s="26">
        <f t="shared" si="25"/>
        <v>0</v>
      </c>
      <c r="AW125" s="26">
        <f t="shared" si="25"/>
        <v>0</v>
      </c>
      <c r="AX125" s="26">
        <f t="shared" si="25"/>
        <v>5.0125418235444138E-3</v>
      </c>
      <c r="AY125" s="26">
        <f t="shared" si="25"/>
        <v>0</v>
      </c>
      <c r="AZ125" s="26">
        <f t="shared" si="25"/>
        <v>0</v>
      </c>
      <c r="BA125" s="26">
        <f t="shared" si="25"/>
        <v>0</v>
      </c>
      <c r="BB125" s="26">
        <f t="shared" si="25"/>
        <v>7.3427468554817354E-2</v>
      </c>
      <c r="BC125" s="26">
        <f t="shared" si="25"/>
        <v>0</v>
      </c>
      <c r="BD125" s="26">
        <f t="shared" si="23"/>
        <v>0</v>
      </c>
      <c r="BE125" s="26">
        <f t="shared" si="23"/>
        <v>1.4888612493750559E-2</v>
      </c>
      <c r="BF125" s="26">
        <f t="shared" si="23"/>
        <v>5.1624365405307245E-2</v>
      </c>
      <c r="BG125" s="26">
        <f t="shared" si="23"/>
        <v>5.1065478006567556E-2</v>
      </c>
      <c r="BH125" s="26">
        <f t="shared" si="23"/>
        <v>0</v>
      </c>
      <c r="BI125" s="26">
        <f t="shared" si="23"/>
        <v>4.3636432877734921E-3</v>
      </c>
      <c r="BJ125" s="26">
        <f t="shared" si="23"/>
        <v>0</v>
      </c>
      <c r="BK125" s="26">
        <f t="shared" si="23"/>
        <v>0</v>
      </c>
      <c r="BL125" s="26">
        <f t="shared" si="23"/>
        <v>-4.0080213975388218E-3</v>
      </c>
      <c r="BM125" s="26">
        <f t="shared" si="23"/>
        <v>0</v>
      </c>
      <c r="BN125" s="26">
        <f t="shared" si="23"/>
        <v>0</v>
      </c>
      <c r="BO125" s="26">
        <f t="shared" si="23"/>
        <v>3.372684478639156E-3</v>
      </c>
      <c r="BP125" s="26">
        <f t="shared" si="24"/>
        <v>0</v>
      </c>
      <c r="BQ125" s="26">
        <f t="shared" si="24"/>
        <v>-1.9802627296179754E-2</v>
      </c>
      <c r="BR125" s="26">
        <f t="shared" si="24"/>
        <v>-0.10483900326008716</v>
      </c>
      <c r="BS125" s="26">
        <f t="shared" si="24"/>
        <v>3.5091319811270193E-2</v>
      </c>
      <c r="BT125" s="26">
        <f t="shared" si="24"/>
        <v>0</v>
      </c>
      <c r="BU125" s="26">
        <f t="shared" si="24"/>
        <v>0</v>
      </c>
      <c r="BV125" s="26">
        <f t="shared" si="19"/>
        <v>0</v>
      </c>
      <c r="BW125" s="26">
        <f t="shared" si="19"/>
        <v>9.7219358074126377E-2</v>
      </c>
      <c r="BX125" s="26">
        <f t="shared" si="19"/>
        <v>2.1715535135079325E-3</v>
      </c>
      <c r="BY125" s="26">
        <f t="shared" si="18"/>
        <v>-2.046107187134006E-2</v>
      </c>
      <c r="BZ125" s="26">
        <f t="shared" si="17"/>
        <v>7.7117303344431204E-2</v>
      </c>
      <c r="CA125" s="26">
        <f t="shared" si="16"/>
        <v>3.5957724099547429E-2</v>
      </c>
      <c r="CB125" s="26">
        <f t="shared" si="16"/>
        <v>0</v>
      </c>
      <c r="CC125" s="26">
        <f t="shared" si="16"/>
        <v>4.1797128678461457E-2</v>
      </c>
      <c r="CD125" s="26">
        <f t="shared" si="16"/>
        <v>-1.9293202934678781E-2</v>
      </c>
    </row>
    <row r="126" spans="2:82" x14ac:dyDescent="0.35">
      <c r="B126">
        <v>123</v>
      </c>
      <c r="C126" s="28">
        <v>43462</v>
      </c>
      <c r="D126" s="32">
        <v>6.8</v>
      </c>
      <c r="E126" s="32">
        <v>0.69</v>
      </c>
      <c r="F126" s="32">
        <v>4.21</v>
      </c>
      <c r="G126" s="32">
        <v>1.78</v>
      </c>
      <c r="H126" s="32">
        <v>9.9499999999999993</v>
      </c>
      <c r="I126" s="32">
        <v>34.85</v>
      </c>
      <c r="J126" s="32">
        <v>23.25</v>
      </c>
      <c r="K126" s="32">
        <v>1.9100000000000001</v>
      </c>
      <c r="L126" s="32">
        <v>5.25</v>
      </c>
      <c r="M126" s="32">
        <v>15.25</v>
      </c>
      <c r="N126" s="32">
        <v>0.2</v>
      </c>
      <c r="O126" s="32">
        <v>2</v>
      </c>
      <c r="P126" s="32">
        <v>7.55</v>
      </c>
      <c r="Q126" s="32">
        <v>21.95</v>
      </c>
      <c r="R126" s="32">
        <v>14.5</v>
      </c>
      <c r="S126" s="32">
        <v>34.299999999999997</v>
      </c>
      <c r="T126" s="32">
        <v>72</v>
      </c>
      <c r="U126" s="32">
        <v>30.5</v>
      </c>
      <c r="V126" s="32">
        <v>12.5</v>
      </c>
      <c r="W126" s="32">
        <v>20.100000000000001</v>
      </c>
      <c r="X126" s="32">
        <v>185.5</v>
      </c>
      <c r="Y126" s="32">
        <v>1480</v>
      </c>
      <c r="Z126" s="13">
        <v>64</v>
      </c>
      <c r="AA126" s="13">
        <v>0.51</v>
      </c>
      <c r="AB126" s="13">
        <v>53.25</v>
      </c>
      <c r="AC126" s="32">
        <v>196</v>
      </c>
      <c r="AD126" s="32">
        <v>9.75</v>
      </c>
      <c r="AE126" s="32">
        <v>5.6</v>
      </c>
      <c r="AF126" s="32">
        <v>13.45</v>
      </c>
      <c r="AG126" s="32">
        <v>3.33</v>
      </c>
      <c r="AH126" s="32">
        <v>23</v>
      </c>
      <c r="AI126" s="32">
        <v>3.95</v>
      </c>
      <c r="AJ126" s="32">
        <v>592.5</v>
      </c>
      <c r="AK126" s="32">
        <v>183</v>
      </c>
      <c r="AL126" s="32">
        <v>14</v>
      </c>
      <c r="AM126" s="32">
        <v>82</v>
      </c>
      <c r="AN126" s="32">
        <v>7.85</v>
      </c>
      <c r="AR126" s="23">
        <v>123</v>
      </c>
      <c r="AS126" s="31">
        <f t="shared" ref="AS126:AS189" si="27">C126</f>
        <v>43462</v>
      </c>
      <c r="AT126" s="26">
        <f t="shared" si="26"/>
        <v>-2.8987536873252298E-2</v>
      </c>
      <c r="AU126" s="26">
        <f t="shared" si="26"/>
        <v>4.4451762570833796E-2</v>
      </c>
      <c r="AV126" s="26">
        <f t="shared" si="25"/>
        <v>0</v>
      </c>
      <c r="AW126" s="26">
        <f t="shared" si="25"/>
        <v>-1.3862943611198906</v>
      </c>
      <c r="AX126" s="26">
        <f t="shared" si="25"/>
        <v>-5.0125418235443982E-3</v>
      </c>
      <c r="AY126" s="26">
        <f t="shared" si="25"/>
        <v>0</v>
      </c>
      <c r="AZ126" s="26">
        <f t="shared" si="25"/>
        <v>6.4725145056172984E-3</v>
      </c>
      <c r="BA126" s="26">
        <f t="shared" si="25"/>
        <v>3.1917602968305162E-2</v>
      </c>
      <c r="BB126" s="26">
        <f t="shared" si="25"/>
        <v>0</v>
      </c>
      <c r="BC126" s="26">
        <f t="shared" si="25"/>
        <v>-6.5359709797855334E-3</v>
      </c>
      <c r="BD126" s="26">
        <f t="shared" si="23"/>
        <v>0</v>
      </c>
      <c r="BE126" s="26">
        <f t="shared" si="23"/>
        <v>-1.9802627296179754E-2</v>
      </c>
      <c r="BF126" s="26">
        <f t="shared" si="23"/>
        <v>-8.2586591009274055E-2</v>
      </c>
      <c r="BG126" s="26">
        <f t="shared" si="23"/>
        <v>3.9494099039159361E-2</v>
      </c>
      <c r="BH126" s="26">
        <f t="shared" si="23"/>
        <v>0</v>
      </c>
      <c r="BI126" s="26">
        <f t="shared" si="23"/>
        <v>-2.9112102074584415E-3</v>
      </c>
      <c r="BJ126" s="26">
        <f t="shared" si="23"/>
        <v>0</v>
      </c>
      <c r="BK126" s="26">
        <f t="shared" si="23"/>
        <v>0</v>
      </c>
      <c r="BL126" s="26">
        <f t="shared" ref="BL126:BY160" si="28">LN(V126/V127)</f>
        <v>0</v>
      </c>
      <c r="BM126" s="26">
        <f t="shared" si="28"/>
        <v>0</v>
      </c>
      <c r="BN126" s="26">
        <f t="shared" si="28"/>
        <v>3.7807228399059311E-3</v>
      </c>
      <c r="BO126" s="26">
        <f t="shared" si="28"/>
        <v>-8.8592333825737377E-2</v>
      </c>
      <c r="BP126" s="26">
        <f t="shared" si="24"/>
        <v>2.9332265402951783E-2</v>
      </c>
      <c r="BQ126" s="26">
        <f t="shared" si="24"/>
        <v>0</v>
      </c>
      <c r="BR126" s="26">
        <f t="shared" si="24"/>
        <v>5.104622829611466E-2</v>
      </c>
      <c r="BS126" s="26">
        <f t="shared" si="24"/>
        <v>0</v>
      </c>
      <c r="BT126" s="26">
        <f t="shared" si="24"/>
        <v>-0.10227884912041831</v>
      </c>
      <c r="BU126" s="26">
        <f t="shared" si="24"/>
        <v>0</v>
      </c>
      <c r="BV126" s="26">
        <f t="shared" si="19"/>
        <v>0</v>
      </c>
      <c r="BW126" s="26">
        <f t="shared" si="19"/>
        <v>0</v>
      </c>
      <c r="BX126" s="26">
        <f t="shared" si="19"/>
        <v>-1.2959144642505228E-2</v>
      </c>
      <c r="BY126" s="26">
        <f t="shared" si="18"/>
        <v>-5.0505157860684796E-3</v>
      </c>
      <c r="BZ126" s="26">
        <f t="shared" si="17"/>
        <v>-8.1638318138354732E-2</v>
      </c>
      <c r="CA126" s="26">
        <f t="shared" si="16"/>
        <v>-2.5358790751042182E-2</v>
      </c>
      <c r="CB126" s="26">
        <f t="shared" si="16"/>
        <v>0</v>
      </c>
      <c r="CC126" s="26">
        <f t="shared" si="16"/>
        <v>-6.0790460763822263E-3</v>
      </c>
      <c r="CD126" s="26">
        <f t="shared" si="16"/>
        <v>-1.8928009885518911E-2</v>
      </c>
    </row>
    <row r="127" spans="2:82" x14ac:dyDescent="0.35">
      <c r="B127">
        <v>124</v>
      </c>
      <c r="C127" s="28">
        <v>43461</v>
      </c>
      <c r="D127" s="32">
        <v>7</v>
      </c>
      <c r="E127" s="32">
        <v>0.66</v>
      </c>
      <c r="F127" s="32">
        <v>4.21</v>
      </c>
      <c r="G127" s="32">
        <v>7.12</v>
      </c>
      <c r="H127" s="32">
        <v>10</v>
      </c>
      <c r="I127" s="32">
        <v>34.85</v>
      </c>
      <c r="J127" s="32">
        <v>23.1</v>
      </c>
      <c r="K127" s="32">
        <v>1.85</v>
      </c>
      <c r="L127" s="32">
        <v>5.25</v>
      </c>
      <c r="M127" s="32">
        <v>15.35</v>
      </c>
      <c r="N127" s="32">
        <v>0.2</v>
      </c>
      <c r="O127" s="32">
        <v>2.04</v>
      </c>
      <c r="P127" s="32">
        <v>8.1999999999999993</v>
      </c>
      <c r="Q127" s="32">
        <v>21.1</v>
      </c>
      <c r="R127" s="32">
        <v>14.5</v>
      </c>
      <c r="S127" s="32">
        <v>34.4</v>
      </c>
      <c r="T127" s="32">
        <v>72</v>
      </c>
      <c r="U127" s="32">
        <v>30.5</v>
      </c>
      <c r="V127" s="32">
        <v>12.5</v>
      </c>
      <c r="W127" s="32">
        <v>20.100000000000001</v>
      </c>
      <c r="X127" s="32">
        <v>184.8</v>
      </c>
      <c r="Y127" s="32">
        <v>1617.1</v>
      </c>
      <c r="Z127" s="13">
        <v>62.15</v>
      </c>
      <c r="AA127" s="13">
        <v>0.51</v>
      </c>
      <c r="AB127" s="13">
        <v>50.6</v>
      </c>
      <c r="AC127" s="32">
        <v>196</v>
      </c>
      <c r="AD127" s="32">
        <v>10.8</v>
      </c>
      <c r="AE127" s="32">
        <v>5.6</v>
      </c>
      <c r="AF127" s="32">
        <v>13.45</v>
      </c>
      <c r="AG127" s="32">
        <v>3.33</v>
      </c>
      <c r="AH127" s="32">
        <v>23.3</v>
      </c>
      <c r="AI127" s="32">
        <v>3.9699999999999998</v>
      </c>
      <c r="AJ127" s="32">
        <v>642.9</v>
      </c>
      <c r="AK127" s="32">
        <v>187.7</v>
      </c>
      <c r="AL127" s="32">
        <v>14</v>
      </c>
      <c r="AM127" s="32">
        <v>82.5</v>
      </c>
      <c r="AN127" s="32">
        <v>8</v>
      </c>
      <c r="AR127" s="23">
        <v>124</v>
      </c>
      <c r="AS127" s="31">
        <f t="shared" si="27"/>
        <v>43461</v>
      </c>
      <c r="AT127" s="26">
        <f t="shared" si="26"/>
        <v>-2.8170876966696335E-2</v>
      </c>
      <c r="AU127" s="26">
        <f t="shared" si="26"/>
        <v>1.5267472130788381E-2</v>
      </c>
      <c r="AV127" s="26">
        <f t="shared" si="25"/>
        <v>0</v>
      </c>
      <c r="AW127" s="26">
        <f t="shared" si="25"/>
        <v>0</v>
      </c>
      <c r="AX127" s="26">
        <f t="shared" si="25"/>
        <v>0</v>
      </c>
      <c r="AY127" s="26">
        <f t="shared" si="25"/>
        <v>0</v>
      </c>
      <c r="AZ127" s="26">
        <f t="shared" si="25"/>
        <v>9.5310179804324935E-2</v>
      </c>
      <c r="BA127" s="26">
        <f t="shared" si="25"/>
        <v>0</v>
      </c>
      <c r="BB127" s="26">
        <f t="shared" si="25"/>
        <v>0</v>
      </c>
      <c r="BC127" s="26">
        <f t="shared" si="25"/>
        <v>-3.2520353863773432E-3</v>
      </c>
      <c r="BD127" s="26">
        <f t="shared" si="25"/>
        <v>0</v>
      </c>
      <c r="BE127" s="26">
        <f t="shared" si="25"/>
        <v>4.5120435280469641E-2</v>
      </c>
      <c r="BF127" s="26">
        <f t="shared" si="25"/>
        <v>-4.7628048989254705E-2</v>
      </c>
      <c r="BG127" s="26">
        <f t="shared" si="25"/>
        <v>-2.1102776067735939E-2</v>
      </c>
      <c r="BH127" s="26">
        <f t="shared" si="25"/>
        <v>0</v>
      </c>
      <c r="BI127" s="26">
        <f t="shared" si="25"/>
        <v>2.9112102074585343E-3</v>
      </c>
      <c r="BJ127" s="26">
        <f t="shared" si="25"/>
        <v>0</v>
      </c>
      <c r="BK127" s="26">
        <f t="shared" si="25"/>
        <v>0</v>
      </c>
      <c r="BL127" s="26">
        <f t="shared" si="28"/>
        <v>0</v>
      </c>
      <c r="BM127" s="26">
        <f t="shared" si="28"/>
        <v>0</v>
      </c>
      <c r="BN127" s="26">
        <f t="shared" si="28"/>
        <v>0</v>
      </c>
      <c r="BO127" s="26">
        <f t="shared" si="28"/>
        <v>0</v>
      </c>
      <c r="BP127" s="26">
        <f t="shared" si="24"/>
        <v>0</v>
      </c>
      <c r="BQ127" s="26">
        <f t="shared" si="24"/>
        <v>8.1678031014267294E-2</v>
      </c>
      <c r="BR127" s="26">
        <f t="shared" si="24"/>
        <v>0</v>
      </c>
      <c r="BS127" s="26">
        <f t="shared" si="24"/>
        <v>-2.0202707317519466E-2</v>
      </c>
      <c r="BT127" s="26">
        <f t="shared" si="24"/>
        <v>-0.10536051565782628</v>
      </c>
      <c r="BU127" s="26">
        <f t="shared" si="24"/>
        <v>0</v>
      </c>
      <c r="BV127" s="26">
        <f t="shared" si="19"/>
        <v>0</v>
      </c>
      <c r="BW127" s="26">
        <f t="shared" si="19"/>
        <v>0</v>
      </c>
      <c r="BX127" s="26">
        <f t="shared" si="19"/>
        <v>1.2959144642505116E-2</v>
      </c>
      <c r="BY127" s="26">
        <f t="shared" si="18"/>
        <v>6.50424264140438E-2</v>
      </c>
      <c r="BZ127" s="26">
        <f t="shared" si="17"/>
        <v>0</v>
      </c>
      <c r="CA127" s="26">
        <f t="shared" si="16"/>
        <v>-3.3013215470865109E-2</v>
      </c>
      <c r="CB127" s="26">
        <f t="shared" si="16"/>
        <v>-1.7699577099400975E-2</v>
      </c>
      <c r="CC127" s="26">
        <f t="shared" si="16"/>
        <v>4.8602768822528838E-3</v>
      </c>
      <c r="CD127" s="26">
        <f t="shared" si="16"/>
        <v>0</v>
      </c>
    </row>
    <row r="128" spans="2:82" x14ac:dyDescent="0.35">
      <c r="B128">
        <v>125</v>
      </c>
      <c r="C128" s="28">
        <v>43458</v>
      </c>
      <c r="D128" s="32">
        <v>7.2</v>
      </c>
      <c r="E128" s="32">
        <v>0.65</v>
      </c>
      <c r="F128" s="32">
        <v>4.21</v>
      </c>
      <c r="G128" s="32">
        <v>7.12</v>
      </c>
      <c r="H128" s="32">
        <v>10</v>
      </c>
      <c r="I128" s="32">
        <v>34.85</v>
      </c>
      <c r="J128" s="32">
        <v>21</v>
      </c>
      <c r="K128" s="32">
        <v>1.85</v>
      </c>
      <c r="L128" s="32">
        <v>5.25</v>
      </c>
      <c r="M128" s="32">
        <v>15.4</v>
      </c>
      <c r="N128" s="32">
        <v>0.2</v>
      </c>
      <c r="O128" s="32">
        <v>1.95</v>
      </c>
      <c r="P128" s="32">
        <v>8.6</v>
      </c>
      <c r="Q128" s="32">
        <v>21.55</v>
      </c>
      <c r="R128" s="32">
        <v>14.5</v>
      </c>
      <c r="S128" s="32">
        <v>34.299999999999997</v>
      </c>
      <c r="T128" s="32">
        <v>72</v>
      </c>
      <c r="U128" s="32">
        <v>30.5</v>
      </c>
      <c r="V128" s="32">
        <v>12.5</v>
      </c>
      <c r="W128" s="32">
        <v>20.100000000000001</v>
      </c>
      <c r="X128" s="32">
        <v>184.8</v>
      </c>
      <c r="Y128" s="32">
        <v>1617.1</v>
      </c>
      <c r="Z128" s="13">
        <v>62.15</v>
      </c>
      <c r="AA128" s="13">
        <v>0.47</v>
      </c>
      <c r="AB128" s="13">
        <v>50.6</v>
      </c>
      <c r="AC128" s="32">
        <v>200</v>
      </c>
      <c r="AD128" s="32">
        <v>12</v>
      </c>
      <c r="AE128" s="32">
        <v>5.6</v>
      </c>
      <c r="AF128" s="32">
        <v>13.45</v>
      </c>
      <c r="AG128" s="32">
        <v>3.33</v>
      </c>
      <c r="AH128" s="32">
        <v>23</v>
      </c>
      <c r="AI128" s="32">
        <v>3.7199999999999998</v>
      </c>
      <c r="AJ128" s="32">
        <v>642.9</v>
      </c>
      <c r="AK128" s="32">
        <v>194</v>
      </c>
      <c r="AL128" s="32">
        <v>14.25</v>
      </c>
      <c r="AM128" s="32">
        <v>82.1</v>
      </c>
      <c r="AN128" s="32">
        <v>8</v>
      </c>
      <c r="AR128" s="23">
        <v>125</v>
      </c>
      <c r="AS128" s="31">
        <f t="shared" si="27"/>
        <v>43458</v>
      </c>
      <c r="AT128" s="26">
        <f t="shared" si="26"/>
        <v>2.1053409197832482E-2</v>
      </c>
      <c r="AU128" s="26">
        <f t="shared" si="26"/>
        <v>0</v>
      </c>
      <c r="AV128" s="26">
        <f t="shared" si="25"/>
        <v>0</v>
      </c>
      <c r="AW128" s="26">
        <f t="shared" si="25"/>
        <v>0</v>
      </c>
      <c r="AX128" s="26">
        <f t="shared" si="25"/>
        <v>0</v>
      </c>
      <c r="AY128" s="26">
        <f t="shared" si="25"/>
        <v>0</v>
      </c>
      <c r="AZ128" s="26">
        <f t="shared" si="25"/>
        <v>0</v>
      </c>
      <c r="BA128" s="26">
        <f t="shared" si="25"/>
        <v>0</v>
      </c>
      <c r="BB128" s="26">
        <f t="shared" si="25"/>
        <v>1.9231361927887592E-2</v>
      </c>
      <c r="BC128" s="26">
        <f t="shared" si="25"/>
        <v>9.5310179804324935E-2</v>
      </c>
      <c r="BD128" s="26">
        <f t="shared" si="25"/>
        <v>0</v>
      </c>
      <c r="BE128" s="26">
        <f t="shared" si="25"/>
        <v>5.1413995004186523E-3</v>
      </c>
      <c r="BF128" s="26">
        <f t="shared" si="25"/>
        <v>8.4899443786486062E-2</v>
      </c>
      <c r="BG128" s="26">
        <f t="shared" si="25"/>
        <v>2.8237170181610202E-2</v>
      </c>
      <c r="BH128" s="26">
        <f t="shared" si="25"/>
        <v>0</v>
      </c>
      <c r="BI128" s="26">
        <f t="shared" si="25"/>
        <v>1.4684551682921099E-2</v>
      </c>
      <c r="BJ128" s="26">
        <f t="shared" si="25"/>
        <v>0</v>
      </c>
      <c r="BK128" s="26">
        <f t="shared" si="25"/>
        <v>0</v>
      </c>
      <c r="BL128" s="26">
        <f t="shared" si="28"/>
        <v>-7.9681696491768449E-3</v>
      </c>
      <c r="BM128" s="26">
        <f t="shared" si="28"/>
        <v>0</v>
      </c>
      <c r="BN128" s="26">
        <f t="shared" si="28"/>
        <v>0</v>
      </c>
      <c r="BO128" s="26">
        <f t="shared" si="28"/>
        <v>9.5303995913977521E-2</v>
      </c>
      <c r="BP128" s="26">
        <f t="shared" si="24"/>
        <v>0</v>
      </c>
      <c r="BQ128" s="26">
        <f t="shared" si="24"/>
        <v>0</v>
      </c>
      <c r="BR128" s="26">
        <f t="shared" si="24"/>
        <v>9.5310179804324935E-2</v>
      </c>
      <c r="BS128" s="26">
        <f t="shared" si="24"/>
        <v>0</v>
      </c>
      <c r="BT128" s="26">
        <f t="shared" si="24"/>
        <v>8.7011376989629699E-2</v>
      </c>
      <c r="BU128" s="26">
        <f t="shared" si="24"/>
        <v>0</v>
      </c>
      <c r="BV128" s="26">
        <f t="shared" si="19"/>
        <v>0</v>
      </c>
      <c r="BW128" s="26">
        <f t="shared" si="19"/>
        <v>4.9240716103163336E-2</v>
      </c>
      <c r="BX128" s="26">
        <f t="shared" si="19"/>
        <v>1.3129291441792802E-2</v>
      </c>
      <c r="BY128" s="26">
        <f t="shared" si="18"/>
        <v>2.4491020008295696E-2</v>
      </c>
      <c r="BZ128" s="26">
        <f t="shared" si="17"/>
        <v>9.5232410235517817E-2</v>
      </c>
      <c r="CA128" s="26">
        <f t="shared" si="17"/>
        <v>3.6749542208741437E-2</v>
      </c>
      <c r="CB128" s="26">
        <f t="shared" si="17"/>
        <v>0</v>
      </c>
      <c r="CC128" s="26">
        <f t="shared" si="17"/>
        <v>2.5911381784500812E-2</v>
      </c>
      <c r="CD128" s="26">
        <f t="shared" si="17"/>
        <v>1.8928009885518859E-2</v>
      </c>
    </row>
    <row r="129" spans="2:82" x14ac:dyDescent="0.35">
      <c r="B129">
        <v>126</v>
      </c>
      <c r="C129" s="28">
        <v>43455</v>
      </c>
      <c r="D129" s="32">
        <v>7.05</v>
      </c>
      <c r="E129" s="32">
        <v>0.65</v>
      </c>
      <c r="F129" s="32">
        <v>4.21</v>
      </c>
      <c r="G129" s="32">
        <v>7.12</v>
      </c>
      <c r="H129" s="32">
        <v>10</v>
      </c>
      <c r="I129" s="32">
        <v>34.85</v>
      </c>
      <c r="J129" s="32">
        <v>21</v>
      </c>
      <c r="K129" s="32">
        <v>1.85</v>
      </c>
      <c r="L129" s="32">
        <v>5.15</v>
      </c>
      <c r="M129" s="32">
        <v>14</v>
      </c>
      <c r="N129" s="32">
        <v>0.2</v>
      </c>
      <c r="O129" s="32">
        <v>1.94</v>
      </c>
      <c r="P129" s="32">
        <v>7.9</v>
      </c>
      <c r="Q129" s="32">
        <v>20.95</v>
      </c>
      <c r="R129" s="32">
        <v>14.5</v>
      </c>
      <c r="S129" s="32">
        <v>33.799999999999997</v>
      </c>
      <c r="T129" s="32">
        <v>72</v>
      </c>
      <c r="U129" s="32">
        <v>30.5</v>
      </c>
      <c r="V129" s="32">
        <v>12.6</v>
      </c>
      <c r="W129" s="32">
        <v>20.100000000000001</v>
      </c>
      <c r="X129" s="32">
        <v>184.8</v>
      </c>
      <c r="Y129" s="32">
        <v>1470.1</v>
      </c>
      <c r="Z129" s="13">
        <v>62.15</v>
      </c>
      <c r="AA129" s="13">
        <v>0.47</v>
      </c>
      <c r="AB129" s="13">
        <v>46</v>
      </c>
      <c r="AC129" s="32">
        <v>200</v>
      </c>
      <c r="AD129" s="32">
        <v>11</v>
      </c>
      <c r="AE129" s="32">
        <v>5.6</v>
      </c>
      <c r="AF129" s="32">
        <v>13.45</v>
      </c>
      <c r="AG129" s="32">
        <v>3.17</v>
      </c>
      <c r="AH129" s="32">
        <v>22.7</v>
      </c>
      <c r="AI129" s="32">
        <v>3.63</v>
      </c>
      <c r="AJ129" s="32">
        <v>584.5</v>
      </c>
      <c r="AK129" s="32">
        <v>187</v>
      </c>
      <c r="AL129" s="32">
        <v>14.25</v>
      </c>
      <c r="AM129" s="32">
        <v>80</v>
      </c>
      <c r="AN129" s="32">
        <v>7.85</v>
      </c>
      <c r="AR129" s="23">
        <v>126</v>
      </c>
      <c r="AS129" s="31">
        <f t="shared" si="27"/>
        <v>43455</v>
      </c>
      <c r="AT129" s="26">
        <f t="shared" si="26"/>
        <v>-4.8452383385946859E-2</v>
      </c>
      <c r="AU129" s="26">
        <f t="shared" si="26"/>
        <v>-3.0305349495328922E-2</v>
      </c>
      <c r="AV129" s="26">
        <f t="shared" si="25"/>
        <v>0</v>
      </c>
      <c r="AW129" s="26">
        <f t="shared" si="25"/>
        <v>0</v>
      </c>
      <c r="AX129" s="26">
        <f t="shared" si="25"/>
        <v>0</v>
      </c>
      <c r="AY129" s="26">
        <f t="shared" si="25"/>
        <v>0</v>
      </c>
      <c r="AZ129" s="26">
        <f t="shared" si="25"/>
        <v>0</v>
      </c>
      <c r="BA129" s="26">
        <f t="shared" si="25"/>
        <v>0</v>
      </c>
      <c r="BB129" s="26">
        <f t="shared" si="25"/>
        <v>0</v>
      </c>
      <c r="BC129" s="26">
        <f t="shared" si="25"/>
        <v>0</v>
      </c>
      <c r="BD129" s="26">
        <f t="shared" si="25"/>
        <v>0</v>
      </c>
      <c r="BE129" s="26">
        <f t="shared" si="25"/>
        <v>2.0834086902842053E-2</v>
      </c>
      <c r="BF129" s="26">
        <f t="shared" si="25"/>
        <v>3.8714512180690427E-2</v>
      </c>
      <c r="BG129" s="26">
        <f t="shared" si="25"/>
        <v>-2.3837913552762504E-3</v>
      </c>
      <c r="BH129" s="26">
        <f t="shared" si="25"/>
        <v>0</v>
      </c>
      <c r="BI129" s="26">
        <f t="shared" si="25"/>
        <v>-2.6278884463840534E-2</v>
      </c>
      <c r="BJ129" s="26">
        <f t="shared" si="25"/>
        <v>0</v>
      </c>
      <c r="BK129" s="26">
        <f t="shared" si="25"/>
        <v>0</v>
      </c>
      <c r="BL129" s="26">
        <f t="shared" si="28"/>
        <v>6.9843573367264336E-2</v>
      </c>
      <c r="BM129" s="26">
        <f t="shared" si="28"/>
        <v>0</v>
      </c>
      <c r="BN129" s="26">
        <f t="shared" si="28"/>
        <v>9.5310179804324935E-2</v>
      </c>
      <c r="BO129" s="26">
        <f t="shared" si="28"/>
        <v>6.8939899675384449E-3</v>
      </c>
      <c r="BP129" s="26">
        <f t="shared" si="24"/>
        <v>0</v>
      </c>
      <c r="BQ129" s="26">
        <f t="shared" si="24"/>
        <v>0</v>
      </c>
      <c r="BR129" s="26">
        <f t="shared" si="24"/>
        <v>0</v>
      </c>
      <c r="BS129" s="26">
        <f t="shared" si="24"/>
        <v>4.08219945202552E-2</v>
      </c>
      <c r="BT129" s="26">
        <f t="shared" si="24"/>
        <v>9.5310179804324935E-2</v>
      </c>
      <c r="BU129" s="26">
        <f t="shared" si="24"/>
        <v>0</v>
      </c>
      <c r="BV129" s="26">
        <f t="shared" si="19"/>
        <v>0</v>
      </c>
      <c r="BW129" s="26">
        <f t="shared" si="19"/>
        <v>1.9108861698046507E-2</v>
      </c>
      <c r="BX129" s="26">
        <f t="shared" si="19"/>
        <v>6.6298585386695818E-3</v>
      </c>
      <c r="BY129" s="26">
        <f t="shared" si="18"/>
        <v>3.0771658666753687E-2</v>
      </c>
      <c r="BZ129" s="26">
        <f t="shared" si="18"/>
        <v>-1.443761808560232E-2</v>
      </c>
      <c r="CA129" s="26">
        <f t="shared" si="18"/>
        <v>-1.5915455305899568E-2</v>
      </c>
      <c r="CB129" s="26">
        <f t="shared" si="18"/>
        <v>0</v>
      </c>
      <c r="CC129" s="26">
        <f t="shared" si="18"/>
        <v>2.5317807984289786E-2</v>
      </c>
      <c r="CD129" s="26">
        <f t="shared" si="18"/>
        <v>4.5610511252052274E-2</v>
      </c>
    </row>
    <row r="130" spans="2:82" x14ac:dyDescent="0.35">
      <c r="B130">
        <v>127</v>
      </c>
      <c r="C130" s="28">
        <v>43454</v>
      </c>
      <c r="D130" s="32">
        <v>7.4</v>
      </c>
      <c r="E130" s="32">
        <v>0.67</v>
      </c>
      <c r="F130" s="32">
        <v>4.21</v>
      </c>
      <c r="G130" s="32">
        <v>7.12</v>
      </c>
      <c r="H130" s="32">
        <v>10</v>
      </c>
      <c r="I130" s="32">
        <v>34.85</v>
      </c>
      <c r="J130" s="32">
        <v>21</v>
      </c>
      <c r="K130" s="32">
        <v>1.85</v>
      </c>
      <c r="L130" s="32">
        <v>5.15</v>
      </c>
      <c r="M130" s="32">
        <v>14</v>
      </c>
      <c r="N130" s="32">
        <v>0.2</v>
      </c>
      <c r="O130" s="32">
        <v>1.9</v>
      </c>
      <c r="P130" s="32">
        <v>7.6</v>
      </c>
      <c r="Q130" s="32">
        <v>21</v>
      </c>
      <c r="R130" s="32">
        <v>14.5</v>
      </c>
      <c r="S130" s="32">
        <v>34.700000000000003</v>
      </c>
      <c r="T130" s="32">
        <v>72</v>
      </c>
      <c r="U130" s="32">
        <v>30.5</v>
      </c>
      <c r="V130" s="32">
        <v>11.75</v>
      </c>
      <c r="W130" s="32">
        <v>20.100000000000001</v>
      </c>
      <c r="X130" s="32">
        <v>168</v>
      </c>
      <c r="Y130" s="32">
        <v>1460</v>
      </c>
      <c r="Z130" s="13">
        <v>62.15</v>
      </c>
      <c r="AA130" s="13">
        <v>0.47</v>
      </c>
      <c r="AB130" s="13">
        <v>46</v>
      </c>
      <c r="AC130" s="32">
        <v>192</v>
      </c>
      <c r="AD130" s="32">
        <v>10</v>
      </c>
      <c r="AE130" s="32">
        <v>5.6</v>
      </c>
      <c r="AF130" s="32">
        <v>13.45</v>
      </c>
      <c r="AG130" s="32">
        <v>3.11</v>
      </c>
      <c r="AH130" s="32">
        <v>22.55</v>
      </c>
      <c r="AI130" s="32">
        <v>3.52</v>
      </c>
      <c r="AJ130" s="32">
        <v>593</v>
      </c>
      <c r="AK130" s="32">
        <v>190</v>
      </c>
      <c r="AL130" s="32">
        <v>14.25</v>
      </c>
      <c r="AM130" s="32">
        <v>78</v>
      </c>
      <c r="AN130" s="32">
        <v>7.5</v>
      </c>
      <c r="AR130" s="23">
        <v>127</v>
      </c>
      <c r="AS130" s="31">
        <f t="shared" si="27"/>
        <v>43454</v>
      </c>
      <c r="AT130" s="26">
        <f t="shared" si="26"/>
        <v>-6.5382759262851739E-2</v>
      </c>
      <c r="AU130" s="26">
        <f t="shared" si="26"/>
        <v>0</v>
      </c>
      <c r="AV130" s="26">
        <f t="shared" si="25"/>
        <v>0</v>
      </c>
      <c r="AW130" s="26">
        <f t="shared" si="25"/>
        <v>0</v>
      </c>
      <c r="AX130" s="26">
        <f t="shared" si="25"/>
        <v>0</v>
      </c>
      <c r="AY130" s="26">
        <f t="shared" si="25"/>
        <v>0</v>
      </c>
      <c r="AZ130" s="26">
        <f t="shared" si="25"/>
        <v>3.6367644170874791E-2</v>
      </c>
      <c r="BA130" s="26">
        <f t="shared" si="25"/>
        <v>4.9871830040173155E-2</v>
      </c>
      <c r="BB130" s="26">
        <f t="shared" si="25"/>
        <v>0</v>
      </c>
      <c r="BC130" s="26">
        <f t="shared" si="25"/>
        <v>5.1293294387550481E-2</v>
      </c>
      <c r="BD130" s="26">
        <f t="shared" si="25"/>
        <v>0</v>
      </c>
      <c r="BE130" s="26">
        <f t="shared" si="25"/>
        <v>-5.249355886143902E-3</v>
      </c>
      <c r="BF130" s="26">
        <f t="shared" si="25"/>
        <v>0</v>
      </c>
      <c r="BG130" s="26">
        <f t="shared" si="25"/>
        <v>-3.9678483818176263E-2</v>
      </c>
      <c r="BH130" s="26">
        <f t="shared" si="25"/>
        <v>0</v>
      </c>
      <c r="BI130" s="26">
        <f t="shared" si="25"/>
        <v>2.886004889135073E-3</v>
      </c>
      <c r="BJ130" s="26">
        <f t="shared" si="25"/>
        <v>0</v>
      </c>
      <c r="BK130" s="26">
        <f t="shared" si="25"/>
        <v>0</v>
      </c>
      <c r="BL130" s="26">
        <f t="shared" si="28"/>
        <v>0</v>
      </c>
      <c r="BM130" s="26">
        <f t="shared" si="28"/>
        <v>0</v>
      </c>
      <c r="BN130" s="26">
        <f t="shared" si="28"/>
        <v>0</v>
      </c>
      <c r="BO130" s="26">
        <f t="shared" si="28"/>
        <v>-6.8259650703998706E-3</v>
      </c>
      <c r="BP130" s="26">
        <f t="shared" si="24"/>
        <v>0</v>
      </c>
      <c r="BQ130" s="26">
        <f t="shared" si="24"/>
        <v>0</v>
      </c>
      <c r="BR130" s="26">
        <f t="shared" si="24"/>
        <v>0</v>
      </c>
      <c r="BS130" s="26">
        <f t="shared" si="24"/>
        <v>-1.5504186535965199E-2</v>
      </c>
      <c r="BT130" s="26">
        <f t="shared" si="24"/>
        <v>-6.7658648473814698E-2</v>
      </c>
      <c r="BU130" s="26">
        <f t="shared" si="24"/>
        <v>-6.899287148695156E-2</v>
      </c>
      <c r="BV130" s="26">
        <f t="shared" si="19"/>
        <v>0</v>
      </c>
      <c r="BW130" s="26">
        <f t="shared" si="19"/>
        <v>1.2945164592036986E-2</v>
      </c>
      <c r="BX130" s="26">
        <f t="shared" si="19"/>
        <v>-2.2148403295528985E-3</v>
      </c>
      <c r="BY130" s="26">
        <f t="shared" si="18"/>
        <v>-6.0624621816434854E-2</v>
      </c>
      <c r="BZ130" s="26">
        <f t="shared" si="18"/>
        <v>6.5865989805130545E-2</v>
      </c>
      <c r="CA130" s="26">
        <f t="shared" si="18"/>
        <v>2.1277398447284879E-2</v>
      </c>
      <c r="CB130" s="26">
        <f t="shared" si="18"/>
        <v>-5.1293294387550578E-2</v>
      </c>
      <c r="CC130" s="26">
        <f t="shared" si="18"/>
        <v>-6.38979809877101E-3</v>
      </c>
      <c r="CD130" s="26">
        <f t="shared" si="18"/>
        <v>-3.2789822822990838E-2</v>
      </c>
    </row>
    <row r="131" spans="2:82" x14ac:dyDescent="0.35">
      <c r="B131">
        <v>128</v>
      </c>
      <c r="C131" s="33">
        <v>43453</v>
      </c>
      <c r="D131" s="32">
        <v>7.9</v>
      </c>
      <c r="E131" s="32">
        <v>0.67</v>
      </c>
      <c r="F131" s="32">
        <v>4.21</v>
      </c>
      <c r="G131" s="32">
        <v>7.12</v>
      </c>
      <c r="H131" s="32">
        <v>10</v>
      </c>
      <c r="I131" s="32">
        <v>34.85</v>
      </c>
      <c r="J131" s="32">
        <v>20.25</v>
      </c>
      <c r="K131" s="32">
        <v>1.76</v>
      </c>
      <c r="L131" s="32">
        <v>5.15</v>
      </c>
      <c r="M131" s="32">
        <v>13.3</v>
      </c>
      <c r="N131" s="32">
        <v>0.2</v>
      </c>
      <c r="O131" s="32">
        <v>1.9100000000000001</v>
      </c>
      <c r="P131" s="32">
        <v>7.6</v>
      </c>
      <c r="Q131" s="32">
        <v>21.85</v>
      </c>
      <c r="R131" s="32">
        <v>14.5</v>
      </c>
      <c r="S131" s="32">
        <v>34.6</v>
      </c>
      <c r="T131" s="32">
        <v>72</v>
      </c>
      <c r="U131" s="32">
        <v>30.5</v>
      </c>
      <c r="V131" s="32">
        <v>11.75</v>
      </c>
      <c r="W131" s="32">
        <v>20.100000000000001</v>
      </c>
      <c r="X131" s="32">
        <v>168</v>
      </c>
      <c r="Y131" s="32">
        <v>1470</v>
      </c>
      <c r="Z131" s="13">
        <v>62.15</v>
      </c>
      <c r="AA131" s="13">
        <v>0.47</v>
      </c>
      <c r="AB131" s="13">
        <v>46</v>
      </c>
      <c r="AC131" s="32">
        <v>195</v>
      </c>
      <c r="AD131" s="32">
        <v>10.7</v>
      </c>
      <c r="AE131" s="32">
        <v>6</v>
      </c>
      <c r="AF131" s="32">
        <v>13.45</v>
      </c>
      <c r="AG131" s="32">
        <v>3.07</v>
      </c>
      <c r="AH131" s="32">
        <v>22.6</v>
      </c>
      <c r="AI131" s="32">
        <v>3.74</v>
      </c>
      <c r="AJ131" s="32">
        <v>555.20000000000005</v>
      </c>
      <c r="AK131" s="32">
        <v>186</v>
      </c>
      <c r="AL131" s="32">
        <v>15</v>
      </c>
      <c r="AM131" s="32">
        <v>78.5</v>
      </c>
      <c r="AN131" s="32">
        <v>7.75</v>
      </c>
      <c r="AR131" s="23">
        <v>128</v>
      </c>
      <c r="AS131" s="31">
        <f t="shared" si="27"/>
        <v>43453</v>
      </c>
      <c r="AT131" s="26">
        <f t="shared" si="26"/>
        <v>2.5642430613337652E-2</v>
      </c>
      <c r="AU131" s="26">
        <f t="shared" si="26"/>
        <v>-1.4815085785140699E-2</v>
      </c>
      <c r="AV131" s="26">
        <f t="shared" si="25"/>
        <v>0</v>
      </c>
      <c r="AW131" s="26">
        <f t="shared" si="25"/>
        <v>0</v>
      </c>
      <c r="AX131" s="26">
        <f t="shared" si="25"/>
        <v>0</v>
      </c>
      <c r="AY131" s="26">
        <f t="shared" si="25"/>
        <v>0</v>
      </c>
      <c r="AZ131" s="26">
        <f t="shared" si="25"/>
        <v>0</v>
      </c>
      <c r="BA131" s="26">
        <f t="shared" si="25"/>
        <v>0</v>
      </c>
      <c r="BB131" s="26">
        <f t="shared" si="25"/>
        <v>-9.6619109117368589E-3</v>
      </c>
      <c r="BC131" s="26">
        <f t="shared" si="25"/>
        <v>0</v>
      </c>
      <c r="BD131" s="26">
        <f t="shared" si="25"/>
        <v>0</v>
      </c>
      <c r="BE131" s="26">
        <f t="shared" si="25"/>
        <v>-1.0416760858255715E-2</v>
      </c>
      <c r="BF131" s="26">
        <f t="shared" si="25"/>
        <v>1.3245226750020505E-2</v>
      </c>
      <c r="BG131" s="26">
        <f t="shared" si="25"/>
        <v>1.6147986407982158E-2</v>
      </c>
      <c r="BH131" s="26">
        <f t="shared" si="25"/>
        <v>0</v>
      </c>
      <c r="BI131" s="26">
        <f t="shared" si="25"/>
        <v>-1.1494379425735021E-2</v>
      </c>
      <c r="BJ131" s="26">
        <f t="shared" si="25"/>
        <v>0</v>
      </c>
      <c r="BK131" s="26">
        <f t="shared" si="25"/>
        <v>0</v>
      </c>
      <c r="BL131" s="26">
        <f t="shared" si="28"/>
        <v>-8.4746269909722321E-3</v>
      </c>
      <c r="BM131" s="26">
        <f t="shared" si="28"/>
        <v>-4.3802622658392888E-2</v>
      </c>
      <c r="BN131" s="26">
        <f t="shared" si="28"/>
        <v>-1.1834457647002796E-2</v>
      </c>
      <c r="BO131" s="26">
        <f t="shared" si="28"/>
        <v>1.3698844358161927E-2</v>
      </c>
      <c r="BP131" s="26">
        <f t="shared" si="24"/>
        <v>0</v>
      </c>
      <c r="BQ131" s="26">
        <f t="shared" si="24"/>
        <v>0</v>
      </c>
      <c r="BR131" s="26">
        <f t="shared" si="24"/>
        <v>9.8307727831277343E-3</v>
      </c>
      <c r="BS131" s="26">
        <f t="shared" si="24"/>
        <v>-1.5267472130788421E-2</v>
      </c>
      <c r="BT131" s="26">
        <f t="shared" si="24"/>
        <v>0</v>
      </c>
      <c r="BU131" s="26">
        <f t="shared" si="24"/>
        <v>0</v>
      </c>
      <c r="BV131" s="26">
        <f t="shared" si="19"/>
        <v>0</v>
      </c>
      <c r="BW131" s="26">
        <f t="shared" si="19"/>
        <v>0</v>
      </c>
      <c r="BX131" s="26">
        <f t="shared" si="19"/>
        <v>-1.3187004281953688E-2</v>
      </c>
      <c r="BY131" s="26">
        <f t="shared" si="18"/>
        <v>5.3619431413855934E-3</v>
      </c>
      <c r="BZ131" s="26">
        <f t="shared" si="18"/>
        <v>-6.7550910170050077E-2</v>
      </c>
      <c r="CA131" s="26">
        <f t="shared" si="18"/>
        <v>-1.6000341346441189E-2</v>
      </c>
      <c r="CB131" s="26">
        <f t="shared" si="18"/>
        <v>0</v>
      </c>
      <c r="CC131" s="26">
        <f t="shared" si="18"/>
        <v>2.3196916415152168E-2</v>
      </c>
      <c r="CD131" s="26">
        <f t="shared" si="18"/>
        <v>2.6145280104322207E-2</v>
      </c>
    </row>
    <row r="132" spans="2:82" x14ac:dyDescent="0.35">
      <c r="B132">
        <v>129</v>
      </c>
      <c r="C132" s="33">
        <v>43452</v>
      </c>
      <c r="D132" s="32">
        <v>7.7</v>
      </c>
      <c r="E132" s="32">
        <v>0.68</v>
      </c>
      <c r="F132" s="32">
        <v>4.21</v>
      </c>
      <c r="G132" s="32">
        <v>7.12</v>
      </c>
      <c r="H132" s="32">
        <v>10</v>
      </c>
      <c r="I132" s="32">
        <v>34.85</v>
      </c>
      <c r="J132" s="32">
        <v>20.25</v>
      </c>
      <c r="K132" s="32">
        <v>1.76</v>
      </c>
      <c r="L132" s="32">
        <v>5.2</v>
      </c>
      <c r="M132" s="32">
        <v>13.3</v>
      </c>
      <c r="N132" s="32">
        <v>0.2</v>
      </c>
      <c r="O132" s="32">
        <v>1.9300000000000002</v>
      </c>
      <c r="P132" s="32">
        <v>7.5</v>
      </c>
      <c r="Q132" s="32">
        <v>21.5</v>
      </c>
      <c r="R132" s="32">
        <v>14.5</v>
      </c>
      <c r="S132" s="32">
        <v>35</v>
      </c>
      <c r="T132" s="32">
        <v>72</v>
      </c>
      <c r="U132" s="32">
        <v>30.5</v>
      </c>
      <c r="V132" s="32">
        <v>11.85</v>
      </c>
      <c r="W132" s="32">
        <v>21</v>
      </c>
      <c r="X132" s="32">
        <v>170</v>
      </c>
      <c r="Y132" s="32">
        <v>1450</v>
      </c>
      <c r="Z132" s="13">
        <v>62.15</v>
      </c>
      <c r="AA132" s="13">
        <v>0.47</v>
      </c>
      <c r="AB132" s="13">
        <v>45.55</v>
      </c>
      <c r="AC132" s="32">
        <v>198</v>
      </c>
      <c r="AD132" s="32">
        <v>10.7</v>
      </c>
      <c r="AE132" s="32">
        <v>6</v>
      </c>
      <c r="AF132" s="32">
        <v>13.45</v>
      </c>
      <c r="AG132" s="32">
        <v>3.07</v>
      </c>
      <c r="AH132" s="32">
        <v>22.9</v>
      </c>
      <c r="AI132" s="32">
        <v>3.7199999999999998</v>
      </c>
      <c r="AJ132" s="32">
        <v>594</v>
      </c>
      <c r="AK132" s="32">
        <v>189</v>
      </c>
      <c r="AL132" s="32">
        <v>15</v>
      </c>
      <c r="AM132" s="32">
        <v>76.7</v>
      </c>
      <c r="AN132" s="32">
        <v>7.55</v>
      </c>
      <c r="AR132" s="23">
        <v>129</v>
      </c>
      <c r="AS132" s="31">
        <f t="shared" si="27"/>
        <v>43452</v>
      </c>
      <c r="AT132" s="26">
        <f t="shared" si="26"/>
        <v>-5.679759839313319E-2</v>
      </c>
      <c r="AU132" s="26">
        <f t="shared" si="26"/>
        <v>0</v>
      </c>
      <c r="AV132" s="26">
        <f t="shared" si="25"/>
        <v>0</v>
      </c>
      <c r="AW132" s="26">
        <f t="shared" si="25"/>
        <v>0</v>
      </c>
      <c r="AX132" s="26">
        <f t="shared" si="25"/>
        <v>0</v>
      </c>
      <c r="AY132" s="26">
        <f t="shared" si="25"/>
        <v>0</v>
      </c>
      <c r="AZ132" s="26">
        <f t="shared" si="25"/>
        <v>0</v>
      </c>
      <c r="BA132" s="26">
        <f t="shared" si="25"/>
        <v>-1.1299555253933394E-2</v>
      </c>
      <c r="BB132" s="26">
        <f t="shared" si="25"/>
        <v>0</v>
      </c>
      <c r="BC132" s="26">
        <f t="shared" si="25"/>
        <v>0</v>
      </c>
      <c r="BD132" s="26">
        <f t="shared" si="25"/>
        <v>0</v>
      </c>
      <c r="BE132" s="26">
        <f t="shared" si="25"/>
        <v>1.041676085825558E-2</v>
      </c>
      <c r="BF132" s="26">
        <f t="shared" si="25"/>
        <v>3.3901551675681416E-2</v>
      </c>
      <c r="BG132" s="26">
        <f t="shared" si="25"/>
        <v>2.3530497410194036E-2</v>
      </c>
      <c r="BH132" s="26">
        <f t="shared" si="25"/>
        <v>0</v>
      </c>
      <c r="BI132" s="26">
        <f t="shared" si="25"/>
        <v>2.75180288938923E-2</v>
      </c>
      <c r="BJ132" s="26">
        <f t="shared" si="25"/>
        <v>-1.3793322132335873E-2</v>
      </c>
      <c r="BK132" s="26">
        <f t="shared" si="25"/>
        <v>0</v>
      </c>
      <c r="BL132" s="26">
        <f t="shared" si="28"/>
        <v>-8.4034107963795041E-3</v>
      </c>
      <c r="BM132" s="26">
        <f t="shared" si="28"/>
        <v>0</v>
      </c>
      <c r="BN132" s="26">
        <f t="shared" si="28"/>
        <v>8.2103653493559026E-2</v>
      </c>
      <c r="BO132" s="26">
        <f t="shared" si="28"/>
        <v>0</v>
      </c>
      <c r="BP132" s="26">
        <f t="shared" si="24"/>
        <v>0</v>
      </c>
      <c r="BQ132" s="26">
        <f t="shared" si="24"/>
        <v>0</v>
      </c>
      <c r="BR132" s="26">
        <f t="shared" si="24"/>
        <v>0</v>
      </c>
      <c r="BS132" s="26">
        <f t="shared" si="24"/>
        <v>0</v>
      </c>
      <c r="BT132" s="26">
        <f t="shared" si="24"/>
        <v>0</v>
      </c>
      <c r="BU132" s="26">
        <f t="shared" si="24"/>
        <v>-1.6529301951210471E-2</v>
      </c>
      <c r="BV132" s="26">
        <f t="shared" si="19"/>
        <v>0</v>
      </c>
      <c r="BW132" s="26">
        <f t="shared" si="19"/>
        <v>0</v>
      </c>
      <c r="BX132" s="26">
        <f t="shared" si="19"/>
        <v>0</v>
      </c>
      <c r="BY132" s="26">
        <f t="shared" si="18"/>
        <v>0</v>
      </c>
      <c r="BZ132" s="26">
        <f t="shared" si="18"/>
        <v>0</v>
      </c>
      <c r="CA132" s="26">
        <f t="shared" si="18"/>
        <v>2.139118998131756E-2</v>
      </c>
      <c r="CB132" s="26">
        <f t="shared" si="18"/>
        <v>0</v>
      </c>
      <c r="CC132" s="26">
        <f t="shared" si="18"/>
        <v>-3.4596659879879602E-2</v>
      </c>
      <c r="CD132" s="26">
        <f t="shared" si="18"/>
        <v>-1.3158084577511199E-2</v>
      </c>
    </row>
    <row r="133" spans="2:82" x14ac:dyDescent="0.35">
      <c r="B133">
        <v>130</v>
      </c>
      <c r="C133" s="33">
        <v>43451</v>
      </c>
      <c r="D133" s="32">
        <v>8.15</v>
      </c>
      <c r="E133" s="32">
        <v>0.68</v>
      </c>
      <c r="F133" s="32">
        <v>4.21</v>
      </c>
      <c r="G133" s="32">
        <v>7.12</v>
      </c>
      <c r="H133" s="32">
        <v>10</v>
      </c>
      <c r="I133" s="32">
        <v>34.85</v>
      </c>
      <c r="J133" s="32">
        <v>20.25</v>
      </c>
      <c r="K133" s="32">
        <v>1.78</v>
      </c>
      <c r="L133" s="32">
        <v>5.2</v>
      </c>
      <c r="M133" s="32">
        <v>13.3</v>
      </c>
      <c r="N133" s="32">
        <v>0.2</v>
      </c>
      <c r="O133" s="32">
        <v>1.9100000000000001</v>
      </c>
      <c r="P133" s="32">
        <v>7.25</v>
      </c>
      <c r="Q133" s="32">
        <v>21</v>
      </c>
      <c r="R133" s="32">
        <v>14.5</v>
      </c>
      <c r="S133" s="32">
        <v>34.049999999999997</v>
      </c>
      <c r="T133" s="32">
        <v>73</v>
      </c>
      <c r="U133" s="32">
        <v>30.5</v>
      </c>
      <c r="V133" s="32">
        <v>11.95</v>
      </c>
      <c r="W133" s="32">
        <v>21</v>
      </c>
      <c r="X133" s="32">
        <v>156.6</v>
      </c>
      <c r="Y133" s="32">
        <v>1450</v>
      </c>
      <c r="Z133" s="13">
        <v>62.15</v>
      </c>
      <c r="AA133" s="13">
        <v>0.47</v>
      </c>
      <c r="AB133" s="13">
        <v>45.55</v>
      </c>
      <c r="AC133" s="32">
        <v>198</v>
      </c>
      <c r="AD133" s="32">
        <v>10.7</v>
      </c>
      <c r="AE133" s="32">
        <v>6.1</v>
      </c>
      <c r="AF133" s="32">
        <v>13.45</v>
      </c>
      <c r="AG133" s="32">
        <v>3.07</v>
      </c>
      <c r="AH133" s="32">
        <v>22.9</v>
      </c>
      <c r="AI133" s="32">
        <v>3.7199999999999998</v>
      </c>
      <c r="AJ133" s="32">
        <v>594</v>
      </c>
      <c r="AK133" s="32">
        <v>185</v>
      </c>
      <c r="AL133" s="32">
        <v>15</v>
      </c>
      <c r="AM133" s="32">
        <v>79.400000000000006</v>
      </c>
      <c r="AN133" s="32">
        <v>7.65</v>
      </c>
      <c r="AR133" s="23">
        <v>130</v>
      </c>
      <c r="AS133" s="31">
        <f t="shared" si="27"/>
        <v>43451</v>
      </c>
      <c r="AT133" s="26">
        <f t="shared" si="26"/>
        <v>8.9803894861303274E-2</v>
      </c>
      <c r="AU133" s="26">
        <f t="shared" si="26"/>
        <v>-1.4598799421152523E-2</v>
      </c>
      <c r="AV133" s="26">
        <f t="shared" si="25"/>
        <v>0</v>
      </c>
      <c r="AW133" s="26">
        <f t="shared" si="25"/>
        <v>0</v>
      </c>
      <c r="AX133" s="26">
        <f t="shared" si="25"/>
        <v>0</v>
      </c>
      <c r="AY133" s="26">
        <f t="shared" si="25"/>
        <v>-6.6598807619035583E-2</v>
      </c>
      <c r="AZ133" s="26">
        <f t="shared" si="25"/>
        <v>0</v>
      </c>
      <c r="BA133" s="26">
        <f t="shared" si="25"/>
        <v>-3.857227478623973E-2</v>
      </c>
      <c r="BB133" s="26">
        <f t="shared" si="25"/>
        <v>1.9418085857101731E-2</v>
      </c>
      <c r="BC133" s="26">
        <f t="shared" si="25"/>
        <v>0</v>
      </c>
      <c r="BD133" s="26">
        <f t="shared" si="25"/>
        <v>0</v>
      </c>
      <c r="BE133" s="26">
        <f t="shared" si="25"/>
        <v>-3.0930300691358499E-2</v>
      </c>
      <c r="BF133" s="26">
        <f t="shared" si="25"/>
        <v>-2.7212563524884815E-2</v>
      </c>
      <c r="BG133" s="26">
        <f t="shared" si="25"/>
        <v>2.1661496781179249E-2</v>
      </c>
      <c r="BH133" s="26">
        <f t="shared" si="25"/>
        <v>0</v>
      </c>
      <c r="BI133" s="26">
        <f t="shared" si="25"/>
        <v>-2.7518028893892411E-2</v>
      </c>
      <c r="BJ133" s="26">
        <f t="shared" si="25"/>
        <v>0</v>
      </c>
      <c r="BK133" s="26">
        <f t="shared" si="25"/>
        <v>1.6529301951210506E-2</v>
      </c>
      <c r="BL133" s="26">
        <f t="shared" si="28"/>
        <v>-4.0989344533197004E-2</v>
      </c>
      <c r="BM133" s="26">
        <f t="shared" si="28"/>
        <v>0</v>
      </c>
      <c r="BN133" s="26">
        <f t="shared" si="28"/>
        <v>0</v>
      </c>
      <c r="BO133" s="26">
        <f t="shared" si="28"/>
        <v>0</v>
      </c>
      <c r="BP133" s="26">
        <f t="shared" si="24"/>
        <v>0</v>
      </c>
      <c r="BQ133" s="26">
        <f t="shared" si="24"/>
        <v>0</v>
      </c>
      <c r="BR133" s="26">
        <f t="shared" si="24"/>
        <v>0</v>
      </c>
      <c r="BS133" s="26">
        <f t="shared" si="24"/>
        <v>0</v>
      </c>
      <c r="BT133" s="26">
        <f t="shared" si="24"/>
        <v>0</v>
      </c>
      <c r="BU133" s="26">
        <f t="shared" si="24"/>
        <v>0</v>
      </c>
      <c r="BV133" s="26">
        <f t="shared" si="19"/>
        <v>0</v>
      </c>
      <c r="BW133" s="26">
        <f t="shared" si="19"/>
        <v>6.7365531827575931E-2</v>
      </c>
      <c r="BX133" s="26">
        <f t="shared" si="19"/>
        <v>-4.3573053689558126E-3</v>
      </c>
      <c r="BY133" s="26">
        <f t="shared" si="18"/>
        <v>5.8107630807280757E-2</v>
      </c>
      <c r="BZ133" s="26">
        <f t="shared" si="18"/>
        <v>0</v>
      </c>
      <c r="CA133" s="26">
        <f t="shared" si="18"/>
        <v>0</v>
      </c>
      <c r="CB133" s="26">
        <f t="shared" si="18"/>
        <v>0</v>
      </c>
      <c r="CC133" s="26">
        <f t="shared" si="18"/>
        <v>-1.2586534071960661E-3</v>
      </c>
      <c r="CD133" s="26">
        <f t="shared" si="18"/>
        <v>1.3158084577511201E-2</v>
      </c>
    </row>
    <row r="134" spans="2:82" x14ac:dyDescent="0.35">
      <c r="B134">
        <v>131</v>
      </c>
      <c r="C134" s="33">
        <v>43448</v>
      </c>
      <c r="D134" s="32">
        <v>7.45</v>
      </c>
      <c r="E134" s="32">
        <v>0.69</v>
      </c>
      <c r="F134" s="32">
        <v>4.21</v>
      </c>
      <c r="G134" s="32">
        <v>7.12</v>
      </c>
      <c r="H134" s="32">
        <v>10</v>
      </c>
      <c r="I134" s="32">
        <v>37.25</v>
      </c>
      <c r="J134" s="32">
        <v>20.25</v>
      </c>
      <c r="K134" s="32">
        <v>1.85</v>
      </c>
      <c r="L134" s="32">
        <v>5.0999999999999996</v>
      </c>
      <c r="M134" s="32">
        <v>13.3</v>
      </c>
      <c r="N134" s="32">
        <v>0.2</v>
      </c>
      <c r="O134" s="32">
        <v>1.97</v>
      </c>
      <c r="P134" s="32">
        <v>7.45</v>
      </c>
      <c r="Q134" s="32">
        <v>20.55</v>
      </c>
      <c r="R134" s="32">
        <v>14.5</v>
      </c>
      <c r="S134" s="32">
        <v>35</v>
      </c>
      <c r="T134" s="32">
        <v>73</v>
      </c>
      <c r="U134" s="32">
        <v>30</v>
      </c>
      <c r="V134" s="32">
        <v>12.45</v>
      </c>
      <c r="W134" s="32">
        <v>21</v>
      </c>
      <c r="X134" s="32">
        <v>156.6</v>
      </c>
      <c r="Y134" s="32">
        <v>1450</v>
      </c>
      <c r="Z134" s="13">
        <v>62.15</v>
      </c>
      <c r="AA134" s="13">
        <v>0.47</v>
      </c>
      <c r="AB134" s="13">
        <v>45.55</v>
      </c>
      <c r="AC134" s="32">
        <v>198</v>
      </c>
      <c r="AD134" s="32">
        <v>10.7</v>
      </c>
      <c r="AE134" s="32">
        <v>6.1</v>
      </c>
      <c r="AF134" s="32">
        <v>13.45</v>
      </c>
      <c r="AG134" s="32">
        <v>2.87</v>
      </c>
      <c r="AH134" s="32">
        <v>23</v>
      </c>
      <c r="AI134" s="32">
        <v>3.51</v>
      </c>
      <c r="AJ134" s="32">
        <v>594</v>
      </c>
      <c r="AK134" s="32">
        <v>185</v>
      </c>
      <c r="AL134" s="32">
        <v>15</v>
      </c>
      <c r="AM134" s="32">
        <v>79.5</v>
      </c>
      <c r="AN134" s="32">
        <v>7.55</v>
      </c>
      <c r="AR134" s="23">
        <v>131</v>
      </c>
      <c r="AS134" s="31">
        <f t="shared" si="27"/>
        <v>43448</v>
      </c>
      <c r="AT134" s="26">
        <f t="shared" si="26"/>
        <v>0</v>
      </c>
      <c r="AU134" s="26">
        <f t="shared" si="26"/>
        <v>0</v>
      </c>
      <c r="AV134" s="26">
        <f t="shared" si="25"/>
        <v>0</v>
      </c>
      <c r="AW134" s="26">
        <f t="shared" si="25"/>
        <v>0</v>
      </c>
      <c r="AX134" s="26">
        <f t="shared" si="25"/>
        <v>0</v>
      </c>
      <c r="AY134" s="26">
        <f t="shared" si="25"/>
        <v>0</v>
      </c>
      <c r="AZ134" s="26">
        <f t="shared" si="25"/>
        <v>0</v>
      </c>
      <c r="BA134" s="26">
        <f t="shared" si="25"/>
        <v>4.9871830040173155E-2</v>
      </c>
      <c r="BB134" s="26">
        <f t="shared" si="25"/>
        <v>0</v>
      </c>
      <c r="BC134" s="26">
        <f t="shared" si="25"/>
        <v>0</v>
      </c>
      <c r="BD134" s="26">
        <f t="shared" si="25"/>
        <v>0</v>
      </c>
      <c r="BE134" s="26">
        <f t="shared" si="25"/>
        <v>0</v>
      </c>
      <c r="BF134" s="26">
        <f t="shared" si="25"/>
        <v>3.4133006369458617E-2</v>
      </c>
      <c r="BG134" s="26">
        <f t="shared" si="25"/>
        <v>-2.1661496781179304E-2</v>
      </c>
      <c r="BH134" s="26">
        <f t="shared" si="25"/>
        <v>0</v>
      </c>
      <c r="BI134" s="26">
        <f t="shared" si="25"/>
        <v>0</v>
      </c>
      <c r="BJ134" s="26">
        <f t="shared" si="25"/>
        <v>0</v>
      </c>
      <c r="BK134" s="26">
        <f t="shared" si="25"/>
        <v>0</v>
      </c>
      <c r="BL134" s="26">
        <f t="shared" si="28"/>
        <v>0</v>
      </c>
      <c r="BM134" s="26">
        <f t="shared" si="28"/>
        <v>0</v>
      </c>
      <c r="BN134" s="26">
        <f t="shared" si="28"/>
        <v>0</v>
      </c>
      <c r="BO134" s="26">
        <f t="shared" si="28"/>
        <v>-2.0478531343540676E-2</v>
      </c>
      <c r="BP134" s="26">
        <f t="shared" si="24"/>
        <v>0</v>
      </c>
      <c r="BQ134" s="26">
        <f t="shared" si="24"/>
        <v>0</v>
      </c>
      <c r="BR134" s="26">
        <f t="shared" si="24"/>
        <v>0</v>
      </c>
      <c r="BS134" s="26">
        <f t="shared" si="24"/>
        <v>0</v>
      </c>
      <c r="BT134" s="26">
        <f t="shared" si="24"/>
        <v>6.7658648473814656E-2</v>
      </c>
      <c r="BU134" s="26">
        <f t="shared" si="24"/>
        <v>4.1847109935500504E-2</v>
      </c>
      <c r="BV134" s="26">
        <f t="shared" si="19"/>
        <v>0</v>
      </c>
      <c r="BW134" s="26">
        <f t="shared" si="19"/>
        <v>0</v>
      </c>
      <c r="BX134" s="26">
        <f t="shared" si="19"/>
        <v>0</v>
      </c>
      <c r="BY134" s="26">
        <f t="shared" si="18"/>
        <v>1.7241806434505954E-2</v>
      </c>
      <c r="BZ134" s="26">
        <f t="shared" si="18"/>
        <v>9.5310179804324935E-2</v>
      </c>
      <c r="CA134" s="26">
        <f t="shared" si="18"/>
        <v>-5.3908486348764233E-3</v>
      </c>
      <c r="CB134" s="26">
        <f t="shared" si="18"/>
        <v>0</v>
      </c>
      <c r="CC134" s="26">
        <f t="shared" si="18"/>
        <v>4.5023681373955113E-2</v>
      </c>
      <c r="CD134" s="26">
        <f t="shared" si="18"/>
        <v>2.0067563050809173E-2</v>
      </c>
    </row>
    <row r="135" spans="2:82" x14ac:dyDescent="0.35">
      <c r="B135">
        <v>132</v>
      </c>
      <c r="C135" s="33">
        <v>43447</v>
      </c>
      <c r="D135" s="32">
        <v>7.45</v>
      </c>
      <c r="E135" s="32">
        <v>0.69</v>
      </c>
      <c r="F135" s="32">
        <v>4.21</v>
      </c>
      <c r="G135" s="32">
        <v>7.12</v>
      </c>
      <c r="H135" s="32">
        <v>10</v>
      </c>
      <c r="I135" s="32">
        <v>37.25</v>
      </c>
      <c r="J135" s="32">
        <v>20.25</v>
      </c>
      <c r="K135" s="32">
        <v>1.76</v>
      </c>
      <c r="L135" s="32">
        <v>5.0999999999999996</v>
      </c>
      <c r="M135" s="32">
        <v>13.3</v>
      </c>
      <c r="N135" s="32">
        <v>0.2</v>
      </c>
      <c r="O135" s="32">
        <v>1.97</v>
      </c>
      <c r="P135" s="32">
        <v>7.2</v>
      </c>
      <c r="Q135" s="32">
        <v>21</v>
      </c>
      <c r="R135" s="32">
        <v>14.5</v>
      </c>
      <c r="S135" s="32">
        <v>35</v>
      </c>
      <c r="T135" s="32">
        <v>73</v>
      </c>
      <c r="U135" s="32">
        <v>30</v>
      </c>
      <c r="V135" s="32">
        <v>12.45</v>
      </c>
      <c r="W135" s="32">
        <v>21</v>
      </c>
      <c r="X135" s="32">
        <v>156.6</v>
      </c>
      <c r="Y135" s="32">
        <v>1480</v>
      </c>
      <c r="Z135" s="13">
        <v>62.15</v>
      </c>
      <c r="AA135" s="13">
        <v>0.47</v>
      </c>
      <c r="AB135" s="13">
        <v>45.55</v>
      </c>
      <c r="AC135" s="32">
        <v>198</v>
      </c>
      <c r="AD135" s="32">
        <v>10</v>
      </c>
      <c r="AE135" s="32">
        <v>5.85</v>
      </c>
      <c r="AF135" s="32">
        <v>13.45</v>
      </c>
      <c r="AG135" s="32">
        <v>2.87</v>
      </c>
      <c r="AH135" s="32">
        <v>23</v>
      </c>
      <c r="AI135" s="32">
        <v>3.45</v>
      </c>
      <c r="AJ135" s="32">
        <v>540</v>
      </c>
      <c r="AK135" s="32">
        <v>186</v>
      </c>
      <c r="AL135" s="32">
        <v>15</v>
      </c>
      <c r="AM135" s="32">
        <v>76</v>
      </c>
      <c r="AN135" s="32">
        <v>7.4</v>
      </c>
      <c r="AR135" s="23">
        <v>132</v>
      </c>
      <c r="AS135" s="31">
        <f t="shared" si="27"/>
        <v>43447</v>
      </c>
      <c r="AT135" s="26">
        <f t="shared" si="26"/>
        <v>0</v>
      </c>
      <c r="AU135" s="26">
        <f t="shared" si="26"/>
        <v>0</v>
      </c>
      <c r="AV135" s="26">
        <f t="shared" si="25"/>
        <v>0</v>
      </c>
      <c r="AW135" s="26">
        <f t="shared" si="25"/>
        <v>0</v>
      </c>
      <c r="AX135" s="26">
        <f t="shared" si="25"/>
        <v>5.0125418235444138E-3</v>
      </c>
      <c r="AY135" s="26">
        <f t="shared" si="25"/>
        <v>7.235421918965626E-2</v>
      </c>
      <c r="AZ135" s="26">
        <f t="shared" si="25"/>
        <v>0</v>
      </c>
      <c r="BA135" s="26">
        <f t="shared" si="25"/>
        <v>5.6980211146377959E-3</v>
      </c>
      <c r="BB135" s="26">
        <f t="shared" si="25"/>
        <v>0</v>
      </c>
      <c r="BC135" s="26">
        <f t="shared" si="25"/>
        <v>7.5472056353831241E-3</v>
      </c>
      <c r="BD135" s="26">
        <f t="shared" si="25"/>
        <v>0</v>
      </c>
      <c r="BE135" s="26">
        <f t="shared" si="25"/>
        <v>1.5345569674660321E-2</v>
      </c>
      <c r="BF135" s="26">
        <f t="shared" si="25"/>
        <v>-6.9204428445737952E-3</v>
      </c>
      <c r="BG135" s="26">
        <f t="shared" si="25"/>
        <v>-1.8868484304382691E-2</v>
      </c>
      <c r="BH135" s="26">
        <f t="shared" si="25"/>
        <v>0</v>
      </c>
      <c r="BI135" s="26">
        <f t="shared" si="25"/>
        <v>0</v>
      </c>
      <c r="BJ135" s="26">
        <f t="shared" si="25"/>
        <v>0</v>
      </c>
      <c r="BK135" s="26">
        <f t="shared" si="25"/>
        <v>1.8503471564559726E-2</v>
      </c>
      <c r="BL135" s="26">
        <f t="shared" si="28"/>
        <v>-4.0080213975388218E-3</v>
      </c>
      <c r="BM135" s="26">
        <f t="shared" si="28"/>
        <v>0</v>
      </c>
      <c r="BN135" s="26">
        <f t="shared" si="28"/>
        <v>3.5091319811270193E-2</v>
      </c>
      <c r="BO135" s="26">
        <f t="shared" si="28"/>
        <v>-3.3726844786392302E-3</v>
      </c>
      <c r="BP135" s="26">
        <f t="shared" si="24"/>
        <v>0</v>
      </c>
      <c r="BQ135" s="26">
        <f t="shared" si="24"/>
        <v>0</v>
      </c>
      <c r="BR135" s="26">
        <f t="shared" si="24"/>
        <v>-9.8307727831277846E-3</v>
      </c>
      <c r="BS135" s="26">
        <f t="shared" si="24"/>
        <v>0</v>
      </c>
      <c r="BT135" s="26">
        <f t="shared" si="24"/>
        <v>0</v>
      </c>
      <c r="BU135" s="26">
        <f t="shared" si="24"/>
        <v>8.0042707673536356E-2</v>
      </c>
      <c r="BV135" s="26">
        <f t="shared" si="19"/>
        <v>0</v>
      </c>
      <c r="BW135" s="26">
        <f t="shared" si="19"/>
        <v>0</v>
      </c>
      <c r="BX135" s="26">
        <f t="shared" si="19"/>
        <v>-2.1715535135079069E-3</v>
      </c>
      <c r="BY135" s="26">
        <f t="shared" si="18"/>
        <v>-7.5349437241786735E-2</v>
      </c>
      <c r="BZ135" s="26">
        <f t="shared" si="18"/>
        <v>-0.1035254997120966</v>
      </c>
      <c r="CA135" s="26">
        <f t="shared" si="18"/>
        <v>0</v>
      </c>
      <c r="CB135" s="26">
        <f t="shared" si="18"/>
        <v>0</v>
      </c>
      <c r="CC135" s="26">
        <f t="shared" si="18"/>
        <v>0</v>
      </c>
      <c r="CD135" s="26">
        <f t="shared" si="18"/>
        <v>-1.3423020332140661E-2</v>
      </c>
    </row>
    <row r="136" spans="2:82" x14ac:dyDescent="0.35">
      <c r="B136">
        <v>133</v>
      </c>
      <c r="C136" s="33">
        <v>43446</v>
      </c>
      <c r="D136" s="32">
        <v>7.45</v>
      </c>
      <c r="E136" s="32">
        <v>0.69</v>
      </c>
      <c r="F136" s="32">
        <v>4.21</v>
      </c>
      <c r="G136" s="32">
        <v>7.12</v>
      </c>
      <c r="H136" s="32">
        <v>9.9499999999999993</v>
      </c>
      <c r="I136" s="32">
        <v>34.65</v>
      </c>
      <c r="J136" s="32">
        <v>20.25</v>
      </c>
      <c r="K136" s="32">
        <v>1.75</v>
      </c>
      <c r="L136" s="32">
        <v>5.0999999999999996</v>
      </c>
      <c r="M136" s="32">
        <v>13.2</v>
      </c>
      <c r="N136" s="32">
        <v>0.2</v>
      </c>
      <c r="O136" s="32">
        <v>1.94</v>
      </c>
      <c r="P136" s="32">
        <v>7.25</v>
      </c>
      <c r="Q136" s="32">
        <v>21.4</v>
      </c>
      <c r="R136" s="32">
        <v>14.5</v>
      </c>
      <c r="S136" s="32">
        <v>35</v>
      </c>
      <c r="T136" s="32">
        <v>73</v>
      </c>
      <c r="U136" s="32">
        <v>29.45</v>
      </c>
      <c r="V136" s="32">
        <v>12.5</v>
      </c>
      <c r="W136" s="32">
        <v>21</v>
      </c>
      <c r="X136" s="32">
        <v>151.19999999999999</v>
      </c>
      <c r="Y136" s="32">
        <v>1485</v>
      </c>
      <c r="Z136" s="13">
        <v>62.15</v>
      </c>
      <c r="AA136" s="13">
        <v>0.47</v>
      </c>
      <c r="AB136" s="13">
        <v>46</v>
      </c>
      <c r="AC136" s="32">
        <v>198</v>
      </c>
      <c r="AD136" s="32">
        <v>10</v>
      </c>
      <c r="AE136" s="32">
        <v>5.4</v>
      </c>
      <c r="AF136" s="32">
        <v>13.45</v>
      </c>
      <c r="AG136" s="32">
        <v>2.87</v>
      </c>
      <c r="AH136" s="32">
        <v>23.05</v>
      </c>
      <c r="AI136" s="32">
        <v>3.7199999999999998</v>
      </c>
      <c r="AJ136" s="32">
        <v>598.9</v>
      </c>
      <c r="AK136" s="32">
        <v>186</v>
      </c>
      <c r="AL136" s="32">
        <v>15</v>
      </c>
      <c r="AM136" s="32">
        <v>76</v>
      </c>
      <c r="AN136" s="32">
        <v>7.5</v>
      </c>
      <c r="AR136" s="23">
        <v>133</v>
      </c>
      <c r="AS136" s="31">
        <f t="shared" si="27"/>
        <v>43446</v>
      </c>
      <c r="AT136" s="26">
        <f t="shared" si="26"/>
        <v>-6.6889881507965401E-3</v>
      </c>
      <c r="AU136" s="26">
        <f t="shared" si="26"/>
        <v>5.9719234701622069E-2</v>
      </c>
      <c r="AV136" s="26">
        <f t="shared" si="25"/>
        <v>0</v>
      </c>
      <c r="AW136" s="26">
        <f t="shared" si="25"/>
        <v>1.6997576368571077E-2</v>
      </c>
      <c r="AX136" s="26">
        <f t="shared" si="25"/>
        <v>0</v>
      </c>
      <c r="AY136" s="26">
        <f t="shared" si="25"/>
        <v>9.5310179804324741E-2</v>
      </c>
      <c r="AZ136" s="26">
        <f t="shared" si="25"/>
        <v>-0.10536051565782628</v>
      </c>
      <c r="BA136" s="26">
        <f t="shared" si="25"/>
        <v>-2.8170876966696335E-2</v>
      </c>
      <c r="BB136" s="26">
        <f t="shared" si="25"/>
        <v>0</v>
      </c>
      <c r="BC136" s="26">
        <f t="shared" si="25"/>
        <v>-5.5262678675049415E-2</v>
      </c>
      <c r="BD136" s="26">
        <f t="shared" si="25"/>
        <v>0</v>
      </c>
      <c r="BE136" s="26">
        <f t="shared" si="25"/>
        <v>2.0834086902842053E-2</v>
      </c>
      <c r="BF136" s="26">
        <f t="shared" si="25"/>
        <v>-3.3901551675681339E-2</v>
      </c>
      <c r="BG136" s="26">
        <f t="shared" si="25"/>
        <v>1.8868484304382736E-2</v>
      </c>
      <c r="BH136" s="26">
        <f t="shared" si="25"/>
        <v>0</v>
      </c>
      <c r="BI136" s="26">
        <f t="shared" si="25"/>
        <v>1.7291497110061043E-2</v>
      </c>
      <c r="BJ136" s="26">
        <f t="shared" si="25"/>
        <v>0</v>
      </c>
      <c r="BK136" s="26">
        <f t="shared" si="25"/>
        <v>0</v>
      </c>
      <c r="BL136" s="26">
        <f t="shared" si="28"/>
        <v>0</v>
      </c>
      <c r="BM136" s="26">
        <f t="shared" si="28"/>
        <v>0</v>
      </c>
      <c r="BN136" s="26">
        <f t="shared" si="28"/>
        <v>-5.6570351488394351E-2</v>
      </c>
      <c r="BO136" s="26">
        <f t="shared" si="28"/>
        <v>0</v>
      </c>
      <c r="BP136" s="26">
        <f t="shared" si="24"/>
        <v>0</v>
      </c>
      <c r="BQ136" s="26">
        <f t="shared" si="24"/>
        <v>8.8947486016496116E-2</v>
      </c>
      <c r="BR136" s="26">
        <f t="shared" si="24"/>
        <v>0</v>
      </c>
      <c r="BS136" s="26">
        <f t="shared" si="24"/>
        <v>0</v>
      </c>
      <c r="BT136" s="26">
        <f t="shared" si="24"/>
        <v>1.0050335853501506E-2</v>
      </c>
      <c r="BU136" s="26">
        <f t="shared" si="24"/>
        <v>9.3023926623136306E-3</v>
      </c>
      <c r="BV136" s="26">
        <f t="shared" si="19"/>
        <v>0</v>
      </c>
      <c r="BW136" s="26">
        <f t="shared" si="19"/>
        <v>0</v>
      </c>
      <c r="BX136" s="26">
        <f t="shared" si="19"/>
        <v>-4.3290110895854699E-3</v>
      </c>
      <c r="BY136" s="26">
        <f t="shared" si="18"/>
        <v>0</v>
      </c>
      <c r="BZ136" s="26">
        <f t="shared" si="18"/>
        <v>0</v>
      </c>
      <c r="CA136" s="26">
        <f t="shared" si="18"/>
        <v>2.691791665711353E-3</v>
      </c>
      <c r="CB136" s="26">
        <f t="shared" si="18"/>
        <v>-3.2789822822990838E-2</v>
      </c>
      <c r="CC136" s="26">
        <f t="shared" si="18"/>
        <v>-3.236528450203166E-2</v>
      </c>
      <c r="CD136" s="26">
        <f t="shared" si="18"/>
        <v>-3.9220713153281267E-2</v>
      </c>
    </row>
    <row r="137" spans="2:82" x14ac:dyDescent="0.35">
      <c r="B137">
        <v>134</v>
      </c>
      <c r="C137" s="33">
        <v>43445</v>
      </c>
      <c r="D137" s="32">
        <v>7.5</v>
      </c>
      <c r="E137" s="32">
        <v>0.65</v>
      </c>
      <c r="F137" s="32">
        <v>4.21</v>
      </c>
      <c r="G137" s="32">
        <v>7</v>
      </c>
      <c r="H137" s="32">
        <v>9.9499999999999993</v>
      </c>
      <c r="I137" s="32">
        <v>31.5</v>
      </c>
      <c r="J137" s="32">
        <v>22.5</v>
      </c>
      <c r="K137" s="32">
        <v>1.8</v>
      </c>
      <c r="L137" s="32">
        <v>5.0999999999999996</v>
      </c>
      <c r="M137" s="32">
        <v>13.95</v>
      </c>
      <c r="N137" s="32">
        <v>0.2</v>
      </c>
      <c r="O137" s="32">
        <v>1.9</v>
      </c>
      <c r="P137" s="32">
        <v>7.5</v>
      </c>
      <c r="Q137" s="32">
        <v>21</v>
      </c>
      <c r="R137" s="32">
        <v>14.5</v>
      </c>
      <c r="S137" s="32">
        <v>34.4</v>
      </c>
      <c r="T137" s="32">
        <v>73</v>
      </c>
      <c r="U137" s="32">
        <v>29.45</v>
      </c>
      <c r="V137" s="32">
        <v>12.5</v>
      </c>
      <c r="W137" s="32">
        <v>21</v>
      </c>
      <c r="X137" s="32">
        <v>160</v>
      </c>
      <c r="Y137" s="32">
        <v>1485</v>
      </c>
      <c r="Z137" s="13">
        <v>62.15</v>
      </c>
      <c r="AA137" s="13">
        <v>0.43</v>
      </c>
      <c r="AB137" s="13">
        <v>46</v>
      </c>
      <c r="AC137" s="32">
        <v>198</v>
      </c>
      <c r="AD137" s="32">
        <v>9.9</v>
      </c>
      <c r="AE137" s="32">
        <v>5.35</v>
      </c>
      <c r="AF137" s="32">
        <v>13.45</v>
      </c>
      <c r="AG137" s="32">
        <v>2.87</v>
      </c>
      <c r="AH137" s="32">
        <v>23.15</v>
      </c>
      <c r="AI137" s="32">
        <v>3.7199999999999998</v>
      </c>
      <c r="AJ137" s="32">
        <v>598.9</v>
      </c>
      <c r="AK137" s="32">
        <v>185.5</v>
      </c>
      <c r="AL137" s="32">
        <v>15.5</v>
      </c>
      <c r="AM137" s="32">
        <v>78.5</v>
      </c>
      <c r="AN137" s="32">
        <v>7.8</v>
      </c>
      <c r="AR137" s="23">
        <v>134</v>
      </c>
      <c r="AS137" s="31">
        <f t="shared" si="27"/>
        <v>43445</v>
      </c>
      <c r="AT137" s="26">
        <f t="shared" si="26"/>
        <v>-6.6445427186685013E-3</v>
      </c>
      <c r="AU137" s="26">
        <f t="shared" si="26"/>
        <v>-3.0305349495328922E-2</v>
      </c>
      <c r="AV137" s="26">
        <f t="shared" si="25"/>
        <v>0</v>
      </c>
      <c r="AW137" s="26">
        <f t="shared" si="25"/>
        <v>-0.10307218513981406</v>
      </c>
      <c r="AX137" s="26">
        <f t="shared" si="25"/>
        <v>5.1557809664850116E-2</v>
      </c>
      <c r="AY137" s="26">
        <f t="shared" si="25"/>
        <v>0</v>
      </c>
      <c r="AZ137" s="26">
        <f t="shared" si="25"/>
        <v>0</v>
      </c>
      <c r="BA137" s="26">
        <f t="shared" si="25"/>
        <v>2.2472855852058576E-2</v>
      </c>
      <c r="BB137" s="26">
        <f t="shared" si="25"/>
        <v>0</v>
      </c>
      <c r="BC137" s="26">
        <f t="shared" si="25"/>
        <v>3.2789822822990755E-2</v>
      </c>
      <c r="BD137" s="26">
        <f t="shared" si="25"/>
        <v>0</v>
      </c>
      <c r="BE137" s="26">
        <f t="shared" si="25"/>
        <v>0</v>
      </c>
      <c r="BF137" s="26">
        <f t="shared" si="25"/>
        <v>-6.6445427186685013E-3</v>
      </c>
      <c r="BG137" s="26">
        <f t="shared" si="25"/>
        <v>4.8790164169432049E-2</v>
      </c>
      <c r="BH137" s="26">
        <f t="shared" si="25"/>
        <v>0</v>
      </c>
      <c r="BI137" s="26">
        <f t="shared" si="25"/>
        <v>-1.0123007631448565E-2</v>
      </c>
      <c r="BJ137" s="26">
        <f t="shared" si="25"/>
        <v>0</v>
      </c>
      <c r="BK137" s="26">
        <f t="shared" si="25"/>
        <v>0</v>
      </c>
      <c r="BL137" s="26">
        <f t="shared" si="28"/>
        <v>1.6129381929883498E-2</v>
      </c>
      <c r="BM137" s="26">
        <f t="shared" si="28"/>
        <v>0</v>
      </c>
      <c r="BN137" s="26">
        <f t="shared" si="28"/>
        <v>0</v>
      </c>
      <c r="BO137" s="26">
        <f t="shared" si="28"/>
        <v>0</v>
      </c>
      <c r="BP137" s="26">
        <f t="shared" si="24"/>
        <v>0</v>
      </c>
      <c r="BQ137" s="26">
        <f t="shared" si="24"/>
        <v>-8.8947486016496172E-2</v>
      </c>
      <c r="BR137" s="26">
        <f t="shared" si="24"/>
        <v>0</v>
      </c>
      <c r="BS137" s="26">
        <f t="shared" si="24"/>
        <v>0</v>
      </c>
      <c r="BT137" s="26">
        <f t="shared" si="24"/>
        <v>6.252035698133393E-2</v>
      </c>
      <c r="BU137" s="26">
        <f t="shared" si="24"/>
        <v>0</v>
      </c>
      <c r="BV137" s="26">
        <f t="shared" si="19"/>
        <v>0</v>
      </c>
      <c r="BW137" s="26">
        <f t="shared" si="19"/>
        <v>0</v>
      </c>
      <c r="BX137" s="26">
        <f t="shared" si="19"/>
        <v>4.3290110895854786E-3</v>
      </c>
      <c r="BY137" s="26">
        <f t="shared" si="18"/>
        <v>0</v>
      </c>
      <c r="BZ137" s="26">
        <f t="shared" si="18"/>
        <v>0</v>
      </c>
      <c r="CA137" s="26">
        <f t="shared" si="18"/>
        <v>7.0327582262833628E-3</v>
      </c>
      <c r="CB137" s="26">
        <f t="shared" si="18"/>
        <v>0</v>
      </c>
      <c r="CC137" s="26">
        <f t="shared" si="18"/>
        <v>6.3897980987709883E-3</v>
      </c>
      <c r="CD137" s="26">
        <f t="shared" si="18"/>
        <v>1.9418085857101516E-2</v>
      </c>
    </row>
    <row r="138" spans="2:82" x14ac:dyDescent="0.35">
      <c r="B138">
        <v>135</v>
      </c>
      <c r="C138" s="33">
        <v>43444</v>
      </c>
      <c r="D138" s="32">
        <v>7.55</v>
      </c>
      <c r="E138" s="32">
        <v>0.67</v>
      </c>
      <c r="F138" s="32">
        <v>4.21</v>
      </c>
      <c r="G138" s="32">
        <v>7.76</v>
      </c>
      <c r="H138" s="32">
        <v>9.4499999999999993</v>
      </c>
      <c r="I138" s="32">
        <v>31.5</v>
      </c>
      <c r="J138" s="32">
        <v>22.5</v>
      </c>
      <c r="K138" s="32">
        <v>1.76</v>
      </c>
      <c r="L138" s="32">
        <v>5.0999999999999996</v>
      </c>
      <c r="M138" s="32">
        <v>13.5</v>
      </c>
      <c r="N138" s="32">
        <v>0.2</v>
      </c>
      <c r="O138" s="32">
        <v>1.9</v>
      </c>
      <c r="P138" s="32">
        <v>7.55</v>
      </c>
      <c r="Q138" s="32">
        <v>20</v>
      </c>
      <c r="R138" s="32">
        <v>14.5</v>
      </c>
      <c r="S138" s="32">
        <v>34.75</v>
      </c>
      <c r="T138" s="32">
        <v>73</v>
      </c>
      <c r="U138" s="32">
        <v>29.45</v>
      </c>
      <c r="V138" s="32">
        <v>12.3</v>
      </c>
      <c r="W138" s="32">
        <v>21</v>
      </c>
      <c r="X138" s="32">
        <v>160</v>
      </c>
      <c r="Y138" s="32">
        <v>1485</v>
      </c>
      <c r="Z138" s="13">
        <v>62.15</v>
      </c>
      <c r="AA138" s="13">
        <v>0.47</v>
      </c>
      <c r="AB138" s="13">
        <v>46</v>
      </c>
      <c r="AC138" s="32">
        <v>198</v>
      </c>
      <c r="AD138" s="32">
        <v>9.3000000000000007</v>
      </c>
      <c r="AE138" s="32">
        <v>5.35</v>
      </c>
      <c r="AF138" s="32">
        <v>13.45</v>
      </c>
      <c r="AG138" s="32">
        <v>2.87</v>
      </c>
      <c r="AH138" s="32">
        <v>23.05</v>
      </c>
      <c r="AI138" s="32">
        <v>3.7199999999999998</v>
      </c>
      <c r="AJ138" s="32">
        <v>598.9</v>
      </c>
      <c r="AK138" s="32">
        <v>184.2</v>
      </c>
      <c r="AL138" s="32">
        <v>15.5</v>
      </c>
      <c r="AM138" s="32">
        <v>78</v>
      </c>
      <c r="AN138" s="32">
        <v>7.65</v>
      </c>
      <c r="AR138" s="23">
        <v>135</v>
      </c>
      <c r="AS138" s="31">
        <f t="shared" si="27"/>
        <v>43444</v>
      </c>
      <c r="AT138" s="26">
        <f t="shared" si="26"/>
        <v>1.3333530869465168E-2</v>
      </c>
      <c r="AU138" s="26">
        <f t="shared" si="26"/>
        <v>-4.380262265839277E-2</v>
      </c>
      <c r="AV138" s="26">
        <f t="shared" si="25"/>
        <v>0</v>
      </c>
      <c r="AW138" s="26">
        <f t="shared" si="25"/>
        <v>0</v>
      </c>
      <c r="AX138" s="26">
        <f t="shared" si="25"/>
        <v>0</v>
      </c>
      <c r="AY138" s="26">
        <f t="shared" si="25"/>
        <v>0</v>
      </c>
      <c r="AZ138" s="26">
        <f t="shared" si="25"/>
        <v>0</v>
      </c>
      <c r="BA138" s="26">
        <f t="shared" si="25"/>
        <v>5.6980211146377959E-3</v>
      </c>
      <c r="BB138" s="26">
        <f t="shared" si="25"/>
        <v>0</v>
      </c>
      <c r="BC138" s="26">
        <f t="shared" si="25"/>
        <v>0</v>
      </c>
      <c r="BD138" s="26">
        <f t="shared" si="25"/>
        <v>0</v>
      </c>
      <c r="BE138" s="26">
        <f t="shared" si="25"/>
        <v>-1.0471299867295366E-2</v>
      </c>
      <c r="BF138" s="26">
        <f t="shared" si="25"/>
        <v>-6.6006840313520242E-3</v>
      </c>
      <c r="BG138" s="26">
        <f t="shared" si="25"/>
        <v>-9.950330853168092E-3</v>
      </c>
      <c r="BH138" s="26">
        <f t="shared" si="25"/>
        <v>0</v>
      </c>
      <c r="BI138" s="26">
        <f t="shared" si="25"/>
        <v>-4.3072571975803324E-3</v>
      </c>
      <c r="BJ138" s="26">
        <f t="shared" si="25"/>
        <v>0</v>
      </c>
      <c r="BK138" s="26">
        <f t="shared" si="25"/>
        <v>0</v>
      </c>
      <c r="BL138" s="26">
        <f t="shared" si="28"/>
        <v>-1.6129381929883529E-2</v>
      </c>
      <c r="BM138" s="26">
        <f t="shared" si="28"/>
        <v>0</v>
      </c>
      <c r="BN138" s="26">
        <f t="shared" si="28"/>
        <v>-8.8468647987608229E-2</v>
      </c>
      <c r="BO138" s="26">
        <f t="shared" si="28"/>
        <v>-4.2194789180068651E-2</v>
      </c>
      <c r="BP138" s="26">
        <f t="shared" si="24"/>
        <v>0</v>
      </c>
      <c r="BQ138" s="26">
        <f t="shared" si="24"/>
        <v>-4.1672696400568074E-2</v>
      </c>
      <c r="BR138" s="26">
        <f t="shared" si="24"/>
        <v>-1.0810916104215617E-2</v>
      </c>
      <c r="BS138" s="26">
        <f t="shared" si="24"/>
        <v>0</v>
      </c>
      <c r="BT138" s="26">
        <f t="shared" si="24"/>
        <v>-7.2570692834835374E-2</v>
      </c>
      <c r="BU138" s="26">
        <f t="shared" si="24"/>
        <v>0</v>
      </c>
      <c r="BV138" s="26">
        <f t="shared" si="19"/>
        <v>0</v>
      </c>
      <c r="BW138" s="26">
        <f t="shared" si="19"/>
        <v>5.3680149463623816E-2</v>
      </c>
      <c r="BX138" s="26">
        <f t="shared" si="19"/>
        <v>-2.1460051019769225E-2</v>
      </c>
      <c r="BY138" s="26">
        <f t="shared" si="18"/>
        <v>2.691791665711353E-3</v>
      </c>
      <c r="BZ138" s="26">
        <f t="shared" si="18"/>
        <v>0</v>
      </c>
      <c r="CA138" s="26">
        <f t="shared" si="18"/>
        <v>1.0863662122207896E-3</v>
      </c>
      <c r="CB138" s="26">
        <f t="shared" si="18"/>
        <v>0</v>
      </c>
      <c r="CC138" s="26">
        <f t="shared" si="18"/>
        <v>-2.5317807984289897E-2</v>
      </c>
      <c r="CD138" s="26">
        <f t="shared" si="18"/>
        <v>1.980262729617973E-2</v>
      </c>
    </row>
    <row r="139" spans="2:82" x14ac:dyDescent="0.35">
      <c r="B139">
        <v>136</v>
      </c>
      <c r="C139" s="33">
        <v>43441</v>
      </c>
      <c r="D139" s="32">
        <v>7.45</v>
      </c>
      <c r="E139" s="32">
        <v>0.7</v>
      </c>
      <c r="F139" s="32">
        <v>4.21</v>
      </c>
      <c r="G139" s="32">
        <v>7.76</v>
      </c>
      <c r="H139" s="32">
        <v>9.4499999999999993</v>
      </c>
      <c r="I139" s="32">
        <v>31.5</v>
      </c>
      <c r="J139" s="32">
        <v>22.5</v>
      </c>
      <c r="K139" s="32">
        <v>1.75</v>
      </c>
      <c r="L139" s="32">
        <v>5.0999999999999996</v>
      </c>
      <c r="M139" s="32">
        <v>13.5</v>
      </c>
      <c r="N139" s="32">
        <v>0.2</v>
      </c>
      <c r="O139" s="32">
        <v>1.92</v>
      </c>
      <c r="P139" s="32">
        <v>7.6</v>
      </c>
      <c r="Q139" s="32">
        <v>20.2</v>
      </c>
      <c r="R139" s="32">
        <v>14.5</v>
      </c>
      <c r="S139" s="32">
        <v>34.9</v>
      </c>
      <c r="T139" s="32">
        <v>73</v>
      </c>
      <c r="U139" s="32">
        <v>29.45</v>
      </c>
      <c r="V139" s="32">
        <v>12.5</v>
      </c>
      <c r="W139" s="32">
        <v>21</v>
      </c>
      <c r="X139" s="32">
        <v>174.8</v>
      </c>
      <c r="Y139" s="32">
        <v>1549</v>
      </c>
      <c r="Z139" s="13">
        <v>62.15</v>
      </c>
      <c r="AA139" s="13">
        <v>0.49</v>
      </c>
      <c r="AB139" s="13">
        <v>46.5</v>
      </c>
      <c r="AC139" s="32">
        <v>198</v>
      </c>
      <c r="AD139" s="32">
        <v>10</v>
      </c>
      <c r="AE139" s="32">
        <v>5.35</v>
      </c>
      <c r="AF139" s="32">
        <v>13.45</v>
      </c>
      <c r="AG139" s="32">
        <v>2.7199999999999998</v>
      </c>
      <c r="AH139" s="32">
        <v>23.55</v>
      </c>
      <c r="AI139" s="32">
        <v>3.71</v>
      </c>
      <c r="AJ139" s="32">
        <v>598.9</v>
      </c>
      <c r="AK139" s="32">
        <v>184</v>
      </c>
      <c r="AL139" s="32">
        <v>15.5</v>
      </c>
      <c r="AM139" s="32">
        <v>80</v>
      </c>
      <c r="AN139" s="32">
        <v>7.5</v>
      </c>
      <c r="AR139" s="23">
        <v>136</v>
      </c>
      <c r="AS139" s="31">
        <f t="shared" si="27"/>
        <v>43441</v>
      </c>
      <c r="AT139" s="26">
        <f t="shared" si="26"/>
        <v>2.0339684237122783E-2</v>
      </c>
      <c r="AU139" s="26">
        <f t="shared" si="26"/>
        <v>0</v>
      </c>
      <c r="AV139" s="26">
        <f t="shared" si="25"/>
        <v>0</v>
      </c>
      <c r="AW139" s="26">
        <f t="shared" si="25"/>
        <v>0</v>
      </c>
      <c r="AX139" s="26">
        <f t="shared" si="25"/>
        <v>0</v>
      </c>
      <c r="AY139" s="26">
        <f t="shared" si="25"/>
        <v>0</v>
      </c>
      <c r="AZ139" s="26">
        <f t="shared" si="25"/>
        <v>0</v>
      </c>
      <c r="BA139" s="26">
        <f t="shared" si="25"/>
        <v>0</v>
      </c>
      <c r="BB139" s="26">
        <f t="shared" si="25"/>
        <v>0</v>
      </c>
      <c r="BC139" s="26">
        <f t="shared" si="25"/>
        <v>3.0077455237277954E-2</v>
      </c>
      <c r="BD139" s="26">
        <f t="shared" si="25"/>
        <v>0</v>
      </c>
      <c r="BE139" s="26">
        <f t="shared" si="25"/>
        <v>-1.0362787035546547E-2</v>
      </c>
      <c r="BF139" s="26">
        <f t="shared" si="25"/>
        <v>-6.5574005461591636E-3</v>
      </c>
      <c r="BG139" s="26">
        <f t="shared" si="25"/>
        <v>-3.8839833316264012E-2</v>
      </c>
      <c r="BH139" s="26">
        <f t="shared" si="25"/>
        <v>0</v>
      </c>
      <c r="BI139" s="26">
        <f t="shared" si="25"/>
        <v>-2.8612322810322348E-3</v>
      </c>
      <c r="BJ139" s="26">
        <f t="shared" si="25"/>
        <v>0</v>
      </c>
      <c r="BK139" s="26">
        <f t="shared" ref="BK139:BT184" si="29">LN(U139/U140)</f>
        <v>0</v>
      </c>
      <c r="BL139" s="26">
        <f t="shared" si="28"/>
        <v>0</v>
      </c>
      <c r="BM139" s="26">
        <f t="shared" si="28"/>
        <v>0</v>
      </c>
      <c r="BN139" s="26">
        <f t="shared" si="28"/>
        <v>0</v>
      </c>
      <c r="BO139" s="26">
        <f t="shared" si="28"/>
        <v>4.5567473658707801E-2</v>
      </c>
      <c r="BP139" s="26">
        <f t="shared" si="24"/>
        <v>0</v>
      </c>
      <c r="BQ139" s="26">
        <f t="shared" si="24"/>
        <v>0</v>
      </c>
      <c r="BR139" s="26">
        <f t="shared" si="24"/>
        <v>-1.0695289116747919E-2</v>
      </c>
      <c r="BS139" s="26">
        <f t="shared" si="24"/>
        <v>0</v>
      </c>
      <c r="BT139" s="26">
        <f t="shared" si="24"/>
        <v>0</v>
      </c>
      <c r="BU139" s="26">
        <f t="shared" si="24"/>
        <v>9.3897403498389171E-3</v>
      </c>
      <c r="BV139" s="26">
        <f t="shared" si="19"/>
        <v>0</v>
      </c>
      <c r="BW139" s="26">
        <f t="shared" si="19"/>
        <v>0</v>
      </c>
      <c r="BX139" s="26">
        <f t="shared" si="19"/>
        <v>2.1253993123135366E-3</v>
      </c>
      <c r="BY139" s="26">
        <f t="shared" si="18"/>
        <v>-1.0723963362975724E-2</v>
      </c>
      <c r="BZ139" s="26">
        <f t="shared" si="18"/>
        <v>0</v>
      </c>
      <c r="CA139" s="26">
        <f t="shared" si="18"/>
        <v>-5.4200674693391446E-3</v>
      </c>
      <c r="CB139" s="26">
        <f t="shared" si="18"/>
        <v>-3.1748698314580298E-2</v>
      </c>
      <c r="CC139" s="26">
        <f t="shared" si="18"/>
        <v>0</v>
      </c>
      <c r="CD139" s="26">
        <f t="shared" si="18"/>
        <v>-3.9220713153281267E-2</v>
      </c>
    </row>
    <row r="140" spans="2:82" x14ac:dyDescent="0.35">
      <c r="B140">
        <v>137</v>
      </c>
      <c r="C140" s="33">
        <v>43440</v>
      </c>
      <c r="D140" s="32">
        <v>7.3</v>
      </c>
      <c r="E140" s="32">
        <v>0.7</v>
      </c>
      <c r="F140" s="32">
        <v>4.21</v>
      </c>
      <c r="G140" s="32">
        <v>7.76</v>
      </c>
      <c r="H140" s="32">
        <v>9.4499999999999993</v>
      </c>
      <c r="I140" s="32">
        <v>31.5</v>
      </c>
      <c r="J140" s="32">
        <v>22.5</v>
      </c>
      <c r="K140" s="32">
        <v>1.75</v>
      </c>
      <c r="L140" s="32">
        <v>5.0999999999999996</v>
      </c>
      <c r="M140" s="32">
        <v>13.1</v>
      </c>
      <c r="N140" s="32">
        <v>0.2</v>
      </c>
      <c r="O140" s="32">
        <v>1.94</v>
      </c>
      <c r="P140" s="32">
        <v>7.65</v>
      </c>
      <c r="Q140" s="32">
        <v>21</v>
      </c>
      <c r="R140" s="32">
        <v>14.5</v>
      </c>
      <c r="S140" s="32">
        <v>35</v>
      </c>
      <c r="T140" s="32">
        <v>73</v>
      </c>
      <c r="U140" s="32">
        <v>29.45</v>
      </c>
      <c r="V140" s="32">
        <v>12.5</v>
      </c>
      <c r="W140" s="32">
        <v>21</v>
      </c>
      <c r="X140" s="32">
        <v>174.8</v>
      </c>
      <c r="Y140" s="32">
        <v>1480</v>
      </c>
      <c r="Z140" s="13">
        <v>62.15</v>
      </c>
      <c r="AA140" s="13">
        <v>0.49</v>
      </c>
      <c r="AB140" s="13">
        <v>47</v>
      </c>
      <c r="AC140" s="32">
        <v>198</v>
      </c>
      <c r="AD140" s="32">
        <v>10</v>
      </c>
      <c r="AE140" s="32">
        <v>5.3</v>
      </c>
      <c r="AF140" s="32">
        <v>13.45</v>
      </c>
      <c r="AG140" s="32">
        <v>2.7199999999999998</v>
      </c>
      <c r="AH140" s="32">
        <v>23.5</v>
      </c>
      <c r="AI140" s="32">
        <v>3.75</v>
      </c>
      <c r="AJ140" s="32">
        <v>598.9</v>
      </c>
      <c r="AK140" s="32">
        <v>185</v>
      </c>
      <c r="AL140" s="32">
        <v>16</v>
      </c>
      <c r="AM140" s="32">
        <v>80</v>
      </c>
      <c r="AN140" s="32">
        <v>7.8</v>
      </c>
      <c r="AR140" s="23">
        <v>137</v>
      </c>
      <c r="AS140" s="31">
        <f t="shared" si="27"/>
        <v>43440</v>
      </c>
      <c r="AT140" s="26">
        <f t="shared" si="26"/>
        <v>-2.7028672387919374E-2</v>
      </c>
      <c r="AU140" s="26">
        <f t="shared" si="26"/>
        <v>5.8840500022933395E-2</v>
      </c>
      <c r="AV140" s="26">
        <f t="shared" si="26"/>
        <v>0</v>
      </c>
      <c r="AW140" s="26">
        <f t="shared" si="26"/>
        <v>0</v>
      </c>
      <c r="AX140" s="26">
        <f t="shared" si="26"/>
        <v>0</v>
      </c>
      <c r="AY140" s="26">
        <f t="shared" si="26"/>
        <v>0</v>
      </c>
      <c r="AZ140" s="26">
        <f t="shared" si="26"/>
        <v>0</v>
      </c>
      <c r="BA140" s="26">
        <f t="shared" si="26"/>
        <v>0</v>
      </c>
      <c r="BB140" s="26">
        <f t="shared" si="26"/>
        <v>2.9852963149681128E-2</v>
      </c>
      <c r="BC140" s="26">
        <f t="shared" si="26"/>
        <v>0</v>
      </c>
      <c r="BD140" s="26">
        <f t="shared" si="26"/>
        <v>0</v>
      </c>
      <c r="BE140" s="26">
        <f t="shared" si="26"/>
        <v>-5.1413995004186523E-3</v>
      </c>
      <c r="BF140" s="26">
        <f t="shared" si="26"/>
        <v>-6.5146810211936419E-3</v>
      </c>
      <c r="BG140" s="26">
        <f t="shared" si="26"/>
        <v>0</v>
      </c>
      <c r="BH140" s="26">
        <f t="shared" si="26"/>
        <v>0</v>
      </c>
      <c r="BI140" s="26">
        <f t="shared" si="26"/>
        <v>-8.534902449837331E-3</v>
      </c>
      <c r="BJ140" s="26">
        <f t="shared" ref="BJ140:BM203" si="30">LN(T140/T141)</f>
        <v>-1.3605652055778598E-2</v>
      </c>
      <c r="BK140" s="26">
        <f t="shared" si="29"/>
        <v>0</v>
      </c>
      <c r="BL140" s="26">
        <f t="shared" si="28"/>
        <v>0</v>
      </c>
      <c r="BM140" s="26">
        <f t="shared" si="28"/>
        <v>0</v>
      </c>
      <c r="BN140" s="26">
        <f t="shared" si="28"/>
        <v>0</v>
      </c>
      <c r="BO140" s="26">
        <f t="shared" si="28"/>
        <v>-3.3726844786392302E-3</v>
      </c>
      <c r="BP140" s="26">
        <f t="shared" si="24"/>
        <v>0</v>
      </c>
      <c r="BQ140" s="26">
        <f t="shared" si="24"/>
        <v>-2.0202707317519466E-2</v>
      </c>
      <c r="BR140" s="26">
        <f t="shared" si="24"/>
        <v>-1.0582109330536972E-2</v>
      </c>
      <c r="BS140" s="26">
        <f t="shared" si="24"/>
        <v>0</v>
      </c>
      <c r="BT140" s="26">
        <f t="shared" si="24"/>
        <v>5.1293294387550481E-2</v>
      </c>
      <c r="BU140" s="26">
        <f t="shared" si="24"/>
        <v>0</v>
      </c>
      <c r="BV140" s="26">
        <f t="shared" si="19"/>
        <v>0</v>
      </c>
      <c r="BW140" s="26">
        <f t="shared" si="19"/>
        <v>-4.3172171865208782E-2</v>
      </c>
      <c r="BX140" s="26">
        <f t="shared" si="19"/>
        <v>-1.478379618423698E-2</v>
      </c>
      <c r="BY140" s="26">
        <f t="shared" si="18"/>
        <v>0</v>
      </c>
      <c r="BZ140" s="26">
        <f t="shared" si="18"/>
        <v>0</v>
      </c>
      <c r="CA140" s="26">
        <f t="shared" si="18"/>
        <v>-2.6668247082161294E-2</v>
      </c>
      <c r="CB140" s="26">
        <f t="shared" si="18"/>
        <v>0</v>
      </c>
      <c r="CC140" s="26">
        <f t="shared" si="18"/>
        <v>0</v>
      </c>
      <c r="CD140" s="26">
        <f t="shared" si="18"/>
        <v>6.4308903302903314E-3</v>
      </c>
    </row>
    <row r="141" spans="2:82" x14ac:dyDescent="0.35">
      <c r="B141">
        <v>138</v>
      </c>
      <c r="C141" s="33">
        <v>43439</v>
      </c>
      <c r="D141" s="32">
        <v>7.5</v>
      </c>
      <c r="E141" s="32">
        <v>0.66</v>
      </c>
      <c r="F141" s="32">
        <v>4.21</v>
      </c>
      <c r="G141" s="32">
        <v>7.76</v>
      </c>
      <c r="H141" s="32">
        <v>9.4499999999999993</v>
      </c>
      <c r="I141" s="32">
        <v>31.5</v>
      </c>
      <c r="J141" s="32">
        <v>22.5</v>
      </c>
      <c r="K141" s="32">
        <v>1.75</v>
      </c>
      <c r="L141" s="32">
        <v>4.95</v>
      </c>
      <c r="M141" s="32">
        <v>13.1</v>
      </c>
      <c r="N141" s="32">
        <v>0.2</v>
      </c>
      <c r="O141" s="32">
        <v>1.95</v>
      </c>
      <c r="P141" s="32">
        <v>7.7</v>
      </c>
      <c r="Q141" s="32">
        <v>21</v>
      </c>
      <c r="R141" s="32">
        <v>14.5</v>
      </c>
      <c r="S141" s="32">
        <v>35.299999999999997</v>
      </c>
      <c r="T141" s="32">
        <v>74</v>
      </c>
      <c r="U141" s="32">
        <v>29.45</v>
      </c>
      <c r="V141" s="32">
        <v>12.5</v>
      </c>
      <c r="W141" s="32">
        <v>21</v>
      </c>
      <c r="X141" s="32">
        <v>174.8</v>
      </c>
      <c r="Y141" s="32">
        <v>1485</v>
      </c>
      <c r="Z141" s="13">
        <v>62.15</v>
      </c>
      <c r="AA141" s="13">
        <v>0.5</v>
      </c>
      <c r="AB141" s="13">
        <v>47.5</v>
      </c>
      <c r="AC141" s="32">
        <v>198</v>
      </c>
      <c r="AD141" s="32">
        <v>9.5</v>
      </c>
      <c r="AE141" s="32">
        <v>5.3</v>
      </c>
      <c r="AF141" s="32">
        <v>13.45</v>
      </c>
      <c r="AG141" s="32">
        <v>2.84</v>
      </c>
      <c r="AH141" s="32">
        <v>23.85</v>
      </c>
      <c r="AI141" s="32">
        <v>3.75</v>
      </c>
      <c r="AJ141" s="32">
        <v>598.9</v>
      </c>
      <c r="AK141" s="32">
        <v>190</v>
      </c>
      <c r="AL141" s="32">
        <v>16</v>
      </c>
      <c r="AM141" s="32">
        <v>80</v>
      </c>
      <c r="AN141" s="32">
        <v>7.75</v>
      </c>
      <c r="AR141" s="23">
        <v>138</v>
      </c>
      <c r="AS141" s="31">
        <f t="shared" si="27"/>
        <v>43439</v>
      </c>
      <c r="AT141" s="26">
        <f t="shared" si="26"/>
        <v>-6.6445427186685013E-3</v>
      </c>
      <c r="AU141" s="26">
        <f t="shared" si="26"/>
        <v>0</v>
      </c>
      <c r="AV141" s="26">
        <f t="shared" si="26"/>
        <v>0</v>
      </c>
      <c r="AW141" s="26">
        <f t="shared" si="26"/>
        <v>-6.0018009726253041E-2</v>
      </c>
      <c r="AX141" s="26">
        <f t="shared" si="26"/>
        <v>0</v>
      </c>
      <c r="AY141" s="26">
        <f t="shared" si="26"/>
        <v>0</v>
      </c>
      <c r="AZ141" s="26">
        <f t="shared" si="26"/>
        <v>0</v>
      </c>
      <c r="BA141" s="26">
        <f t="shared" si="26"/>
        <v>0</v>
      </c>
      <c r="BB141" s="26">
        <f t="shared" si="26"/>
        <v>0</v>
      </c>
      <c r="BC141" s="26">
        <f t="shared" si="26"/>
        <v>0</v>
      </c>
      <c r="BD141" s="26">
        <f t="shared" si="26"/>
        <v>0</v>
      </c>
      <c r="BE141" s="26">
        <f t="shared" si="26"/>
        <v>0</v>
      </c>
      <c r="BF141" s="26">
        <f t="shared" si="26"/>
        <v>1.3072081567352921E-2</v>
      </c>
      <c r="BG141" s="26">
        <f t="shared" si="26"/>
        <v>4.1318149330731073E-2</v>
      </c>
      <c r="BH141" s="26">
        <f t="shared" si="26"/>
        <v>0</v>
      </c>
      <c r="BI141" s="26">
        <f t="shared" si="26"/>
        <v>-1.8246120227804721E-2</v>
      </c>
      <c r="BJ141" s="26">
        <f t="shared" si="30"/>
        <v>0</v>
      </c>
      <c r="BK141" s="26">
        <f t="shared" si="29"/>
        <v>-4.3196084154931244E-2</v>
      </c>
      <c r="BL141" s="26">
        <f t="shared" si="28"/>
        <v>5.6157387856357035E-3</v>
      </c>
      <c r="BM141" s="26">
        <f t="shared" si="28"/>
        <v>0</v>
      </c>
      <c r="BN141" s="26">
        <f t="shared" si="28"/>
        <v>0</v>
      </c>
      <c r="BO141" s="26">
        <f t="shared" si="28"/>
        <v>-6.7337800099450082E-5</v>
      </c>
      <c r="BP141" s="26">
        <f t="shared" si="24"/>
        <v>0</v>
      </c>
      <c r="BQ141" s="26">
        <f t="shared" si="24"/>
        <v>-9.5310179804324893E-2</v>
      </c>
      <c r="BR141" s="26">
        <f t="shared" si="24"/>
        <v>2.0202707317519469E-2</v>
      </c>
      <c r="BS141" s="26">
        <f t="shared" si="24"/>
        <v>0</v>
      </c>
      <c r="BT141" s="26">
        <f t="shared" si="24"/>
        <v>-5.1293294387550578E-2</v>
      </c>
      <c r="BU141" s="26">
        <f t="shared" si="24"/>
        <v>9.4787439545437387E-3</v>
      </c>
      <c r="BV141" s="26">
        <f t="shared" si="19"/>
        <v>0</v>
      </c>
      <c r="BW141" s="26">
        <f t="shared" si="19"/>
        <v>0</v>
      </c>
      <c r="BX141" s="26">
        <f t="shared" si="19"/>
        <v>-6.2696130135953742E-3</v>
      </c>
      <c r="BY141" s="26">
        <f t="shared" si="19"/>
        <v>0</v>
      </c>
      <c r="BZ141" s="26">
        <f t="shared" si="19"/>
        <v>-2.4900288876725823E-2</v>
      </c>
      <c r="CA141" s="26">
        <f t="shared" si="19"/>
        <v>2.6668247082161273E-2</v>
      </c>
      <c r="CB141" s="26">
        <f t="shared" si="19"/>
        <v>0</v>
      </c>
      <c r="CC141" s="26">
        <f t="shared" si="19"/>
        <v>0</v>
      </c>
      <c r="CD141" s="26">
        <f t="shared" si="19"/>
        <v>-3.1748698314580298E-2</v>
      </c>
    </row>
    <row r="142" spans="2:82" x14ac:dyDescent="0.35">
      <c r="B142">
        <v>139</v>
      </c>
      <c r="C142" s="33">
        <v>43438</v>
      </c>
      <c r="D142" s="32">
        <v>7.55</v>
      </c>
      <c r="E142" s="32">
        <v>0.66</v>
      </c>
      <c r="F142" s="32">
        <v>4.21</v>
      </c>
      <c r="G142" s="32">
        <v>8.24</v>
      </c>
      <c r="H142" s="32">
        <v>9.4499999999999993</v>
      </c>
      <c r="I142" s="32">
        <v>31.5</v>
      </c>
      <c r="J142" s="32">
        <v>22.5</v>
      </c>
      <c r="K142" s="32">
        <v>1.75</v>
      </c>
      <c r="L142" s="32">
        <v>4.95</v>
      </c>
      <c r="M142" s="32">
        <v>13.1</v>
      </c>
      <c r="N142" s="32">
        <v>0.2</v>
      </c>
      <c r="O142" s="32">
        <v>1.95</v>
      </c>
      <c r="P142" s="32">
        <v>7.6</v>
      </c>
      <c r="Q142" s="32">
        <v>20.149999999999999</v>
      </c>
      <c r="R142" s="32">
        <v>14.5</v>
      </c>
      <c r="S142" s="32">
        <v>35.950000000000003</v>
      </c>
      <c r="T142" s="32">
        <v>74</v>
      </c>
      <c r="U142" s="32">
        <v>30.75</v>
      </c>
      <c r="V142" s="32">
        <v>12.43</v>
      </c>
      <c r="W142" s="32">
        <v>21</v>
      </c>
      <c r="X142" s="32">
        <v>174.8</v>
      </c>
      <c r="Y142" s="32">
        <v>1485.1</v>
      </c>
      <c r="Z142" s="13">
        <v>62.15</v>
      </c>
      <c r="AA142" s="13">
        <v>0.55000000000000004</v>
      </c>
      <c r="AB142" s="13">
        <v>46.55</v>
      </c>
      <c r="AC142" s="32">
        <v>198</v>
      </c>
      <c r="AD142" s="32">
        <v>10</v>
      </c>
      <c r="AE142" s="32">
        <v>5.25</v>
      </c>
      <c r="AF142" s="32">
        <v>13.45</v>
      </c>
      <c r="AG142" s="32">
        <v>2.84</v>
      </c>
      <c r="AH142" s="32">
        <v>24</v>
      </c>
      <c r="AI142" s="32">
        <v>3.75</v>
      </c>
      <c r="AJ142" s="32">
        <v>614</v>
      </c>
      <c r="AK142" s="32">
        <v>185</v>
      </c>
      <c r="AL142" s="32">
        <v>16</v>
      </c>
      <c r="AM142" s="32">
        <v>80</v>
      </c>
      <c r="AN142" s="32">
        <v>8</v>
      </c>
      <c r="AR142" s="23">
        <v>139</v>
      </c>
      <c r="AS142" s="31">
        <f t="shared" si="27"/>
        <v>43438</v>
      </c>
      <c r="AT142" s="26">
        <f t="shared" si="26"/>
        <v>6.6445427186685108E-3</v>
      </c>
      <c r="AU142" s="26">
        <f t="shared" si="26"/>
        <v>1.5267472130788381E-2</v>
      </c>
      <c r="AV142" s="26">
        <f t="shared" si="26"/>
        <v>0</v>
      </c>
      <c r="AW142" s="26">
        <f t="shared" si="26"/>
        <v>0</v>
      </c>
      <c r="AX142" s="26">
        <f t="shared" si="26"/>
        <v>2.139118998131756E-2</v>
      </c>
      <c r="AY142" s="26">
        <f t="shared" si="26"/>
        <v>0</v>
      </c>
      <c r="AZ142" s="26">
        <f t="shared" si="26"/>
        <v>0</v>
      </c>
      <c r="BA142" s="26">
        <f t="shared" si="26"/>
        <v>-2.8170876966696335E-2</v>
      </c>
      <c r="BB142" s="26">
        <f t="shared" si="26"/>
        <v>1.0152371464017908E-2</v>
      </c>
      <c r="BC142" s="26">
        <f t="shared" si="26"/>
        <v>3.8240964384032546E-3</v>
      </c>
      <c r="BD142" s="26">
        <f t="shared" si="26"/>
        <v>0</v>
      </c>
      <c r="BE142" s="26">
        <f t="shared" si="26"/>
        <v>0</v>
      </c>
      <c r="BF142" s="26">
        <f t="shared" si="26"/>
        <v>2.6668247082161273E-2</v>
      </c>
      <c r="BG142" s="26">
        <f t="shared" si="26"/>
        <v>4.9751346401137077E-3</v>
      </c>
      <c r="BH142" s="26">
        <f t="shared" si="26"/>
        <v>0</v>
      </c>
      <c r="BI142" s="26">
        <f t="shared" si="26"/>
        <v>3.6831358531143658E-2</v>
      </c>
      <c r="BJ142" s="26">
        <f t="shared" si="30"/>
        <v>0</v>
      </c>
      <c r="BK142" s="26">
        <f t="shared" si="29"/>
        <v>0</v>
      </c>
      <c r="BL142" s="26">
        <f t="shared" si="28"/>
        <v>-4.5605387001794222E-2</v>
      </c>
      <c r="BM142" s="26">
        <f t="shared" si="28"/>
        <v>0</v>
      </c>
      <c r="BN142" s="26">
        <f t="shared" si="28"/>
        <v>0</v>
      </c>
      <c r="BO142" s="26">
        <f t="shared" si="28"/>
        <v>0</v>
      </c>
      <c r="BP142" s="26">
        <f t="shared" si="24"/>
        <v>0</v>
      </c>
      <c r="BQ142" s="26">
        <f t="shared" si="24"/>
        <v>0</v>
      </c>
      <c r="BR142" s="26">
        <f t="shared" si="24"/>
        <v>1.079924102176023E-2</v>
      </c>
      <c r="BS142" s="26">
        <f t="shared" si="24"/>
        <v>0</v>
      </c>
      <c r="BT142" s="26">
        <f t="shared" si="24"/>
        <v>0</v>
      </c>
      <c r="BU142" s="26">
        <f t="shared" si="24"/>
        <v>1.9231361927887592E-2</v>
      </c>
      <c r="BV142" s="26">
        <f t="shared" si="24"/>
        <v>0</v>
      </c>
      <c r="BW142" s="26">
        <f t="shared" si="24"/>
        <v>3.5273405179684406E-3</v>
      </c>
      <c r="BX142" s="26">
        <f t="shared" si="24"/>
        <v>1.6807118316381191E-2</v>
      </c>
      <c r="BY142" s="26">
        <f t="shared" si="24"/>
        <v>1.8843087801479915E-2</v>
      </c>
      <c r="BZ142" s="26">
        <f t="shared" si="24"/>
        <v>0</v>
      </c>
      <c r="CA142" s="26">
        <f t="shared" si="24"/>
        <v>0</v>
      </c>
      <c r="CB142" s="26">
        <f t="shared" si="24"/>
        <v>3.1298930089277868E-3</v>
      </c>
      <c r="CC142" s="26">
        <f t="shared" si="24"/>
        <v>-4.9875415110391622E-3</v>
      </c>
      <c r="CD142" s="26">
        <f t="shared" si="24"/>
        <v>6.4538521137571164E-2</v>
      </c>
    </row>
    <row r="143" spans="2:82" x14ac:dyDescent="0.35">
      <c r="B143">
        <v>140</v>
      </c>
      <c r="C143" s="33">
        <v>43437</v>
      </c>
      <c r="D143" s="32">
        <v>7.5</v>
      </c>
      <c r="E143" s="32">
        <v>0.65</v>
      </c>
      <c r="F143" s="32">
        <v>4.21</v>
      </c>
      <c r="G143" s="32">
        <v>8.24</v>
      </c>
      <c r="H143" s="32">
        <v>9.25</v>
      </c>
      <c r="I143" s="32">
        <v>31.5</v>
      </c>
      <c r="J143" s="32">
        <v>22.5</v>
      </c>
      <c r="K143" s="32">
        <v>1.8</v>
      </c>
      <c r="L143" s="32">
        <v>4.9000000000000004</v>
      </c>
      <c r="M143" s="32">
        <v>13.05</v>
      </c>
      <c r="N143" s="32">
        <v>0.2</v>
      </c>
      <c r="O143" s="32">
        <v>1.95</v>
      </c>
      <c r="P143" s="32">
        <v>7.4</v>
      </c>
      <c r="Q143" s="32">
        <v>20.05</v>
      </c>
      <c r="R143" s="32">
        <v>14.5</v>
      </c>
      <c r="S143" s="32">
        <v>34.65</v>
      </c>
      <c r="T143" s="32">
        <v>74</v>
      </c>
      <c r="U143" s="32">
        <v>30.75</v>
      </c>
      <c r="V143" s="32">
        <v>13.01</v>
      </c>
      <c r="W143" s="32">
        <v>21</v>
      </c>
      <c r="X143" s="32">
        <v>174.8</v>
      </c>
      <c r="Y143" s="32">
        <v>1485.1</v>
      </c>
      <c r="Z143" s="13">
        <v>62.15</v>
      </c>
      <c r="AA143" s="13">
        <v>0.55000000000000004</v>
      </c>
      <c r="AB143" s="13">
        <v>46.05</v>
      </c>
      <c r="AC143" s="32">
        <v>198</v>
      </c>
      <c r="AD143" s="32">
        <v>10</v>
      </c>
      <c r="AE143" s="32">
        <v>5.15</v>
      </c>
      <c r="AF143" s="32">
        <v>13.45</v>
      </c>
      <c r="AG143" s="32">
        <v>2.83</v>
      </c>
      <c r="AH143" s="32">
        <v>23.6</v>
      </c>
      <c r="AI143" s="32">
        <v>3.68</v>
      </c>
      <c r="AJ143" s="32">
        <v>614</v>
      </c>
      <c r="AK143" s="32">
        <v>185</v>
      </c>
      <c r="AL143" s="32">
        <v>15.95</v>
      </c>
      <c r="AM143" s="32">
        <v>80.400000000000006</v>
      </c>
      <c r="AN143" s="32">
        <v>7.5</v>
      </c>
      <c r="AR143" s="23">
        <v>140</v>
      </c>
      <c r="AS143" s="31">
        <f t="shared" si="27"/>
        <v>43437</v>
      </c>
      <c r="AT143" s="26">
        <f t="shared" si="26"/>
        <v>-3.2789822822990838E-2</v>
      </c>
      <c r="AU143" s="26">
        <f t="shared" si="26"/>
        <v>3.125254350410453E-2</v>
      </c>
      <c r="AV143" s="26">
        <f t="shared" si="26"/>
        <v>0</v>
      </c>
      <c r="AW143" s="26">
        <f t="shared" si="26"/>
        <v>0</v>
      </c>
      <c r="AX143" s="26">
        <f t="shared" si="26"/>
        <v>-2.6668247082161294E-2</v>
      </c>
      <c r="AY143" s="26">
        <f t="shared" si="26"/>
        <v>0</v>
      </c>
      <c r="AZ143" s="26">
        <f t="shared" si="26"/>
        <v>0</v>
      </c>
      <c r="BA143" s="26">
        <f t="shared" si="26"/>
        <v>-0.10536051565782628</v>
      </c>
      <c r="BB143" s="26">
        <f t="shared" si="26"/>
        <v>0</v>
      </c>
      <c r="BC143" s="26">
        <f t="shared" si="26"/>
        <v>7.6923456231558652E-3</v>
      </c>
      <c r="BD143" s="26">
        <f t="shared" si="26"/>
        <v>0</v>
      </c>
      <c r="BE143" s="26">
        <f t="shared" si="26"/>
        <v>-1.5267472130788421E-2</v>
      </c>
      <c r="BF143" s="26">
        <f t="shared" si="26"/>
        <v>4.1385216162854489E-2</v>
      </c>
      <c r="BG143" s="26">
        <f t="shared" si="26"/>
        <v>2.4968801985871458E-3</v>
      </c>
      <c r="BH143" s="26">
        <f t="shared" si="26"/>
        <v>0</v>
      </c>
      <c r="BI143" s="26">
        <f t="shared" si="26"/>
        <v>8.695706967553913E-3</v>
      </c>
      <c r="BJ143" s="26">
        <f t="shared" si="30"/>
        <v>0</v>
      </c>
      <c r="BK143" s="26">
        <f t="shared" si="29"/>
        <v>0</v>
      </c>
      <c r="BL143" s="26">
        <f t="shared" si="28"/>
        <v>2.964335616201412E-2</v>
      </c>
      <c r="BM143" s="26">
        <f t="shared" si="28"/>
        <v>0</v>
      </c>
      <c r="BN143" s="26">
        <f t="shared" si="28"/>
        <v>-1.1435107020789379E-3</v>
      </c>
      <c r="BO143" s="26">
        <f t="shared" si="28"/>
        <v>6.7337800099553609E-5</v>
      </c>
      <c r="BP143" s="26">
        <f t="shared" si="24"/>
        <v>0</v>
      </c>
      <c r="BQ143" s="26">
        <f t="shared" si="24"/>
        <v>0</v>
      </c>
      <c r="BR143" s="26">
        <f t="shared" si="24"/>
        <v>-4.1473248206575102E-2</v>
      </c>
      <c r="BS143" s="26">
        <f t="shared" si="24"/>
        <v>0</v>
      </c>
      <c r="BT143" s="26">
        <f t="shared" si="24"/>
        <v>0</v>
      </c>
      <c r="BU143" s="26">
        <f t="shared" si="24"/>
        <v>0</v>
      </c>
      <c r="BV143" s="26">
        <f t="shared" si="24"/>
        <v>0</v>
      </c>
      <c r="BW143" s="26">
        <f t="shared" si="24"/>
        <v>0</v>
      </c>
      <c r="BX143" s="26">
        <f t="shared" si="24"/>
        <v>1.7094433359300255E-2</v>
      </c>
      <c r="BY143" s="26">
        <f t="shared" si="24"/>
        <v>0</v>
      </c>
      <c r="BZ143" s="26">
        <f t="shared" si="24"/>
        <v>4.0720208169716832E-2</v>
      </c>
      <c r="CA143" s="26">
        <f t="shared" si="24"/>
        <v>-1.0217889383192406E-2</v>
      </c>
      <c r="CB143" s="26">
        <f t="shared" si="24"/>
        <v>0</v>
      </c>
      <c r="CC143" s="26">
        <f t="shared" si="24"/>
        <v>-2.6995504342011523E-2</v>
      </c>
      <c r="CD143" s="26">
        <f t="shared" si="24"/>
        <v>0</v>
      </c>
    </row>
    <row r="144" spans="2:82" x14ac:dyDescent="0.35">
      <c r="B144">
        <v>141</v>
      </c>
      <c r="C144" s="28">
        <v>43434</v>
      </c>
      <c r="D144" s="32">
        <v>7.75</v>
      </c>
      <c r="E144" s="32">
        <v>0.63</v>
      </c>
      <c r="F144" s="32">
        <v>4.21</v>
      </c>
      <c r="G144" s="32">
        <v>8.24</v>
      </c>
      <c r="H144" s="32">
        <v>9.5</v>
      </c>
      <c r="I144" s="32">
        <v>31.5</v>
      </c>
      <c r="J144" s="32">
        <v>22.5</v>
      </c>
      <c r="K144" s="32">
        <v>2</v>
      </c>
      <c r="L144" s="32">
        <v>4.9000000000000004</v>
      </c>
      <c r="M144" s="32">
        <v>12.95</v>
      </c>
      <c r="N144" s="32">
        <v>0.2</v>
      </c>
      <c r="O144" s="32">
        <v>1.98</v>
      </c>
      <c r="P144" s="32">
        <v>7.1</v>
      </c>
      <c r="Q144" s="32">
        <v>20</v>
      </c>
      <c r="R144" s="32">
        <v>14.5</v>
      </c>
      <c r="S144" s="32">
        <v>34.35</v>
      </c>
      <c r="T144" s="32">
        <v>74</v>
      </c>
      <c r="U144" s="32">
        <v>30.75</v>
      </c>
      <c r="V144" s="32">
        <v>12.63</v>
      </c>
      <c r="W144" s="32">
        <v>21</v>
      </c>
      <c r="X144" s="32">
        <v>175</v>
      </c>
      <c r="Y144" s="32">
        <v>1485</v>
      </c>
      <c r="Z144" s="13">
        <v>62.15</v>
      </c>
      <c r="AA144" s="13">
        <v>0.55000000000000004</v>
      </c>
      <c r="AB144" s="13">
        <v>48</v>
      </c>
      <c r="AC144" s="32">
        <v>198</v>
      </c>
      <c r="AD144" s="32">
        <v>10</v>
      </c>
      <c r="AE144" s="32">
        <v>5.15</v>
      </c>
      <c r="AF144" s="32">
        <v>13.45</v>
      </c>
      <c r="AG144" s="32">
        <v>2.83</v>
      </c>
      <c r="AH144" s="32">
        <v>23.2</v>
      </c>
      <c r="AI144" s="32">
        <v>3.68</v>
      </c>
      <c r="AJ144" s="32">
        <v>589.5</v>
      </c>
      <c r="AK144" s="32">
        <v>186.9</v>
      </c>
      <c r="AL144" s="32">
        <v>15.95</v>
      </c>
      <c r="AM144" s="32">
        <v>82.6</v>
      </c>
      <c r="AN144" s="32">
        <v>7.5</v>
      </c>
      <c r="AR144" s="23">
        <v>141</v>
      </c>
      <c r="AS144" s="31">
        <f t="shared" si="27"/>
        <v>43434</v>
      </c>
      <c r="AT144" s="26">
        <f t="shared" si="26"/>
        <v>3.278982282299097E-2</v>
      </c>
      <c r="AU144" s="26">
        <f t="shared" si="26"/>
        <v>0</v>
      </c>
      <c r="AV144" s="26">
        <f t="shared" si="26"/>
        <v>0</v>
      </c>
      <c r="AW144" s="26">
        <f t="shared" si="26"/>
        <v>0</v>
      </c>
      <c r="AX144" s="26">
        <f t="shared" si="26"/>
        <v>0</v>
      </c>
      <c r="AY144" s="26">
        <f t="shared" si="26"/>
        <v>-0.10393092284823201</v>
      </c>
      <c r="AZ144" s="26">
        <f t="shared" si="26"/>
        <v>0</v>
      </c>
      <c r="BA144" s="26">
        <f t="shared" si="26"/>
        <v>0</v>
      </c>
      <c r="BB144" s="26">
        <f t="shared" si="26"/>
        <v>-7.8471615441495085E-2</v>
      </c>
      <c r="BC144" s="26">
        <f t="shared" si="26"/>
        <v>-1.151644206155918E-2</v>
      </c>
      <c r="BD144" s="26">
        <f t="shared" si="26"/>
        <v>0</v>
      </c>
      <c r="BE144" s="26">
        <f t="shared" si="26"/>
        <v>5.7158413839948623E-2</v>
      </c>
      <c r="BF144" s="26">
        <f t="shared" si="26"/>
        <v>4.3172171865208782E-2</v>
      </c>
      <c r="BG144" s="26">
        <f t="shared" si="26"/>
        <v>0</v>
      </c>
      <c r="BH144" s="26">
        <f t="shared" si="26"/>
        <v>0</v>
      </c>
      <c r="BI144" s="26">
        <f t="shared" si="26"/>
        <v>1.4566644964641641E-3</v>
      </c>
      <c r="BJ144" s="26">
        <f t="shared" si="30"/>
        <v>0</v>
      </c>
      <c r="BK144" s="26">
        <f t="shared" si="29"/>
        <v>0</v>
      </c>
      <c r="BL144" s="26">
        <f t="shared" si="28"/>
        <v>-3.1620579706478393E-3</v>
      </c>
      <c r="BM144" s="26">
        <f t="shared" si="28"/>
        <v>0</v>
      </c>
      <c r="BN144" s="26">
        <f t="shared" si="28"/>
        <v>8.9612158689687138E-2</v>
      </c>
      <c r="BO144" s="26">
        <f t="shared" si="28"/>
        <v>0</v>
      </c>
      <c r="BP144" s="26">
        <f t="shared" si="24"/>
        <v>0</v>
      </c>
      <c r="BQ144" s="26">
        <f t="shared" si="24"/>
        <v>0</v>
      </c>
      <c r="BR144" s="26">
        <f t="shared" si="24"/>
        <v>-4.0821994520255166E-2</v>
      </c>
      <c r="BS144" s="26">
        <f t="shared" si="24"/>
        <v>7.6045993852192125E-3</v>
      </c>
      <c r="BT144" s="26">
        <f t="shared" si="24"/>
        <v>0</v>
      </c>
      <c r="BU144" s="26">
        <f t="shared" si="24"/>
        <v>0</v>
      </c>
      <c r="BV144" s="26">
        <f t="shared" si="24"/>
        <v>0</v>
      </c>
      <c r="BW144" s="26">
        <f t="shared" si="24"/>
        <v>0</v>
      </c>
      <c r="BX144" s="26">
        <f t="shared" si="24"/>
        <v>8.6580627431145311E-3</v>
      </c>
      <c r="BY144" s="26">
        <f t="shared" si="24"/>
        <v>0</v>
      </c>
      <c r="BZ144" s="26">
        <f t="shared" si="24"/>
        <v>-8.4781692233955926E-4</v>
      </c>
      <c r="CA144" s="26">
        <f t="shared" si="24"/>
        <v>1.0217889383192447E-2</v>
      </c>
      <c r="CB144" s="26">
        <f t="shared" si="24"/>
        <v>2.861880530565266E-2</v>
      </c>
      <c r="CC144" s="26">
        <f t="shared" si="24"/>
        <v>3.9511312273842275E-2</v>
      </c>
      <c r="CD144" s="26">
        <f t="shared" si="24"/>
        <v>6.1875403718087453E-2</v>
      </c>
    </row>
    <row r="145" spans="2:82" x14ac:dyDescent="0.35">
      <c r="B145">
        <v>142</v>
      </c>
      <c r="C145" s="28">
        <v>43433</v>
      </c>
      <c r="D145" s="32">
        <v>7.5</v>
      </c>
      <c r="E145" s="32">
        <v>0.63</v>
      </c>
      <c r="F145" s="32">
        <v>4.21</v>
      </c>
      <c r="G145" s="32">
        <v>8.24</v>
      </c>
      <c r="H145" s="32">
        <v>9.5</v>
      </c>
      <c r="I145" s="32">
        <v>34.950000000000003</v>
      </c>
      <c r="J145" s="32">
        <v>22.5</v>
      </c>
      <c r="K145" s="32">
        <v>2</v>
      </c>
      <c r="L145" s="32">
        <v>5.3</v>
      </c>
      <c r="M145" s="32">
        <v>13.1</v>
      </c>
      <c r="N145" s="32">
        <v>0.2</v>
      </c>
      <c r="O145" s="32">
        <v>1.87</v>
      </c>
      <c r="P145" s="32">
        <v>6.8</v>
      </c>
      <c r="Q145" s="32">
        <v>20</v>
      </c>
      <c r="R145" s="32">
        <v>14.5</v>
      </c>
      <c r="S145" s="32">
        <v>34.299999999999997</v>
      </c>
      <c r="T145" s="32">
        <v>74</v>
      </c>
      <c r="U145" s="32">
        <v>30.75</v>
      </c>
      <c r="V145" s="32">
        <v>12.67</v>
      </c>
      <c r="W145" s="32">
        <v>21</v>
      </c>
      <c r="X145" s="32">
        <v>160</v>
      </c>
      <c r="Y145" s="32">
        <v>1485</v>
      </c>
      <c r="Z145" s="13">
        <v>62.15</v>
      </c>
      <c r="AA145" s="13">
        <v>0.55000000000000004</v>
      </c>
      <c r="AB145" s="13">
        <v>50</v>
      </c>
      <c r="AC145" s="32">
        <v>196.5</v>
      </c>
      <c r="AD145" s="32">
        <v>10</v>
      </c>
      <c r="AE145" s="32">
        <v>5.15</v>
      </c>
      <c r="AF145" s="32">
        <v>13.45</v>
      </c>
      <c r="AG145" s="32">
        <v>2.83</v>
      </c>
      <c r="AH145" s="32">
        <v>23</v>
      </c>
      <c r="AI145" s="32">
        <v>3.68</v>
      </c>
      <c r="AJ145" s="32">
        <v>590</v>
      </c>
      <c r="AK145" s="32">
        <v>185</v>
      </c>
      <c r="AL145" s="32">
        <v>15.5</v>
      </c>
      <c r="AM145" s="32">
        <v>79.400000000000006</v>
      </c>
      <c r="AN145" s="32">
        <v>7.05</v>
      </c>
      <c r="AR145" s="23">
        <v>142</v>
      </c>
      <c r="AS145" s="31">
        <f t="shared" si="27"/>
        <v>43433</v>
      </c>
      <c r="AT145" s="26">
        <f t="shared" si="26"/>
        <v>6.8992871486951421E-2</v>
      </c>
      <c r="AU145" s="26">
        <f t="shared" si="26"/>
        <v>0</v>
      </c>
      <c r="AV145" s="26">
        <f t="shared" si="26"/>
        <v>0</v>
      </c>
      <c r="AW145" s="26">
        <f t="shared" si="26"/>
        <v>0</v>
      </c>
      <c r="AX145" s="26">
        <f t="shared" si="26"/>
        <v>-5.1293294387550578E-2</v>
      </c>
      <c r="AY145" s="26">
        <f t="shared" si="26"/>
        <v>0</v>
      </c>
      <c r="AZ145" s="26">
        <f t="shared" si="26"/>
        <v>0</v>
      </c>
      <c r="BA145" s="26">
        <f t="shared" si="26"/>
        <v>6.7208749693449893E-2</v>
      </c>
      <c r="BB145" s="26">
        <f t="shared" si="26"/>
        <v>0</v>
      </c>
      <c r="BC145" s="26">
        <f t="shared" si="26"/>
        <v>-3.8095284166677302E-3</v>
      </c>
      <c r="BD145" s="26">
        <f t="shared" si="26"/>
        <v>0</v>
      </c>
      <c r="BE145" s="26">
        <f t="shared" si="26"/>
        <v>-3.1581572050298927E-2</v>
      </c>
      <c r="BF145" s="26">
        <f t="shared" si="26"/>
        <v>-4.3172171865208664E-2</v>
      </c>
      <c r="BG145" s="26">
        <f t="shared" si="26"/>
        <v>0</v>
      </c>
      <c r="BH145" s="26">
        <f t="shared" si="26"/>
        <v>0</v>
      </c>
      <c r="BI145" s="26">
        <f t="shared" si="26"/>
        <v>-3.7200283686090692E-2</v>
      </c>
      <c r="BJ145" s="26">
        <f t="shared" si="30"/>
        <v>0</v>
      </c>
      <c r="BK145" s="26">
        <f t="shared" si="29"/>
        <v>0</v>
      </c>
      <c r="BL145" s="26">
        <f t="shared" si="28"/>
        <v>-2.2630696591080995E-2</v>
      </c>
      <c r="BM145" s="26">
        <f t="shared" si="28"/>
        <v>0</v>
      </c>
      <c r="BN145" s="26">
        <f t="shared" si="28"/>
        <v>0</v>
      </c>
      <c r="BO145" s="26">
        <f t="shared" si="28"/>
        <v>0</v>
      </c>
      <c r="BP145" s="26">
        <f t="shared" si="24"/>
        <v>0</v>
      </c>
      <c r="BQ145" s="26">
        <f t="shared" si="24"/>
        <v>0</v>
      </c>
      <c r="BR145" s="26">
        <f t="shared" si="24"/>
        <v>0</v>
      </c>
      <c r="BS145" s="26">
        <f t="shared" si="24"/>
        <v>0</v>
      </c>
      <c r="BT145" s="26">
        <f t="shared" si="24"/>
        <v>0</v>
      </c>
      <c r="BU145" s="26">
        <f t="shared" si="24"/>
        <v>0</v>
      </c>
      <c r="BV145" s="26">
        <f t="shared" si="24"/>
        <v>0</v>
      </c>
      <c r="BW145" s="26">
        <f t="shared" si="24"/>
        <v>0</v>
      </c>
      <c r="BX145" s="26">
        <f t="shared" si="24"/>
        <v>-1.0810916104215617E-2</v>
      </c>
      <c r="BY145" s="26">
        <f t="shared" si="24"/>
        <v>-5.4200674693392556E-3</v>
      </c>
      <c r="BZ145" s="26">
        <f t="shared" si="24"/>
        <v>0</v>
      </c>
      <c r="CA145" s="26">
        <f t="shared" si="24"/>
        <v>-2.6668247082161294E-2</v>
      </c>
      <c r="CB145" s="26">
        <f t="shared" si="24"/>
        <v>-1.6000341346441189E-2</v>
      </c>
      <c r="CC145" s="26">
        <f t="shared" si="24"/>
        <v>5.0505157860685716E-3</v>
      </c>
      <c r="CD145" s="26">
        <f t="shared" si="24"/>
        <v>-4.1672696400567956E-2</v>
      </c>
    </row>
    <row r="146" spans="2:82" x14ac:dyDescent="0.35">
      <c r="B146">
        <v>143</v>
      </c>
      <c r="C146" s="28">
        <v>43432</v>
      </c>
      <c r="D146" s="32">
        <v>7</v>
      </c>
      <c r="E146" s="32">
        <v>0.63</v>
      </c>
      <c r="F146" s="32">
        <v>4.21</v>
      </c>
      <c r="G146" s="32">
        <v>8.24</v>
      </c>
      <c r="H146" s="32">
        <v>10</v>
      </c>
      <c r="I146" s="32">
        <v>34.950000000000003</v>
      </c>
      <c r="J146" s="32">
        <v>22.5</v>
      </c>
      <c r="K146" s="32">
        <v>1.87</v>
      </c>
      <c r="L146" s="32">
        <v>5.3</v>
      </c>
      <c r="M146" s="32">
        <v>13.15</v>
      </c>
      <c r="N146" s="32">
        <v>0.2</v>
      </c>
      <c r="O146" s="32">
        <v>1.9300000000000002</v>
      </c>
      <c r="P146" s="32">
        <v>7.1</v>
      </c>
      <c r="Q146" s="32">
        <v>20</v>
      </c>
      <c r="R146" s="32">
        <v>14.5</v>
      </c>
      <c r="S146" s="32">
        <v>35.6</v>
      </c>
      <c r="T146" s="32">
        <v>74</v>
      </c>
      <c r="U146" s="32">
        <v>30.75</v>
      </c>
      <c r="V146" s="32">
        <v>12.96</v>
      </c>
      <c r="W146" s="32">
        <v>21</v>
      </c>
      <c r="X146" s="32">
        <v>160</v>
      </c>
      <c r="Y146" s="32">
        <v>1485</v>
      </c>
      <c r="Z146" s="13">
        <v>62.15</v>
      </c>
      <c r="AA146" s="13">
        <v>0.55000000000000004</v>
      </c>
      <c r="AB146" s="13">
        <v>50</v>
      </c>
      <c r="AC146" s="32">
        <v>196.5</v>
      </c>
      <c r="AD146" s="32">
        <v>10</v>
      </c>
      <c r="AE146" s="32">
        <v>5.15</v>
      </c>
      <c r="AF146" s="32">
        <v>13.45</v>
      </c>
      <c r="AG146" s="32">
        <v>2.83</v>
      </c>
      <c r="AH146" s="32">
        <v>23.25</v>
      </c>
      <c r="AI146" s="32">
        <v>3.7</v>
      </c>
      <c r="AJ146" s="32">
        <v>590</v>
      </c>
      <c r="AK146" s="32">
        <v>190</v>
      </c>
      <c r="AL146" s="32">
        <v>15.75</v>
      </c>
      <c r="AM146" s="32">
        <v>79</v>
      </c>
      <c r="AN146" s="32">
        <v>7.35</v>
      </c>
      <c r="AR146" s="23">
        <v>143</v>
      </c>
      <c r="AS146" s="31">
        <f t="shared" si="27"/>
        <v>43432</v>
      </c>
      <c r="AT146" s="26">
        <f t="shared" si="26"/>
        <v>-1.4184634991956413E-2</v>
      </c>
      <c r="AU146" s="26">
        <f t="shared" si="26"/>
        <v>0</v>
      </c>
      <c r="AV146" s="26">
        <f t="shared" si="26"/>
        <v>0</v>
      </c>
      <c r="AW146" s="26">
        <f t="shared" si="26"/>
        <v>0</v>
      </c>
      <c r="AX146" s="26">
        <f t="shared" si="26"/>
        <v>2.5317807984289786E-2</v>
      </c>
      <c r="AY146" s="26">
        <f t="shared" si="26"/>
        <v>0</v>
      </c>
      <c r="AZ146" s="26">
        <f t="shared" si="26"/>
        <v>0</v>
      </c>
      <c r="BA146" s="26">
        <f t="shared" si="26"/>
        <v>9.5310179804324935E-2</v>
      </c>
      <c r="BB146" s="26">
        <f t="shared" si="26"/>
        <v>0</v>
      </c>
      <c r="BC146" s="26">
        <f t="shared" si="26"/>
        <v>0</v>
      </c>
      <c r="BD146" s="26">
        <f t="shared" si="26"/>
        <v>0</v>
      </c>
      <c r="BE146" s="26">
        <f t="shared" si="26"/>
        <v>5.1948168771041511E-3</v>
      </c>
      <c r="BF146" s="26">
        <f t="shared" si="26"/>
        <v>-3.4605529177475607E-2</v>
      </c>
      <c r="BG146" s="26">
        <f t="shared" si="26"/>
        <v>2.5317807984289786E-2</v>
      </c>
      <c r="BH146" s="26">
        <f t="shared" si="26"/>
        <v>0</v>
      </c>
      <c r="BI146" s="26">
        <f t="shared" si="26"/>
        <v>1.6997576368571077E-2</v>
      </c>
      <c r="BJ146" s="26">
        <f t="shared" si="30"/>
        <v>0</v>
      </c>
      <c r="BK146" s="26">
        <f t="shared" si="29"/>
        <v>0</v>
      </c>
      <c r="BL146" s="26">
        <f t="shared" si="28"/>
        <v>2.579275456172898E-2</v>
      </c>
      <c r="BM146" s="26">
        <f t="shared" si="28"/>
        <v>0</v>
      </c>
      <c r="BN146" s="26">
        <f t="shared" si="28"/>
        <v>0</v>
      </c>
      <c r="BO146" s="26">
        <f t="shared" si="28"/>
        <v>0</v>
      </c>
      <c r="BP146" s="26">
        <f t="shared" si="24"/>
        <v>0</v>
      </c>
      <c r="BQ146" s="26">
        <f t="shared" si="24"/>
        <v>0</v>
      </c>
      <c r="BR146" s="26">
        <f t="shared" si="24"/>
        <v>2.1223636451626584E-2</v>
      </c>
      <c r="BS146" s="26">
        <f t="shared" si="24"/>
        <v>0</v>
      </c>
      <c r="BT146" s="26">
        <f t="shared" si="24"/>
        <v>-9.950330853168092E-3</v>
      </c>
      <c r="BU146" s="26">
        <f t="shared" si="24"/>
        <v>0</v>
      </c>
      <c r="BV146" s="26">
        <f t="shared" si="24"/>
        <v>0</v>
      </c>
      <c r="BW146" s="26">
        <f t="shared" si="24"/>
        <v>0</v>
      </c>
      <c r="BX146" s="26">
        <f t="shared" si="24"/>
        <v>-1.494157999819914E-2</v>
      </c>
      <c r="BY146" s="26">
        <f t="shared" si="24"/>
        <v>0</v>
      </c>
      <c r="BZ146" s="26">
        <f t="shared" si="24"/>
        <v>0</v>
      </c>
      <c r="CA146" s="26">
        <f t="shared" si="24"/>
        <v>-1.5666116744399463E-2</v>
      </c>
      <c r="CB146" s="26">
        <f t="shared" si="24"/>
        <v>0</v>
      </c>
      <c r="CC146" s="26">
        <f t="shared" si="24"/>
        <v>-5.0505157860685915E-3</v>
      </c>
      <c r="CD146" s="26">
        <f t="shared" si="24"/>
        <v>-2.0202707317519466E-2</v>
      </c>
    </row>
    <row r="147" spans="2:82" x14ac:dyDescent="0.35">
      <c r="B147">
        <v>144</v>
      </c>
      <c r="C147" s="28">
        <v>43431</v>
      </c>
      <c r="D147" s="32">
        <v>7.1</v>
      </c>
      <c r="E147" s="32">
        <v>0.63</v>
      </c>
      <c r="F147" s="32">
        <v>4.21</v>
      </c>
      <c r="G147" s="32">
        <v>8.24</v>
      </c>
      <c r="H147" s="32">
        <v>9.75</v>
      </c>
      <c r="I147" s="32">
        <v>34.950000000000003</v>
      </c>
      <c r="J147" s="32">
        <v>22.5</v>
      </c>
      <c r="K147" s="32">
        <v>1.7</v>
      </c>
      <c r="L147" s="32">
        <v>5.3</v>
      </c>
      <c r="M147" s="32">
        <v>13.15</v>
      </c>
      <c r="N147" s="32">
        <v>0.2</v>
      </c>
      <c r="O147" s="32">
        <v>1.92</v>
      </c>
      <c r="P147" s="32">
        <v>7.35</v>
      </c>
      <c r="Q147" s="32">
        <v>19.5</v>
      </c>
      <c r="R147" s="32">
        <v>14.5</v>
      </c>
      <c r="S147" s="32">
        <v>35</v>
      </c>
      <c r="T147" s="32">
        <v>74</v>
      </c>
      <c r="U147" s="32">
        <v>30.75</v>
      </c>
      <c r="V147" s="32">
        <v>12.63</v>
      </c>
      <c r="W147" s="32">
        <v>21</v>
      </c>
      <c r="X147" s="32">
        <v>160</v>
      </c>
      <c r="Y147" s="32">
        <v>1485</v>
      </c>
      <c r="Z147" s="13">
        <v>62.15</v>
      </c>
      <c r="AA147" s="13">
        <v>0.55000000000000004</v>
      </c>
      <c r="AB147" s="13">
        <v>48.95</v>
      </c>
      <c r="AC147" s="32">
        <v>196.5</v>
      </c>
      <c r="AD147" s="32">
        <v>10.1</v>
      </c>
      <c r="AE147" s="32">
        <v>5.15</v>
      </c>
      <c r="AF147" s="32">
        <v>13.45</v>
      </c>
      <c r="AG147" s="32">
        <v>2.83</v>
      </c>
      <c r="AH147" s="32">
        <v>23.6</v>
      </c>
      <c r="AI147" s="32">
        <v>3.7</v>
      </c>
      <c r="AJ147" s="32">
        <v>590</v>
      </c>
      <c r="AK147" s="32">
        <v>193</v>
      </c>
      <c r="AL147" s="32">
        <v>15.75</v>
      </c>
      <c r="AM147" s="32">
        <v>79.400000000000006</v>
      </c>
      <c r="AN147" s="32">
        <v>7.5</v>
      </c>
      <c r="AR147" s="23">
        <v>144</v>
      </c>
      <c r="AS147" s="31">
        <f t="shared" si="27"/>
        <v>43431</v>
      </c>
      <c r="AT147" s="26">
        <f t="shared" si="26"/>
        <v>-2.7779564107075706E-2</v>
      </c>
      <c r="AU147" s="26">
        <f t="shared" si="26"/>
        <v>-4.6520015634892928E-2</v>
      </c>
      <c r="AV147" s="26">
        <f t="shared" si="26"/>
        <v>0</v>
      </c>
      <c r="AW147" s="26">
        <f t="shared" si="26"/>
        <v>0</v>
      </c>
      <c r="AX147" s="26">
        <f t="shared" si="26"/>
        <v>5.8063800954761331E-2</v>
      </c>
      <c r="AY147" s="26">
        <f t="shared" si="26"/>
        <v>8.9746287856275475E-2</v>
      </c>
      <c r="AZ147" s="26">
        <f t="shared" si="26"/>
        <v>0</v>
      </c>
      <c r="BA147" s="26">
        <f t="shared" si="26"/>
        <v>9.2373320131015069E-2</v>
      </c>
      <c r="BB147" s="26">
        <f t="shared" si="26"/>
        <v>0</v>
      </c>
      <c r="BC147" s="26">
        <f t="shared" si="26"/>
        <v>3.8095284166676487E-3</v>
      </c>
      <c r="BD147" s="26">
        <f t="shared" si="26"/>
        <v>0</v>
      </c>
      <c r="BE147" s="26">
        <f t="shared" si="26"/>
        <v>-3.5809452696710889E-2</v>
      </c>
      <c r="BF147" s="26">
        <f t="shared" si="26"/>
        <v>-2.0202707317519466E-2</v>
      </c>
      <c r="BG147" s="26">
        <f t="shared" si="26"/>
        <v>-5.0010420574661422E-2</v>
      </c>
      <c r="BH147" s="26">
        <f t="shared" si="26"/>
        <v>0</v>
      </c>
      <c r="BI147" s="26">
        <f t="shared" si="26"/>
        <v>-2.5389234004819464E-2</v>
      </c>
      <c r="BJ147" s="26">
        <f t="shared" si="30"/>
        <v>0</v>
      </c>
      <c r="BK147" s="26">
        <f t="shared" si="29"/>
        <v>0</v>
      </c>
      <c r="BL147" s="26">
        <f t="shared" si="28"/>
        <v>-5.5441448483858721E-2</v>
      </c>
      <c r="BM147" s="26">
        <f t="shared" si="28"/>
        <v>0</v>
      </c>
      <c r="BN147" s="26">
        <f t="shared" si="28"/>
        <v>-3.077165866675366E-2</v>
      </c>
      <c r="BO147" s="26">
        <f t="shared" si="28"/>
        <v>3.372684478639156E-3</v>
      </c>
      <c r="BP147" s="26">
        <f t="shared" si="24"/>
        <v>0</v>
      </c>
      <c r="BQ147" s="26">
        <f t="shared" si="24"/>
        <v>-8.7011376989629685E-2</v>
      </c>
      <c r="BR147" s="26">
        <f t="shared" si="24"/>
        <v>0</v>
      </c>
      <c r="BS147" s="26">
        <f t="shared" si="24"/>
        <v>0</v>
      </c>
      <c r="BT147" s="26">
        <f t="shared" si="24"/>
        <v>2.0000666706669435E-2</v>
      </c>
      <c r="BU147" s="26">
        <f t="shared" si="24"/>
        <v>1.9608471388376337E-2</v>
      </c>
      <c r="BV147" s="26">
        <f t="shared" si="24"/>
        <v>0</v>
      </c>
      <c r="BW147" s="26">
        <f t="shared" si="24"/>
        <v>0</v>
      </c>
      <c r="BX147" s="26">
        <f t="shared" si="24"/>
        <v>-1.4721611825359738E-2</v>
      </c>
      <c r="BY147" s="26">
        <f t="shared" si="24"/>
        <v>0</v>
      </c>
      <c r="BZ147" s="26">
        <f t="shared" si="24"/>
        <v>-0.10099506874140662</v>
      </c>
      <c r="CA147" s="26">
        <f t="shared" si="24"/>
        <v>-1.0309369658861213E-2</v>
      </c>
      <c r="CB147" s="26">
        <f t="shared" si="24"/>
        <v>0</v>
      </c>
      <c r="CC147" s="26">
        <f t="shared" si="24"/>
        <v>0</v>
      </c>
      <c r="CD147" s="26">
        <f t="shared" si="24"/>
        <v>-1.9802627296179754E-2</v>
      </c>
    </row>
    <row r="148" spans="2:82" x14ac:dyDescent="0.35">
      <c r="B148">
        <v>145</v>
      </c>
      <c r="C148" s="28">
        <v>43430</v>
      </c>
      <c r="D148" s="32">
        <v>7.3</v>
      </c>
      <c r="E148" s="32">
        <v>0.66</v>
      </c>
      <c r="F148" s="32">
        <v>4.21</v>
      </c>
      <c r="G148" s="32">
        <v>8.24</v>
      </c>
      <c r="H148" s="32">
        <v>9.1999999999999993</v>
      </c>
      <c r="I148" s="32">
        <v>31.95</v>
      </c>
      <c r="J148" s="32">
        <v>22.5</v>
      </c>
      <c r="K148" s="32">
        <v>1.55</v>
      </c>
      <c r="L148" s="32">
        <v>5.3</v>
      </c>
      <c r="M148" s="32">
        <v>13.1</v>
      </c>
      <c r="N148" s="32">
        <v>0.2</v>
      </c>
      <c r="O148" s="32">
        <v>1.99</v>
      </c>
      <c r="P148" s="32">
        <v>7.5</v>
      </c>
      <c r="Q148" s="32">
        <v>20.5</v>
      </c>
      <c r="R148" s="32">
        <v>14.5</v>
      </c>
      <c r="S148" s="32">
        <v>35.9</v>
      </c>
      <c r="T148" s="32">
        <v>74</v>
      </c>
      <c r="U148" s="32">
        <v>30.75</v>
      </c>
      <c r="V148" s="32">
        <v>13.35</v>
      </c>
      <c r="W148" s="32">
        <v>21</v>
      </c>
      <c r="X148" s="32">
        <v>165</v>
      </c>
      <c r="Y148" s="32">
        <v>1480</v>
      </c>
      <c r="Z148" s="13">
        <v>62.15</v>
      </c>
      <c r="AA148" s="13">
        <v>0.6</v>
      </c>
      <c r="AB148" s="13">
        <v>48.95</v>
      </c>
      <c r="AC148" s="32">
        <v>196.5</v>
      </c>
      <c r="AD148" s="32">
        <v>9.9</v>
      </c>
      <c r="AE148" s="32">
        <v>5.05</v>
      </c>
      <c r="AF148" s="32">
        <v>13.45</v>
      </c>
      <c r="AG148" s="32">
        <v>2.83</v>
      </c>
      <c r="AH148" s="32">
        <v>23.95</v>
      </c>
      <c r="AI148" s="32">
        <v>3.7</v>
      </c>
      <c r="AJ148" s="32">
        <v>652.70000000000005</v>
      </c>
      <c r="AK148" s="32">
        <v>195</v>
      </c>
      <c r="AL148" s="32">
        <v>15.75</v>
      </c>
      <c r="AM148" s="32">
        <v>79.400000000000006</v>
      </c>
      <c r="AN148" s="32">
        <v>7.65</v>
      </c>
      <c r="AR148" s="23">
        <v>145</v>
      </c>
      <c r="AS148" s="31">
        <f t="shared" si="27"/>
        <v>43430</v>
      </c>
      <c r="AT148" s="26">
        <f t="shared" si="26"/>
        <v>-1.3605652055778709E-2</v>
      </c>
      <c r="AU148" s="26">
        <f t="shared" si="26"/>
        <v>1.5267472130788381E-2</v>
      </c>
      <c r="AV148" s="26">
        <f t="shared" si="26"/>
        <v>0</v>
      </c>
      <c r="AW148" s="26">
        <f t="shared" si="26"/>
        <v>0</v>
      </c>
      <c r="AX148" s="26">
        <f t="shared" si="26"/>
        <v>0</v>
      </c>
      <c r="AY148" s="26">
        <f t="shared" si="26"/>
        <v>9.000347154930774E-2</v>
      </c>
      <c r="AZ148" s="26">
        <f t="shared" si="26"/>
        <v>0</v>
      </c>
      <c r="BA148" s="26">
        <f t="shared" si="26"/>
        <v>3.278982282299097E-2</v>
      </c>
      <c r="BB148" s="26">
        <f t="shared" si="26"/>
        <v>0</v>
      </c>
      <c r="BC148" s="26">
        <f t="shared" si="26"/>
        <v>3.8240964384032546E-3</v>
      </c>
      <c r="BD148" s="26">
        <f t="shared" si="26"/>
        <v>0</v>
      </c>
      <c r="BE148" s="26">
        <f t="shared" si="26"/>
        <v>0</v>
      </c>
      <c r="BF148" s="26">
        <f t="shared" si="26"/>
        <v>-1.3245226750020567E-2</v>
      </c>
      <c r="BG148" s="26">
        <f t="shared" si="26"/>
        <v>3.4742948443872837E-2</v>
      </c>
      <c r="BH148" s="26">
        <f t="shared" si="26"/>
        <v>9.0151096994297478E-2</v>
      </c>
      <c r="BI148" s="26">
        <f t="shared" si="26"/>
        <v>-1.3831479148461737E-2</v>
      </c>
      <c r="BJ148" s="26">
        <f t="shared" si="30"/>
        <v>0</v>
      </c>
      <c r="BK148" s="26">
        <f t="shared" si="29"/>
        <v>0</v>
      </c>
      <c r="BL148" s="26">
        <f t="shared" si="28"/>
        <v>-1.8553407895747834E-2</v>
      </c>
      <c r="BM148" s="26">
        <f t="shared" si="28"/>
        <v>2.4097551579060524E-2</v>
      </c>
      <c r="BN148" s="26">
        <f t="shared" si="28"/>
        <v>0</v>
      </c>
      <c r="BO148" s="26">
        <f t="shared" si="28"/>
        <v>-1.3423020332140661E-2</v>
      </c>
      <c r="BP148" s="26">
        <f t="shared" si="24"/>
        <v>0</v>
      </c>
      <c r="BQ148" s="26">
        <f t="shared" si="24"/>
        <v>6.8992871486951421E-2</v>
      </c>
      <c r="BR148" s="26">
        <f t="shared" si="24"/>
        <v>-1.0209291341071224E-3</v>
      </c>
      <c r="BS148" s="26">
        <f t="shared" si="24"/>
        <v>-1.515180502060222E-2</v>
      </c>
      <c r="BT148" s="26">
        <f t="shared" si="24"/>
        <v>0</v>
      </c>
      <c r="BU148" s="26">
        <f t="shared" si="24"/>
        <v>0</v>
      </c>
      <c r="BV148" s="26">
        <f t="shared" si="24"/>
        <v>0</v>
      </c>
      <c r="BW148" s="26">
        <f t="shared" si="24"/>
        <v>0</v>
      </c>
      <c r="BX148" s="26">
        <f t="shared" si="24"/>
        <v>-2.0855064910213707E-3</v>
      </c>
      <c r="BY148" s="26">
        <f t="shared" si="24"/>
        <v>2.7398974188114562E-2</v>
      </c>
      <c r="BZ148" s="26">
        <f t="shared" ref="BZ148:CD198" si="31">LN(AJ148/AJ149)</f>
        <v>0</v>
      </c>
      <c r="CA148" s="26">
        <f t="shared" si="31"/>
        <v>0</v>
      </c>
      <c r="CB148" s="26">
        <f t="shared" si="31"/>
        <v>0</v>
      </c>
      <c r="CC148" s="26">
        <f t="shared" si="31"/>
        <v>-2.6104651993726948E-2</v>
      </c>
      <c r="CD148" s="26">
        <f t="shared" si="31"/>
        <v>-1.9418085857101513E-2</v>
      </c>
    </row>
    <row r="149" spans="2:82" x14ac:dyDescent="0.35">
      <c r="B149">
        <v>146</v>
      </c>
      <c r="C149" s="28">
        <v>43427</v>
      </c>
      <c r="D149" s="32">
        <v>7.4</v>
      </c>
      <c r="E149" s="32">
        <v>0.65</v>
      </c>
      <c r="F149" s="32">
        <v>4.21</v>
      </c>
      <c r="G149" s="32">
        <v>8.24</v>
      </c>
      <c r="H149" s="32">
        <v>9.1999999999999993</v>
      </c>
      <c r="I149" s="32">
        <v>29.2</v>
      </c>
      <c r="J149" s="32">
        <v>22.5</v>
      </c>
      <c r="K149" s="32">
        <v>1.5</v>
      </c>
      <c r="L149" s="32">
        <v>5.3</v>
      </c>
      <c r="M149" s="32">
        <v>13.05</v>
      </c>
      <c r="N149" s="32">
        <v>0.2</v>
      </c>
      <c r="O149" s="32">
        <v>1.99</v>
      </c>
      <c r="P149" s="32">
        <v>7.6</v>
      </c>
      <c r="Q149" s="32">
        <v>19.8</v>
      </c>
      <c r="R149" s="32">
        <v>13.25</v>
      </c>
      <c r="S149" s="32">
        <v>36.4</v>
      </c>
      <c r="T149" s="32">
        <v>74</v>
      </c>
      <c r="U149" s="32">
        <v>30.75</v>
      </c>
      <c r="V149" s="32">
        <v>13.6</v>
      </c>
      <c r="W149" s="32">
        <v>20.5</v>
      </c>
      <c r="X149" s="32">
        <v>165</v>
      </c>
      <c r="Y149" s="32">
        <v>1500</v>
      </c>
      <c r="Z149" s="13">
        <v>62.15</v>
      </c>
      <c r="AA149" s="13">
        <v>0.56000000000000005</v>
      </c>
      <c r="AB149" s="13">
        <v>49</v>
      </c>
      <c r="AC149" s="32">
        <v>199.5</v>
      </c>
      <c r="AD149" s="32">
        <v>9.9</v>
      </c>
      <c r="AE149" s="32">
        <v>5.05</v>
      </c>
      <c r="AF149" s="32">
        <v>13.45</v>
      </c>
      <c r="AG149" s="32">
        <v>2.83</v>
      </c>
      <c r="AH149" s="32">
        <v>24</v>
      </c>
      <c r="AI149" s="32">
        <v>3.6</v>
      </c>
      <c r="AJ149" s="32">
        <v>652.70000000000005</v>
      </c>
      <c r="AK149" s="32">
        <v>195</v>
      </c>
      <c r="AL149" s="32">
        <v>15.75</v>
      </c>
      <c r="AM149" s="32">
        <v>81.5</v>
      </c>
      <c r="AN149" s="32">
        <v>7.8</v>
      </c>
      <c r="AR149" s="23">
        <v>146</v>
      </c>
      <c r="AS149" s="31">
        <f t="shared" si="27"/>
        <v>43427</v>
      </c>
      <c r="AT149" s="26">
        <f t="shared" si="26"/>
        <v>-2.0067563050809142E-2</v>
      </c>
      <c r="AU149" s="26">
        <f t="shared" si="26"/>
        <v>1.5504186535965254E-2</v>
      </c>
      <c r="AV149" s="26">
        <f t="shared" si="26"/>
        <v>0</v>
      </c>
      <c r="AW149" s="26">
        <f t="shared" si="26"/>
        <v>0</v>
      </c>
      <c r="AX149" s="26">
        <f t="shared" si="26"/>
        <v>0</v>
      </c>
      <c r="AY149" s="26">
        <f t="shared" si="26"/>
        <v>9.3257493486582521E-2</v>
      </c>
      <c r="AZ149" s="26">
        <f t="shared" si="26"/>
        <v>0</v>
      </c>
      <c r="BA149" s="26">
        <f t="shared" si="26"/>
        <v>0</v>
      </c>
      <c r="BB149" s="26">
        <f t="shared" si="26"/>
        <v>0</v>
      </c>
      <c r="BC149" s="26">
        <f t="shared" si="26"/>
        <v>3.8387763071656669E-3</v>
      </c>
      <c r="BD149" s="26">
        <f t="shared" si="26"/>
        <v>0</v>
      </c>
      <c r="BE149" s="26">
        <f t="shared" si="26"/>
        <v>0</v>
      </c>
      <c r="BF149" s="26">
        <f t="shared" si="26"/>
        <v>0</v>
      </c>
      <c r="BG149" s="26">
        <f t="shared" si="26"/>
        <v>-3.2300944788321177E-2</v>
      </c>
      <c r="BH149" s="26">
        <f t="shared" si="26"/>
        <v>0</v>
      </c>
      <c r="BI149" s="26">
        <f t="shared" si="26"/>
        <v>1.1049836186584935E-2</v>
      </c>
      <c r="BJ149" s="26">
        <f t="shared" si="30"/>
        <v>0</v>
      </c>
      <c r="BK149" s="26">
        <f t="shared" si="29"/>
        <v>0</v>
      </c>
      <c r="BL149" s="26">
        <f t="shared" si="28"/>
        <v>-6.8894827465107195E-2</v>
      </c>
      <c r="BM149" s="26">
        <f t="shared" si="28"/>
        <v>0</v>
      </c>
      <c r="BN149" s="26">
        <f t="shared" si="28"/>
        <v>0</v>
      </c>
      <c r="BO149" s="26">
        <f t="shared" si="28"/>
        <v>0</v>
      </c>
      <c r="BP149" s="26">
        <f t="shared" si="28"/>
        <v>0</v>
      </c>
      <c r="BQ149" s="26">
        <f t="shared" si="28"/>
        <v>9.3526058010823546E-2</v>
      </c>
      <c r="BR149" s="26">
        <f t="shared" si="28"/>
        <v>-2.0202707317519466E-2</v>
      </c>
      <c r="BS149" s="26">
        <f t="shared" si="28"/>
        <v>0</v>
      </c>
      <c r="BT149" s="26">
        <f t="shared" si="28"/>
        <v>4.1242958534049218E-2</v>
      </c>
      <c r="BU149" s="26">
        <f t="shared" si="28"/>
        <v>0</v>
      </c>
      <c r="BV149" s="26">
        <f t="shared" si="28"/>
        <v>0</v>
      </c>
      <c r="BW149" s="26">
        <f t="shared" si="28"/>
        <v>0</v>
      </c>
      <c r="BX149" s="26">
        <f t="shared" si="28"/>
        <v>-6.2305497506359745E-3</v>
      </c>
      <c r="BY149" s="26">
        <f t="shared" si="28"/>
        <v>0</v>
      </c>
      <c r="BZ149" s="26">
        <f t="shared" si="31"/>
        <v>0</v>
      </c>
      <c r="CA149" s="26">
        <f t="shared" si="31"/>
        <v>-2.5317807984289897E-2</v>
      </c>
      <c r="CB149" s="26">
        <f t="shared" si="31"/>
        <v>1.600034134644112E-2</v>
      </c>
      <c r="CC149" s="26">
        <f t="shared" si="31"/>
        <v>-3.0213778596496595E-2</v>
      </c>
      <c r="CD149" s="26">
        <f t="shared" si="31"/>
        <v>-6.38979809877101E-3</v>
      </c>
    </row>
    <row r="150" spans="2:82" x14ac:dyDescent="0.35">
      <c r="B150">
        <v>147</v>
      </c>
      <c r="C150" s="33">
        <v>43426</v>
      </c>
      <c r="D150" s="32">
        <v>7.55</v>
      </c>
      <c r="E150" s="32">
        <v>0.64</v>
      </c>
      <c r="F150" s="32">
        <v>4.21</v>
      </c>
      <c r="G150" s="32">
        <v>8.24</v>
      </c>
      <c r="H150" s="32">
        <v>9.1999999999999993</v>
      </c>
      <c r="I150" s="32">
        <v>26.6</v>
      </c>
      <c r="J150" s="32">
        <v>22.5</v>
      </c>
      <c r="K150" s="32">
        <v>1.5</v>
      </c>
      <c r="L150" s="32">
        <v>5.3</v>
      </c>
      <c r="M150" s="32">
        <v>13</v>
      </c>
      <c r="N150" s="32">
        <v>0.2</v>
      </c>
      <c r="O150" s="32">
        <v>1.99</v>
      </c>
      <c r="P150" s="32">
        <v>7.6</v>
      </c>
      <c r="Q150" s="32">
        <v>20.45</v>
      </c>
      <c r="R150" s="32">
        <v>13.25</v>
      </c>
      <c r="S150" s="32">
        <v>36</v>
      </c>
      <c r="T150" s="32">
        <v>74</v>
      </c>
      <c r="U150" s="32">
        <v>30.75</v>
      </c>
      <c r="V150" s="32">
        <v>14.57</v>
      </c>
      <c r="W150" s="32">
        <v>20.5</v>
      </c>
      <c r="X150" s="32">
        <v>165</v>
      </c>
      <c r="Y150" s="32">
        <v>1500</v>
      </c>
      <c r="Z150" s="13">
        <v>62.15</v>
      </c>
      <c r="AA150" s="13">
        <v>0.51</v>
      </c>
      <c r="AB150" s="13">
        <v>50</v>
      </c>
      <c r="AC150" s="32">
        <v>199.5</v>
      </c>
      <c r="AD150" s="32">
        <v>9.5</v>
      </c>
      <c r="AE150" s="32">
        <v>5.05</v>
      </c>
      <c r="AF150" s="32">
        <v>13.45</v>
      </c>
      <c r="AG150" s="32">
        <v>2.83</v>
      </c>
      <c r="AH150" s="32">
        <v>24.15</v>
      </c>
      <c r="AI150" s="32">
        <v>3.6</v>
      </c>
      <c r="AJ150" s="32">
        <v>652.70000000000005</v>
      </c>
      <c r="AK150" s="32">
        <v>200</v>
      </c>
      <c r="AL150" s="32">
        <v>15.5</v>
      </c>
      <c r="AM150" s="32">
        <v>84</v>
      </c>
      <c r="AN150" s="32">
        <v>7.85</v>
      </c>
      <c r="AR150" s="23">
        <v>147</v>
      </c>
      <c r="AS150" s="31">
        <f t="shared" si="27"/>
        <v>43426</v>
      </c>
      <c r="AT150" s="26">
        <f t="shared" si="26"/>
        <v>-1.9672765598704893E-2</v>
      </c>
      <c r="AU150" s="26">
        <f t="shared" si="26"/>
        <v>0</v>
      </c>
      <c r="AV150" s="26">
        <f t="shared" si="26"/>
        <v>0</v>
      </c>
      <c r="AW150" s="26">
        <f t="shared" si="26"/>
        <v>0</v>
      </c>
      <c r="AX150" s="26">
        <f t="shared" si="26"/>
        <v>0</v>
      </c>
      <c r="AY150" s="26">
        <f t="shared" si="26"/>
        <v>0</v>
      </c>
      <c r="AZ150" s="26">
        <f t="shared" si="26"/>
        <v>0</v>
      </c>
      <c r="BA150" s="26">
        <f t="shared" si="26"/>
        <v>0</v>
      </c>
      <c r="BB150" s="26">
        <f t="shared" si="26"/>
        <v>0</v>
      </c>
      <c r="BC150" s="26">
        <f t="shared" si="26"/>
        <v>7.7220460939103185E-3</v>
      </c>
      <c r="BD150" s="26">
        <f t="shared" si="26"/>
        <v>0</v>
      </c>
      <c r="BE150" s="26">
        <f t="shared" si="26"/>
        <v>5.037794029957081E-3</v>
      </c>
      <c r="BF150" s="26">
        <f t="shared" si="26"/>
        <v>6.6006840313520927E-3</v>
      </c>
      <c r="BG150" s="26">
        <f t="shared" si="26"/>
        <v>9.4821301769655114E-2</v>
      </c>
      <c r="BH150" s="26">
        <f t="shared" si="26"/>
        <v>0</v>
      </c>
      <c r="BI150" s="26">
        <f t="shared" si="26"/>
        <v>4.175371410480592E-3</v>
      </c>
      <c r="BJ150" s="26">
        <f t="shared" si="30"/>
        <v>0</v>
      </c>
      <c r="BK150" s="26">
        <f t="shared" si="29"/>
        <v>0</v>
      </c>
      <c r="BL150" s="26">
        <f t="shared" si="28"/>
        <v>0</v>
      </c>
      <c r="BM150" s="26">
        <f t="shared" si="28"/>
        <v>-4.0626853530271109E-2</v>
      </c>
      <c r="BN150" s="26">
        <f t="shared" si="28"/>
        <v>0</v>
      </c>
      <c r="BO150" s="26">
        <f t="shared" si="28"/>
        <v>0</v>
      </c>
      <c r="BP150" s="26">
        <f t="shared" si="28"/>
        <v>0</v>
      </c>
      <c r="BQ150" s="26">
        <f t="shared" si="28"/>
        <v>6.062462181643484E-2</v>
      </c>
      <c r="BR150" s="26">
        <f t="shared" si="28"/>
        <v>0</v>
      </c>
      <c r="BS150" s="26">
        <f t="shared" si="28"/>
        <v>0</v>
      </c>
      <c r="BT150" s="26">
        <f t="shared" si="28"/>
        <v>0</v>
      </c>
      <c r="BU150" s="26">
        <f t="shared" si="28"/>
        <v>0</v>
      </c>
      <c r="BV150" s="26">
        <f t="shared" si="28"/>
        <v>0</v>
      </c>
      <c r="BW150" s="26">
        <f t="shared" si="28"/>
        <v>1.423511582187191E-2</v>
      </c>
      <c r="BX150" s="26">
        <f t="shared" si="28"/>
        <v>6.2305497506359416E-3</v>
      </c>
      <c r="BY150" s="26">
        <f t="shared" si="28"/>
        <v>-3.8151765964376291E-2</v>
      </c>
      <c r="BZ150" s="26">
        <f t="shared" si="31"/>
        <v>0</v>
      </c>
      <c r="CA150" s="26">
        <f t="shared" si="31"/>
        <v>0</v>
      </c>
      <c r="CB150" s="26">
        <f t="shared" si="31"/>
        <v>0</v>
      </c>
      <c r="CC150" s="26">
        <f t="shared" si="31"/>
        <v>-1.1834457647002796E-2</v>
      </c>
      <c r="CD150" s="26">
        <f t="shared" si="31"/>
        <v>0</v>
      </c>
    </row>
    <row r="151" spans="2:82" x14ac:dyDescent="0.35">
      <c r="B151">
        <v>148</v>
      </c>
      <c r="C151" s="33">
        <v>43425</v>
      </c>
      <c r="D151" s="32">
        <v>7.7</v>
      </c>
      <c r="E151" s="32">
        <v>0.64</v>
      </c>
      <c r="F151" s="32">
        <v>4.21</v>
      </c>
      <c r="G151" s="32">
        <v>8.24</v>
      </c>
      <c r="H151" s="32">
        <v>9.1999999999999993</v>
      </c>
      <c r="I151" s="32">
        <v>26.6</v>
      </c>
      <c r="J151" s="32">
        <v>22.5</v>
      </c>
      <c r="K151" s="32">
        <v>1.5</v>
      </c>
      <c r="L151" s="32">
        <v>5.3</v>
      </c>
      <c r="M151" s="32">
        <v>12.9</v>
      </c>
      <c r="N151" s="32">
        <v>0.2</v>
      </c>
      <c r="O151" s="32">
        <v>1.98</v>
      </c>
      <c r="P151" s="32">
        <v>7.55</v>
      </c>
      <c r="Q151" s="32">
        <v>18.600000000000001</v>
      </c>
      <c r="R151" s="32">
        <v>13.25</v>
      </c>
      <c r="S151" s="32">
        <v>35.85</v>
      </c>
      <c r="T151" s="32">
        <v>74</v>
      </c>
      <c r="U151" s="32">
        <v>30.75</v>
      </c>
      <c r="V151" s="32">
        <v>14.57</v>
      </c>
      <c r="W151" s="32">
        <v>21.35</v>
      </c>
      <c r="X151" s="32">
        <v>165</v>
      </c>
      <c r="Y151" s="32">
        <v>1500</v>
      </c>
      <c r="Z151" s="13">
        <v>62.15</v>
      </c>
      <c r="AA151" s="13">
        <v>0.48</v>
      </c>
      <c r="AB151" s="13">
        <v>50</v>
      </c>
      <c r="AC151" s="32">
        <v>199.5</v>
      </c>
      <c r="AD151" s="32">
        <v>9.5</v>
      </c>
      <c r="AE151" s="32">
        <v>5.05</v>
      </c>
      <c r="AF151" s="32">
        <v>13.45</v>
      </c>
      <c r="AG151" s="32">
        <v>2.79</v>
      </c>
      <c r="AH151" s="32">
        <v>24</v>
      </c>
      <c r="AI151" s="32">
        <v>3.74</v>
      </c>
      <c r="AJ151" s="32">
        <v>652.70000000000005</v>
      </c>
      <c r="AK151" s="32">
        <v>200</v>
      </c>
      <c r="AL151" s="32">
        <v>15.5</v>
      </c>
      <c r="AM151" s="32">
        <v>85</v>
      </c>
      <c r="AN151" s="32">
        <v>7.85</v>
      </c>
      <c r="AR151" s="23">
        <v>148</v>
      </c>
      <c r="AS151" s="31">
        <f t="shared" si="27"/>
        <v>43425</v>
      </c>
      <c r="AT151" s="26">
        <f t="shared" si="26"/>
        <v>-6.4725145056174788E-3</v>
      </c>
      <c r="AU151" s="26">
        <f t="shared" si="26"/>
        <v>0</v>
      </c>
      <c r="AV151" s="26">
        <f t="shared" si="26"/>
        <v>0</v>
      </c>
      <c r="AW151" s="26">
        <f t="shared" si="26"/>
        <v>0</v>
      </c>
      <c r="AX151" s="26">
        <f t="shared" si="26"/>
        <v>-3.7337670437644355E-2</v>
      </c>
      <c r="AY151" s="26">
        <f t="shared" si="26"/>
        <v>0</v>
      </c>
      <c r="AZ151" s="26">
        <f t="shared" si="26"/>
        <v>0</v>
      </c>
      <c r="BA151" s="26">
        <f t="shared" si="26"/>
        <v>0</v>
      </c>
      <c r="BB151" s="26">
        <f t="shared" si="26"/>
        <v>0</v>
      </c>
      <c r="BC151" s="26">
        <f t="shared" si="26"/>
        <v>-7.7220460939102778E-3</v>
      </c>
      <c r="BD151" s="26">
        <f t="shared" si="26"/>
        <v>0</v>
      </c>
      <c r="BE151" s="26">
        <f t="shared" si="26"/>
        <v>-1.0050335853501451E-2</v>
      </c>
      <c r="BF151" s="26">
        <f t="shared" si="26"/>
        <v>-6.6006840313520242E-3</v>
      </c>
      <c r="BG151" s="26">
        <f t="shared" si="26"/>
        <v>3.278982282299097E-2</v>
      </c>
      <c r="BH151" s="26">
        <f t="shared" si="26"/>
        <v>0</v>
      </c>
      <c r="BI151" s="26">
        <f t="shared" si="26"/>
        <v>-3.0222080348581412E-2</v>
      </c>
      <c r="BJ151" s="26">
        <f t="shared" si="30"/>
        <v>0</v>
      </c>
      <c r="BK151" s="26">
        <f t="shared" si="29"/>
        <v>1.8048069871702849E-2</v>
      </c>
      <c r="BL151" s="26">
        <f t="shared" si="28"/>
        <v>-6.4452724732387862E-2</v>
      </c>
      <c r="BM151" s="26">
        <f t="shared" si="28"/>
        <v>0</v>
      </c>
      <c r="BN151" s="26">
        <f t="shared" si="28"/>
        <v>9.5310179804324935E-2</v>
      </c>
      <c r="BO151" s="26">
        <f t="shared" si="28"/>
        <v>0</v>
      </c>
      <c r="BP151" s="26">
        <f t="shared" si="28"/>
        <v>-6.3884646909611528E-2</v>
      </c>
      <c r="BQ151" s="26">
        <f t="shared" si="28"/>
        <v>0.11000089521432849</v>
      </c>
      <c r="BR151" s="26">
        <f t="shared" si="28"/>
        <v>4.08219945202552E-2</v>
      </c>
      <c r="BS151" s="26">
        <f t="shared" si="28"/>
        <v>0</v>
      </c>
      <c r="BT151" s="26">
        <f t="shared" si="28"/>
        <v>0</v>
      </c>
      <c r="BU151" s="26">
        <f t="shared" si="28"/>
        <v>0</v>
      </c>
      <c r="BV151" s="26">
        <f t="shared" si="28"/>
        <v>0</v>
      </c>
      <c r="BW151" s="26">
        <f t="shared" si="28"/>
        <v>0</v>
      </c>
      <c r="BX151" s="26">
        <f t="shared" si="28"/>
        <v>-4.1580101486637881E-3</v>
      </c>
      <c r="BY151" s="26">
        <f t="shared" si="28"/>
        <v>-2.6702285558788097E-3</v>
      </c>
      <c r="BZ151" s="26">
        <f t="shared" si="31"/>
        <v>0</v>
      </c>
      <c r="CA151" s="26">
        <f t="shared" si="31"/>
        <v>-1.7348638334612976E-2</v>
      </c>
      <c r="CB151" s="26">
        <f t="shared" si="31"/>
        <v>-3.1748698314580298E-2</v>
      </c>
      <c r="CC151" s="26">
        <f t="shared" si="31"/>
        <v>0</v>
      </c>
      <c r="CD151" s="26">
        <f t="shared" si="31"/>
        <v>6.3897980987709883E-3</v>
      </c>
    </row>
    <row r="152" spans="2:82" x14ac:dyDescent="0.35">
      <c r="B152">
        <v>149</v>
      </c>
      <c r="C152" s="33">
        <v>43423</v>
      </c>
      <c r="D152" s="32">
        <v>7.75</v>
      </c>
      <c r="E152" s="32">
        <v>0.64</v>
      </c>
      <c r="F152" s="32">
        <v>4.21</v>
      </c>
      <c r="G152" s="32">
        <v>8.24</v>
      </c>
      <c r="H152" s="32">
        <v>9.5500000000000007</v>
      </c>
      <c r="I152" s="32">
        <v>26.6</v>
      </c>
      <c r="J152" s="32">
        <v>22.5</v>
      </c>
      <c r="K152" s="32">
        <v>1.5</v>
      </c>
      <c r="L152" s="32">
        <v>5.3</v>
      </c>
      <c r="M152" s="32">
        <v>13</v>
      </c>
      <c r="N152" s="32">
        <v>0.2</v>
      </c>
      <c r="O152" s="32">
        <v>2</v>
      </c>
      <c r="P152" s="32">
        <v>7.6</v>
      </c>
      <c r="Q152" s="32">
        <v>18</v>
      </c>
      <c r="R152" s="32">
        <v>13.25</v>
      </c>
      <c r="S152" s="32">
        <v>36.950000000000003</v>
      </c>
      <c r="T152" s="32">
        <v>74</v>
      </c>
      <c r="U152" s="32">
        <v>30.2</v>
      </c>
      <c r="V152" s="32">
        <v>15.54</v>
      </c>
      <c r="W152" s="32">
        <v>21.35</v>
      </c>
      <c r="X152" s="32">
        <v>150</v>
      </c>
      <c r="Y152" s="32">
        <v>1500</v>
      </c>
      <c r="Z152" s="13">
        <v>66.25</v>
      </c>
      <c r="AA152" s="13">
        <v>0.43</v>
      </c>
      <c r="AB152" s="13">
        <v>48</v>
      </c>
      <c r="AC152" s="32">
        <v>199.5</v>
      </c>
      <c r="AD152" s="32">
        <v>9.5</v>
      </c>
      <c r="AE152" s="32">
        <v>5.05</v>
      </c>
      <c r="AF152" s="32">
        <v>13.45</v>
      </c>
      <c r="AG152" s="32">
        <v>2.79</v>
      </c>
      <c r="AH152" s="32">
        <v>24.1</v>
      </c>
      <c r="AI152" s="32">
        <v>3.75</v>
      </c>
      <c r="AJ152" s="32">
        <v>652.70000000000005</v>
      </c>
      <c r="AK152" s="32">
        <v>203.5</v>
      </c>
      <c r="AL152" s="32">
        <v>16</v>
      </c>
      <c r="AM152" s="32">
        <v>85</v>
      </c>
      <c r="AN152" s="32">
        <v>7.8</v>
      </c>
      <c r="AR152" s="23">
        <v>149</v>
      </c>
      <c r="AS152" s="31">
        <f t="shared" si="27"/>
        <v>43423</v>
      </c>
      <c r="AT152" s="26">
        <f t="shared" si="26"/>
        <v>6.4725145056175196E-3</v>
      </c>
      <c r="AU152" s="26">
        <f t="shared" si="26"/>
        <v>0</v>
      </c>
      <c r="AV152" s="26">
        <f t="shared" si="26"/>
        <v>0</v>
      </c>
      <c r="AW152" s="26">
        <f t="shared" si="26"/>
        <v>0</v>
      </c>
      <c r="AX152" s="26">
        <f t="shared" si="26"/>
        <v>3.1917602968305162E-2</v>
      </c>
      <c r="AY152" s="26">
        <f t="shared" si="26"/>
        <v>0</v>
      </c>
      <c r="AZ152" s="26">
        <f t="shared" si="26"/>
        <v>0</v>
      </c>
      <c r="BA152" s="26">
        <f t="shared" si="26"/>
        <v>6.1875403718087453E-2</v>
      </c>
      <c r="BB152" s="26">
        <f t="shared" si="26"/>
        <v>0</v>
      </c>
      <c r="BC152" s="26">
        <f t="shared" si="26"/>
        <v>1.160554612030789E-2</v>
      </c>
      <c r="BD152" s="26">
        <f t="shared" si="26"/>
        <v>0</v>
      </c>
      <c r="BE152" s="26">
        <f t="shared" si="26"/>
        <v>5.0125418235441935E-3</v>
      </c>
      <c r="BF152" s="26">
        <f t="shared" si="26"/>
        <v>1.9934214900817111E-2</v>
      </c>
      <c r="BG152" s="26">
        <f t="shared" si="26"/>
        <v>4.5462374076757413E-2</v>
      </c>
      <c r="BH152" s="26">
        <f t="shared" si="26"/>
        <v>9.4932892495567092E-2</v>
      </c>
      <c r="BI152" s="26">
        <f t="shared" si="26"/>
        <v>1.3540963477294517E-3</v>
      </c>
      <c r="BJ152" s="26">
        <f t="shared" si="30"/>
        <v>0</v>
      </c>
      <c r="BK152" s="26">
        <f t="shared" si="29"/>
        <v>0</v>
      </c>
      <c r="BL152" s="26">
        <f t="shared" si="28"/>
        <v>0</v>
      </c>
      <c r="BM152" s="26">
        <f t="shared" si="28"/>
        <v>0</v>
      </c>
      <c r="BN152" s="26">
        <f t="shared" si="28"/>
        <v>0</v>
      </c>
      <c r="BO152" s="26">
        <f t="shared" si="28"/>
        <v>1.3423020332140771E-2</v>
      </c>
      <c r="BP152" s="26">
        <f t="shared" si="28"/>
        <v>0</v>
      </c>
      <c r="BQ152" s="26">
        <f t="shared" si="28"/>
        <v>7.2320661579626078E-2</v>
      </c>
      <c r="BR152" s="26">
        <f t="shared" si="28"/>
        <v>0</v>
      </c>
      <c r="BS152" s="26">
        <f t="shared" si="28"/>
        <v>2.0070252597676561E-3</v>
      </c>
      <c r="BT152" s="26">
        <f t="shared" si="28"/>
        <v>0</v>
      </c>
      <c r="BU152" s="26">
        <f t="shared" si="28"/>
        <v>0</v>
      </c>
      <c r="BV152" s="26">
        <f t="shared" si="28"/>
        <v>0</v>
      </c>
      <c r="BW152" s="26">
        <f t="shared" si="28"/>
        <v>0</v>
      </c>
      <c r="BX152" s="26">
        <f t="shared" si="28"/>
        <v>4.158010148663677E-3</v>
      </c>
      <c r="BY152" s="26">
        <f t="shared" si="28"/>
        <v>0</v>
      </c>
      <c r="BZ152" s="26">
        <f t="shared" si="31"/>
        <v>0</v>
      </c>
      <c r="CA152" s="26">
        <f t="shared" si="31"/>
        <v>0</v>
      </c>
      <c r="CB152" s="26">
        <f t="shared" si="31"/>
        <v>1.5748356968139112E-2</v>
      </c>
      <c r="CC152" s="26">
        <f t="shared" si="31"/>
        <v>2.6223195099102561E-2</v>
      </c>
      <c r="CD152" s="26">
        <f t="shared" si="31"/>
        <v>0</v>
      </c>
    </row>
    <row r="153" spans="2:82" x14ac:dyDescent="0.35">
      <c r="B153">
        <v>150</v>
      </c>
      <c r="C153" s="33">
        <v>43420</v>
      </c>
      <c r="D153" s="32">
        <v>7.7</v>
      </c>
      <c r="E153" s="32">
        <v>0.64</v>
      </c>
      <c r="F153" s="32">
        <v>4.21</v>
      </c>
      <c r="G153" s="32">
        <v>8.24</v>
      </c>
      <c r="H153" s="32">
        <v>9.25</v>
      </c>
      <c r="I153" s="32">
        <v>26.6</v>
      </c>
      <c r="J153" s="32">
        <v>22.5</v>
      </c>
      <c r="K153" s="32">
        <v>1.41</v>
      </c>
      <c r="L153" s="32">
        <v>5.3</v>
      </c>
      <c r="M153" s="32">
        <v>12.85</v>
      </c>
      <c r="N153" s="32">
        <v>0.2</v>
      </c>
      <c r="O153" s="32">
        <v>1.99</v>
      </c>
      <c r="P153" s="32">
        <v>7.45</v>
      </c>
      <c r="Q153" s="32">
        <v>17.2</v>
      </c>
      <c r="R153" s="32">
        <v>12.05</v>
      </c>
      <c r="S153" s="32">
        <v>36.9</v>
      </c>
      <c r="T153" s="32">
        <v>74</v>
      </c>
      <c r="U153" s="32">
        <v>30.2</v>
      </c>
      <c r="V153" s="32">
        <v>15.54</v>
      </c>
      <c r="W153" s="32">
        <v>21.35</v>
      </c>
      <c r="X153" s="32">
        <v>150</v>
      </c>
      <c r="Y153" s="32">
        <v>1480</v>
      </c>
      <c r="Z153" s="13">
        <v>66.25</v>
      </c>
      <c r="AA153" s="13">
        <v>0.4</v>
      </c>
      <c r="AB153" s="13">
        <v>48</v>
      </c>
      <c r="AC153" s="32">
        <v>199.1</v>
      </c>
      <c r="AD153" s="32">
        <v>9.5</v>
      </c>
      <c r="AE153" s="32">
        <v>5.05</v>
      </c>
      <c r="AF153" s="32">
        <v>13.45</v>
      </c>
      <c r="AG153" s="32">
        <v>2.79</v>
      </c>
      <c r="AH153" s="32">
        <v>24</v>
      </c>
      <c r="AI153" s="32">
        <v>3.75</v>
      </c>
      <c r="AJ153" s="32">
        <v>652.70000000000005</v>
      </c>
      <c r="AK153" s="32">
        <v>203.5</v>
      </c>
      <c r="AL153" s="32">
        <v>15.75</v>
      </c>
      <c r="AM153" s="32">
        <v>82.8</v>
      </c>
      <c r="AN153" s="32">
        <v>7.8</v>
      </c>
      <c r="AR153" s="23">
        <v>150</v>
      </c>
      <c r="AS153" s="31">
        <f t="shared" si="27"/>
        <v>43420</v>
      </c>
      <c r="AT153" s="26">
        <f t="shared" si="26"/>
        <v>-1.2903404835907841E-2</v>
      </c>
      <c r="AU153" s="26">
        <f t="shared" si="26"/>
        <v>0</v>
      </c>
      <c r="AV153" s="26">
        <f t="shared" si="26"/>
        <v>0</v>
      </c>
      <c r="AW153" s="26">
        <f t="shared" si="26"/>
        <v>-9.7073848691821535E-2</v>
      </c>
      <c r="AX153" s="26">
        <f t="shared" si="26"/>
        <v>5.4200674693393345E-3</v>
      </c>
      <c r="AY153" s="26">
        <f t="shared" si="26"/>
        <v>0</v>
      </c>
      <c r="AZ153" s="26">
        <f t="shared" si="26"/>
        <v>0</v>
      </c>
      <c r="BA153" s="26">
        <f t="shared" si="26"/>
        <v>0</v>
      </c>
      <c r="BB153" s="26">
        <f t="shared" si="26"/>
        <v>2.871010588243136E-2</v>
      </c>
      <c r="BC153" s="26">
        <f t="shared" si="26"/>
        <v>2.7615167032973391E-2</v>
      </c>
      <c r="BD153" s="26">
        <f t="shared" si="26"/>
        <v>0</v>
      </c>
      <c r="BE153" s="26">
        <f t="shared" ref="BE153:BI203" si="32">LN(O153/O154)</f>
        <v>5.037794029957081E-3</v>
      </c>
      <c r="BF153" s="26">
        <f t="shared" si="32"/>
        <v>-6.6889881507965401E-3</v>
      </c>
      <c r="BG153" s="26">
        <f t="shared" si="32"/>
        <v>4.1549002912872481E-2</v>
      </c>
      <c r="BH153" s="26">
        <f t="shared" si="32"/>
        <v>0</v>
      </c>
      <c r="BI153" s="26">
        <f t="shared" si="32"/>
        <v>8.1851026430320037E-2</v>
      </c>
      <c r="BJ153" s="26">
        <f t="shared" si="30"/>
        <v>0</v>
      </c>
      <c r="BK153" s="26">
        <f t="shared" si="29"/>
        <v>0</v>
      </c>
      <c r="BL153" s="26">
        <f t="shared" si="28"/>
        <v>0</v>
      </c>
      <c r="BM153" s="26">
        <f t="shared" si="28"/>
        <v>0</v>
      </c>
      <c r="BN153" s="26">
        <f t="shared" si="28"/>
        <v>0</v>
      </c>
      <c r="BO153" s="26">
        <f t="shared" si="28"/>
        <v>-1.3423020332140661E-2</v>
      </c>
      <c r="BP153" s="26">
        <f t="shared" si="28"/>
        <v>0</v>
      </c>
      <c r="BQ153" s="26">
        <f t="shared" si="28"/>
        <v>0.10536051565782635</v>
      </c>
      <c r="BR153" s="26">
        <f t="shared" si="28"/>
        <v>0</v>
      </c>
      <c r="BS153" s="26">
        <f t="shared" si="28"/>
        <v>-4.51015547788613E-3</v>
      </c>
      <c r="BT153" s="26">
        <f t="shared" si="28"/>
        <v>0</v>
      </c>
      <c r="BU153" s="26">
        <f t="shared" si="28"/>
        <v>0</v>
      </c>
      <c r="BV153" s="26">
        <f t="shared" si="28"/>
        <v>0</v>
      </c>
      <c r="BW153" s="26">
        <f t="shared" si="28"/>
        <v>0</v>
      </c>
      <c r="BX153" s="26">
        <f t="shared" si="28"/>
        <v>2.9600469776290682E-2</v>
      </c>
      <c r="BY153" s="26">
        <f t="shared" si="28"/>
        <v>0</v>
      </c>
      <c r="BZ153" s="26">
        <f t="shared" si="31"/>
        <v>0</v>
      </c>
      <c r="CA153" s="26">
        <f t="shared" si="31"/>
        <v>-7.343974255758506E-3</v>
      </c>
      <c r="CB153" s="26">
        <f t="shared" si="31"/>
        <v>0</v>
      </c>
      <c r="CC153" s="26">
        <f t="shared" si="31"/>
        <v>-2.4125464053839896E-3</v>
      </c>
      <c r="CD153" s="26">
        <f t="shared" si="31"/>
        <v>6.4308903302903314E-3</v>
      </c>
    </row>
    <row r="154" spans="2:82" x14ac:dyDescent="0.35">
      <c r="B154">
        <v>151</v>
      </c>
      <c r="C154" s="33">
        <v>43419</v>
      </c>
      <c r="D154" s="32">
        <v>7.8</v>
      </c>
      <c r="E154" s="32">
        <v>0.64</v>
      </c>
      <c r="F154" s="32">
        <v>4.21</v>
      </c>
      <c r="G154" s="32">
        <v>9.08</v>
      </c>
      <c r="H154" s="32">
        <v>9.1999999999999993</v>
      </c>
      <c r="I154" s="32">
        <v>26.6</v>
      </c>
      <c r="J154" s="32">
        <v>22.5</v>
      </c>
      <c r="K154" s="32">
        <v>1.41</v>
      </c>
      <c r="L154" s="32">
        <v>5.15</v>
      </c>
      <c r="M154" s="32">
        <v>12.5</v>
      </c>
      <c r="N154" s="32">
        <v>0.2</v>
      </c>
      <c r="O154" s="32">
        <v>1.98</v>
      </c>
      <c r="P154" s="32">
        <v>7.5</v>
      </c>
      <c r="Q154" s="32">
        <v>16.5</v>
      </c>
      <c r="R154" s="32">
        <v>12.05</v>
      </c>
      <c r="S154" s="32">
        <v>34</v>
      </c>
      <c r="T154" s="32">
        <v>74</v>
      </c>
      <c r="U154" s="32">
        <v>30.2</v>
      </c>
      <c r="V154" s="32">
        <v>15.54</v>
      </c>
      <c r="W154" s="32">
        <v>21.35</v>
      </c>
      <c r="X154" s="32">
        <v>150</v>
      </c>
      <c r="Y154" s="32">
        <v>1500</v>
      </c>
      <c r="Z154" s="13">
        <v>66.25</v>
      </c>
      <c r="AA154" s="13">
        <v>0.36</v>
      </c>
      <c r="AB154" s="13">
        <v>48</v>
      </c>
      <c r="AC154" s="32">
        <v>200</v>
      </c>
      <c r="AD154" s="32">
        <v>9.5</v>
      </c>
      <c r="AE154" s="32">
        <v>5.05</v>
      </c>
      <c r="AF154" s="32">
        <v>13.45</v>
      </c>
      <c r="AG154" s="32">
        <v>2.79</v>
      </c>
      <c r="AH154" s="32">
        <v>23.3</v>
      </c>
      <c r="AI154" s="32">
        <v>3.75</v>
      </c>
      <c r="AJ154" s="32">
        <v>652.70000000000005</v>
      </c>
      <c r="AK154" s="32">
        <v>205</v>
      </c>
      <c r="AL154" s="32">
        <v>15.75</v>
      </c>
      <c r="AM154" s="32">
        <v>83</v>
      </c>
      <c r="AN154" s="32">
        <v>7.75</v>
      </c>
      <c r="AR154" s="23">
        <v>151</v>
      </c>
      <c r="AS154" s="31">
        <f t="shared" si="27"/>
        <v>43419</v>
      </c>
      <c r="AT154" s="26">
        <f t="shared" ref="AT154:BD177" si="33">LN(D154/D155)</f>
        <v>-1.2739025777429826E-2</v>
      </c>
      <c r="AU154" s="26">
        <f t="shared" si="33"/>
        <v>-3.077165866675366E-2</v>
      </c>
      <c r="AV154" s="26">
        <f t="shared" si="33"/>
        <v>0</v>
      </c>
      <c r="AW154" s="26">
        <f t="shared" si="33"/>
        <v>-0.1044790700300206</v>
      </c>
      <c r="AX154" s="26">
        <f t="shared" si="33"/>
        <v>-1.6172859245601072E-2</v>
      </c>
      <c r="AY154" s="26">
        <f t="shared" si="33"/>
        <v>0</v>
      </c>
      <c r="AZ154" s="26">
        <f t="shared" si="33"/>
        <v>0</v>
      </c>
      <c r="BA154" s="26">
        <f t="shared" si="33"/>
        <v>0</v>
      </c>
      <c r="BB154" s="26">
        <f t="shared" si="33"/>
        <v>0</v>
      </c>
      <c r="BC154" s="26">
        <f t="shared" si="33"/>
        <v>4.0080213975388678E-3</v>
      </c>
      <c r="BD154" s="26">
        <f t="shared" si="33"/>
        <v>0</v>
      </c>
      <c r="BE154" s="26">
        <f t="shared" si="32"/>
        <v>-1.0050335853501451E-2</v>
      </c>
      <c r="BF154" s="26">
        <f t="shared" si="32"/>
        <v>0</v>
      </c>
      <c r="BG154" s="26">
        <f t="shared" si="32"/>
        <v>0</v>
      </c>
      <c r="BH154" s="26">
        <f t="shared" si="32"/>
        <v>0</v>
      </c>
      <c r="BI154" s="26">
        <f t="shared" si="32"/>
        <v>-6.8208250026533579E-2</v>
      </c>
      <c r="BJ154" s="26">
        <f t="shared" si="30"/>
        <v>0</v>
      </c>
      <c r="BK154" s="26">
        <f t="shared" si="29"/>
        <v>-0.10519493903686682</v>
      </c>
      <c r="BL154" s="26">
        <f t="shared" si="28"/>
        <v>-1.8489528953419428E-2</v>
      </c>
      <c r="BM154" s="26">
        <f t="shared" si="28"/>
        <v>0</v>
      </c>
      <c r="BN154" s="26">
        <f t="shared" si="28"/>
        <v>-6.6445427186686131E-3</v>
      </c>
      <c r="BO154" s="26">
        <f t="shared" si="28"/>
        <v>3.3901551675681416E-2</v>
      </c>
      <c r="BP154" s="26">
        <f t="shared" si="28"/>
        <v>0</v>
      </c>
      <c r="BQ154" s="26">
        <f t="shared" si="28"/>
        <v>0</v>
      </c>
      <c r="BR154" s="26">
        <f t="shared" si="28"/>
        <v>0</v>
      </c>
      <c r="BS154" s="26">
        <f t="shared" si="28"/>
        <v>0</v>
      </c>
      <c r="BT154" s="26">
        <f t="shared" si="28"/>
        <v>-5.1293294387550578E-2</v>
      </c>
      <c r="BU154" s="26">
        <f t="shared" si="28"/>
        <v>4.0409538337876701E-2</v>
      </c>
      <c r="BV154" s="26">
        <f t="shared" si="28"/>
        <v>0</v>
      </c>
      <c r="BW154" s="26">
        <f t="shared" si="28"/>
        <v>0</v>
      </c>
      <c r="BX154" s="26">
        <f t="shared" si="28"/>
        <v>-3.1681635980115253E-2</v>
      </c>
      <c r="BY154" s="26">
        <f t="shared" si="28"/>
        <v>-2.1108963210235168E-2</v>
      </c>
      <c r="BZ154" s="26">
        <f t="shared" si="31"/>
        <v>0</v>
      </c>
      <c r="CA154" s="26">
        <f t="shared" si="31"/>
        <v>0</v>
      </c>
      <c r="CB154" s="26">
        <f t="shared" si="31"/>
        <v>3.1796529173798056E-3</v>
      </c>
      <c r="CC154" s="26">
        <f t="shared" si="31"/>
        <v>6.0423144559626617E-3</v>
      </c>
      <c r="CD154" s="26">
        <f t="shared" si="31"/>
        <v>-2.5479085300984899E-2</v>
      </c>
    </row>
    <row r="155" spans="2:82" x14ac:dyDescent="0.35">
      <c r="B155">
        <v>152</v>
      </c>
      <c r="C155" s="33">
        <v>43418</v>
      </c>
      <c r="D155" s="32">
        <v>7.9</v>
      </c>
      <c r="E155" s="32">
        <v>0.66</v>
      </c>
      <c r="F155" s="32">
        <v>4.21</v>
      </c>
      <c r="G155" s="32">
        <v>10.08</v>
      </c>
      <c r="H155" s="32">
        <v>9.35</v>
      </c>
      <c r="I155" s="32">
        <v>26.6</v>
      </c>
      <c r="J155" s="32">
        <v>22.5</v>
      </c>
      <c r="K155" s="32">
        <v>1.41</v>
      </c>
      <c r="L155" s="32">
        <v>5.15</v>
      </c>
      <c r="M155" s="32">
        <v>12.45</v>
      </c>
      <c r="N155" s="32">
        <v>0.2</v>
      </c>
      <c r="O155" s="32">
        <v>2</v>
      </c>
      <c r="P155" s="32">
        <v>7.5</v>
      </c>
      <c r="Q155" s="32">
        <v>16.5</v>
      </c>
      <c r="R155" s="32">
        <v>12.05</v>
      </c>
      <c r="S155" s="32">
        <v>36.4</v>
      </c>
      <c r="T155" s="32">
        <v>74</v>
      </c>
      <c r="U155" s="32">
        <v>33.549999999999997</v>
      </c>
      <c r="V155" s="32">
        <v>15.83</v>
      </c>
      <c r="W155" s="32">
        <v>21.35</v>
      </c>
      <c r="X155" s="32">
        <v>151</v>
      </c>
      <c r="Y155" s="32">
        <v>1450</v>
      </c>
      <c r="Z155" s="13">
        <v>66.25</v>
      </c>
      <c r="AA155" s="13">
        <v>0.36</v>
      </c>
      <c r="AB155" s="13">
        <v>48</v>
      </c>
      <c r="AC155" s="32">
        <v>200</v>
      </c>
      <c r="AD155" s="32">
        <v>10</v>
      </c>
      <c r="AE155" s="32">
        <v>4.8499999999999996</v>
      </c>
      <c r="AF155" s="32">
        <v>13.45</v>
      </c>
      <c r="AG155" s="32">
        <v>2.79</v>
      </c>
      <c r="AH155" s="32">
        <v>24.05</v>
      </c>
      <c r="AI155" s="32">
        <v>3.83</v>
      </c>
      <c r="AJ155" s="32">
        <v>652.70000000000005</v>
      </c>
      <c r="AK155" s="32">
        <v>205</v>
      </c>
      <c r="AL155" s="32">
        <v>15.7</v>
      </c>
      <c r="AM155" s="32">
        <v>82.5</v>
      </c>
      <c r="AN155" s="32">
        <v>7.95</v>
      </c>
      <c r="AR155" s="23">
        <v>152</v>
      </c>
      <c r="AS155" s="31">
        <f t="shared" si="27"/>
        <v>43418</v>
      </c>
      <c r="AT155" s="26">
        <f t="shared" si="33"/>
        <v>6.3492276786587445E-3</v>
      </c>
      <c r="AU155" s="26">
        <f t="shared" si="33"/>
        <v>0</v>
      </c>
      <c r="AV155" s="26">
        <f t="shared" si="33"/>
        <v>0</v>
      </c>
      <c r="AW155" s="26">
        <f t="shared" si="33"/>
        <v>0</v>
      </c>
      <c r="AX155" s="26">
        <f t="shared" si="33"/>
        <v>0</v>
      </c>
      <c r="AY155" s="26">
        <f t="shared" si="33"/>
        <v>0</v>
      </c>
      <c r="AZ155" s="26">
        <f t="shared" si="33"/>
        <v>0</v>
      </c>
      <c r="BA155" s="26">
        <f t="shared" si="33"/>
        <v>0</v>
      </c>
      <c r="BB155" s="26">
        <f t="shared" si="33"/>
        <v>0</v>
      </c>
      <c r="BC155" s="26">
        <f t="shared" si="33"/>
        <v>-8.0000426670763757E-3</v>
      </c>
      <c r="BD155" s="26">
        <f t="shared" si="33"/>
        <v>0</v>
      </c>
      <c r="BE155" s="26">
        <f t="shared" si="32"/>
        <v>0</v>
      </c>
      <c r="BF155" s="26">
        <f t="shared" si="32"/>
        <v>6.6889881507964889E-3</v>
      </c>
      <c r="BG155" s="26">
        <f t="shared" si="32"/>
        <v>-2.0990275891835858E-2</v>
      </c>
      <c r="BH155" s="26">
        <f t="shared" si="32"/>
        <v>0</v>
      </c>
      <c r="BI155" s="26">
        <f t="shared" si="32"/>
        <v>0</v>
      </c>
      <c r="BJ155" s="26">
        <f t="shared" si="30"/>
        <v>0</v>
      </c>
      <c r="BK155" s="26">
        <f t="shared" si="29"/>
        <v>0</v>
      </c>
      <c r="BL155" s="26">
        <f t="shared" si="28"/>
        <v>0</v>
      </c>
      <c r="BM155" s="26">
        <f t="shared" si="28"/>
        <v>0</v>
      </c>
      <c r="BN155" s="26">
        <f t="shared" si="28"/>
        <v>0</v>
      </c>
      <c r="BO155" s="26">
        <f t="shared" si="28"/>
        <v>0</v>
      </c>
      <c r="BP155" s="26">
        <f t="shared" si="28"/>
        <v>0</v>
      </c>
      <c r="BQ155" s="26">
        <f t="shared" si="28"/>
        <v>0</v>
      </c>
      <c r="BR155" s="26">
        <f t="shared" si="28"/>
        <v>0</v>
      </c>
      <c r="BS155" s="26">
        <f t="shared" si="28"/>
        <v>0</v>
      </c>
      <c r="BT155" s="26">
        <f t="shared" si="28"/>
        <v>0</v>
      </c>
      <c r="BU155" s="26">
        <f t="shared" si="28"/>
        <v>0</v>
      </c>
      <c r="BV155" s="26">
        <f t="shared" si="28"/>
        <v>0</v>
      </c>
      <c r="BW155" s="26">
        <f t="shared" si="28"/>
        <v>1.4440684154794428E-2</v>
      </c>
      <c r="BX155" s="26">
        <f t="shared" si="28"/>
        <v>-8.2816208317219864E-3</v>
      </c>
      <c r="BY155" s="26">
        <f t="shared" si="28"/>
        <v>1.5789801732635292E-2</v>
      </c>
      <c r="BZ155" s="26">
        <f t="shared" si="31"/>
        <v>-2.3170567895473896E-2</v>
      </c>
      <c r="CA155" s="26">
        <f t="shared" si="31"/>
        <v>0</v>
      </c>
      <c r="CB155" s="26">
        <f t="shared" si="31"/>
        <v>0</v>
      </c>
      <c r="CC155" s="26">
        <f t="shared" si="31"/>
        <v>6.0790460763821925E-3</v>
      </c>
      <c r="CD155" s="26">
        <f t="shared" si="31"/>
        <v>-6.2696130135953742E-3</v>
      </c>
    </row>
    <row r="156" spans="2:82" x14ac:dyDescent="0.35">
      <c r="B156">
        <v>153</v>
      </c>
      <c r="C156" s="33">
        <v>43417</v>
      </c>
      <c r="D156" s="32">
        <v>7.85</v>
      </c>
      <c r="E156" s="32">
        <v>0.66</v>
      </c>
      <c r="F156" s="32">
        <v>4.21</v>
      </c>
      <c r="G156" s="32">
        <v>10.08</v>
      </c>
      <c r="H156" s="32">
        <v>9.35</v>
      </c>
      <c r="I156" s="32">
        <v>26.6</v>
      </c>
      <c r="J156" s="32">
        <v>22.5</v>
      </c>
      <c r="K156" s="32">
        <v>1.41</v>
      </c>
      <c r="L156" s="32">
        <v>5.15</v>
      </c>
      <c r="M156" s="32">
        <v>12.55</v>
      </c>
      <c r="N156" s="32">
        <v>0.2</v>
      </c>
      <c r="O156" s="32">
        <v>2</v>
      </c>
      <c r="P156" s="32">
        <v>7.45</v>
      </c>
      <c r="Q156" s="32">
        <v>16.850000000000001</v>
      </c>
      <c r="R156" s="32">
        <v>12.05</v>
      </c>
      <c r="S156" s="32">
        <v>36.4</v>
      </c>
      <c r="T156" s="32">
        <v>74</v>
      </c>
      <c r="U156" s="32">
        <v>33.549999999999997</v>
      </c>
      <c r="V156" s="32">
        <v>15.83</v>
      </c>
      <c r="W156" s="32">
        <v>21.35</v>
      </c>
      <c r="X156" s="32">
        <v>151</v>
      </c>
      <c r="Y156" s="32">
        <v>1450</v>
      </c>
      <c r="Z156" s="13">
        <v>66.25</v>
      </c>
      <c r="AA156" s="13">
        <v>0.36</v>
      </c>
      <c r="AB156" s="13">
        <v>48</v>
      </c>
      <c r="AC156" s="32">
        <v>200</v>
      </c>
      <c r="AD156" s="32">
        <v>10</v>
      </c>
      <c r="AE156" s="32">
        <v>4.8499999999999996</v>
      </c>
      <c r="AF156" s="32">
        <v>13.45</v>
      </c>
      <c r="AG156" s="32">
        <v>2.75</v>
      </c>
      <c r="AH156" s="32">
        <v>24.25</v>
      </c>
      <c r="AI156" s="32">
        <v>3.77</v>
      </c>
      <c r="AJ156" s="32">
        <v>668</v>
      </c>
      <c r="AK156" s="32">
        <v>205</v>
      </c>
      <c r="AL156" s="32">
        <v>15.7</v>
      </c>
      <c r="AM156" s="32">
        <v>82</v>
      </c>
      <c r="AN156" s="32">
        <v>8</v>
      </c>
      <c r="AR156" s="23">
        <v>153</v>
      </c>
      <c r="AS156" s="31">
        <f t="shared" si="27"/>
        <v>43417</v>
      </c>
      <c r="AT156" s="26">
        <f t="shared" si="33"/>
        <v>6.3897980987709883E-3</v>
      </c>
      <c r="AU156" s="26">
        <f t="shared" si="33"/>
        <v>0</v>
      </c>
      <c r="AV156" s="26">
        <f t="shared" si="33"/>
        <v>0</v>
      </c>
      <c r="AW156" s="26">
        <f t="shared" si="33"/>
        <v>-0.10536051565782628</v>
      </c>
      <c r="AX156" s="26">
        <f t="shared" si="33"/>
        <v>0</v>
      </c>
      <c r="AY156" s="26">
        <f t="shared" si="33"/>
        <v>0</v>
      </c>
      <c r="AZ156" s="26">
        <f t="shared" si="33"/>
        <v>0</v>
      </c>
      <c r="BA156" s="26">
        <f t="shared" si="33"/>
        <v>0</v>
      </c>
      <c r="BB156" s="26">
        <f t="shared" si="33"/>
        <v>2.9558802241544429E-2</v>
      </c>
      <c r="BC156" s="26">
        <f t="shared" si="33"/>
        <v>-2.7506645789833473E-2</v>
      </c>
      <c r="BD156" s="26">
        <f t="shared" si="33"/>
        <v>0</v>
      </c>
      <c r="BE156" s="26">
        <f t="shared" si="32"/>
        <v>2.0202707317519469E-2</v>
      </c>
      <c r="BF156" s="26">
        <f t="shared" si="32"/>
        <v>-1.9934214900817138E-2</v>
      </c>
      <c r="BG156" s="26">
        <f t="shared" si="32"/>
        <v>2.099027589183583E-2</v>
      </c>
      <c r="BH156" s="26">
        <f t="shared" si="32"/>
        <v>9.1169387138293465E-2</v>
      </c>
      <c r="BI156" s="26">
        <f t="shared" si="32"/>
        <v>-2.7434859457508326E-3</v>
      </c>
      <c r="BJ156" s="26">
        <f t="shared" si="30"/>
        <v>0</v>
      </c>
      <c r="BK156" s="26">
        <f t="shared" si="29"/>
        <v>0</v>
      </c>
      <c r="BL156" s="26">
        <f t="shared" si="28"/>
        <v>8.2942253685807363E-2</v>
      </c>
      <c r="BM156" s="26">
        <f t="shared" si="28"/>
        <v>-0.10442330846645183</v>
      </c>
      <c r="BN156" s="26">
        <f t="shared" si="28"/>
        <v>0</v>
      </c>
      <c r="BO156" s="26">
        <f t="shared" si="28"/>
        <v>-6.8728792877620643E-3</v>
      </c>
      <c r="BP156" s="26">
        <f t="shared" si="28"/>
        <v>0</v>
      </c>
      <c r="BQ156" s="26">
        <f t="shared" si="28"/>
        <v>0</v>
      </c>
      <c r="BR156" s="26">
        <f t="shared" si="28"/>
        <v>2.1053409197832263E-2</v>
      </c>
      <c r="BS156" s="26">
        <f t="shared" si="28"/>
        <v>0</v>
      </c>
      <c r="BT156" s="26">
        <f t="shared" si="28"/>
        <v>0</v>
      </c>
      <c r="BU156" s="26">
        <f t="shared" si="28"/>
        <v>0</v>
      </c>
      <c r="BV156" s="26">
        <f t="shared" si="28"/>
        <v>0</v>
      </c>
      <c r="BW156" s="26">
        <f t="shared" si="28"/>
        <v>0</v>
      </c>
      <c r="BX156" s="26">
        <f t="shared" si="28"/>
        <v>1.0362787035546658E-2</v>
      </c>
      <c r="BY156" s="26">
        <f t="shared" si="28"/>
        <v>5.3191614776000266E-3</v>
      </c>
      <c r="BZ156" s="26">
        <f t="shared" si="31"/>
        <v>-7.4822300535211947E-4</v>
      </c>
      <c r="CA156" s="26">
        <f t="shared" si="31"/>
        <v>0</v>
      </c>
      <c r="CB156" s="26">
        <f t="shared" si="31"/>
        <v>0</v>
      </c>
      <c r="CC156" s="26">
        <f t="shared" si="31"/>
        <v>-1.2187691941293434E-3</v>
      </c>
      <c r="CD156" s="26">
        <f t="shared" si="31"/>
        <v>1.2578782206859965E-2</v>
      </c>
    </row>
    <row r="157" spans="2:82" x14ac:dyDescent="0.35">
      <c r="B157">
        <v>154</v>
      </c>
      <c r="C157" s="33">
        <v>43416</v>
      </c>
      <c r="D157" s="32">
        <v>7.8</v>
      </c>
      <c r="E157" s="32">
        <v>0.66</v>
      </c>
      <c r="F157" s="32">
        <v>4.21</v>
      </c>
      <c r="G157" s="32">
        <v>11.2</v>
      </c>
      <c r="H157" s="32">
        <v>9.35</v>
      </c>
      <c r="I157" s="32">
        <v>26.6</v>
      </c>
      <c r="J157" s="32">
        <v>22.5</v>
      </c>
      <c r="K157" s="32">
        <v>1.41</v>
      </c>
      <c r="L157" s="32">
        <v>5</v>
      </c>
      <c r="M157" s="32">
        <v>12.9</v>
      </c>
      <c r="N157" s="32">
        <v>0.2</v>
      </c>
      <c r="O157" s="32">
        <v>1.96</v>
      </c>
      <c r="P157" s="32">
        <v>7.6</v>
      </c>
      <c r="Q157" s="32">
        <v>16.5</v>
      </c>
      <c r="R157" s="32">
        <v>11</v>
      </c>
      <c r="S157" s="32">
        <v>36.5</v>
      </c>
      <c r="T157" s="32">
        <v>74</v>
      </c>
      <c r="U157" s="32">
        <v>33.549999999999997</v>
      </c>
      <c r="V157" s="32">
        <v>14.57</v>
      </c>
      <c r="W157" s="32">
        <v>23.7</v>
      </c>
      <c r="X157" s="32">
        <v>151</v>
      </c>
      <c r="Y157" s="32">
        <v>1460</v>
      </c>
      <c r="Z157" s="13">
        <v>66.25</v>
      </c>
      <c r="AA157" s="13">
        <v>0.36</v>
      </c>
      <c r="AB157" s="13">
        <v>47</v>
      </c>
      <c r="AC157" s="32">
        <v>200</v>
      </c>
      <c r="AD157" s="32">
        <v>10</v>
      </c>
      <c r="AE157" s="32">
        <v>4.8499999999999996</v>
      </c>
      <c r="AF157" s="32">
        <v>13.45</v>
      </c>
      <c r="AG157" s="32">
        <v>2.75</v>
      </c>
      <c r="AH157" s="32">
        <v>24</v>
      </c>
      <c r="AI157" s="32">
        <v>3.75</v>
      </c>
      <c r="AJ157" s="32">
        <v>668.5</v>
      </c>
      <c r="AK157" s="32">
        <v>205</v>
      </c>
      <c r="AL157" s="32">
        <v>15.7</v>
      </c>
      <c r="AM157" s="32">
        <v>82.1</v>
      </c>
      <c r="AN157" s="32">
        <v>7.9</v>
      </c>
      <c r="AR157" s="23">
        <v>154</v>
      </c>
      <c r="AS157" s="31">
        <f t="shared" si="27"/>
        <v>43416</v>
      </c>
      <c r="AT157" s="26">
        <f t="shared" si="33"/>
        <v>1.2903404835907782E-2</v>
      </c>
      <c r="AU157" s="26">
        <f t="shared" si="33"/>
        <v>1.5267472130788381E-2</v>
      </c>
      <c r="AV157" s="26">
        <f t="shared" si="33"/>
        <v>0</v>
      </c>
      <c r="AW157" s="26">
        <f t="shared" si="33"/>
        <v>0</v>
      </c>
      <c r="AX157" s="26">
        <f t="shared" si="33"/>
        <v>0</v>
      </c>
      <c r="AY157" s="26">
        <f t="shared" si="33"/>
        <v>0</v>
      </c>
      <c r="AZ157" s="26">
        <f t="shared" si="33"/>
        <v>0</v>
      </c>
      <c r="BA157" s="26">
        <f t="shared" si="33"/>
        <v>0</v>
      </c>
      <c r="BB157" s="26">
        <f t="shared" si="33"/>
        <v>0</v>
      </c>
      <c r="BC157" s="26">
        <f t="shared" si="33"/>
        <v>-7.7220460939102778E-3</v>
      </c>
      <c r="BD157" s="26">
        <f t="shared" si="33"/>
        <v>0</v>
      </c>
      <c r="BE157" s="26">
        <f t="shared" si="32"/>
        <v>-1.5190165493975233E-2</v>
      </c>
      <c r="BF157" s="26">
        <f t="shared" si="32"/>
        <v>1.9934214900817111E-2</v>
      </c>
      <c r="BG157" s="26">
        <f t="shared" si="32"/>
        <v>6.8992871486951421E-2</v>
      </c>
      <c r="BH157" s="26">
        <f t="shared" si="32"/>
        <v>0</v>
      </c>
      <c r="BI157" s="26">
        <f t="shared" si="32"/>
        <v>-1.7651510575322313E-2</v>
      </c>
      <c r="BJ157" s="26">
        <f t="shared" si="30"/>
        <v>0</v>
      </c>
      <c r="BK157" s="26">
        <f t="shared" si="29"/>
        <v>0</v>
      </c>
      <c r="BL157" s="26">
        <f t="shared" si="28"/>
        <v>0</v>
      </c>
      <c r="BM157" s="26">
        <f t="shared" si="28"/>
        <v>0</v>
      </c>
      <c r="BN157" s="26">
        <f t="shared" si="28"/>
        <v>0</v>
      </c>
      <c r="BO157" s="26">
        <f t="shared" si="28"/>
        <v>0</v>
      </c>
      <c r="BP157" s="26">
        <f t="shared" si="28"/>
        <v>0</v>
      </c>
      <c r="BQ157" s="26">
        <f t="shared" si="28"/>
        <v>0</v>
      </c>
      <c r="BR157" s="26">
        <f t="shared" si="28"/>
        <v>-2.1253993123134776E-3</v>
      </c>
      <c r="BS157" s="26">
        <f t="shared" si="28"/>
        <v>0</v>
      </c>
      <c r="BT157" s="26">
        <f t="shared" si="28"/>
        <v>0</v>
      </c>
      <c r="BU157" s="26">
        <f t="shared" si="28"/>
        <v>0</v>
      </c>
      <c r="BV157" s="26">
        <f t="shared" si="28"/>
        <v>0</v>
      </c>
      <c r="BW157" s="26">
        <f t="shared" si="28"/>
        <v>2.2059718064732257E-2</v>
      </c>
      <c r="BX157" s="26">
        <f t="shared" si="28"/>
        <v>-1.6529301951210471E-2</v>
      </c>
      <c r="BY157" s="26">
        <f t="shared" si="28"/>
        <v>0</v>
      </c>
      <c r="BZ157" s="26">
        <f t="shared" si="31"/>
        <v>0</v>
      </c>
      <c r="CA157" s="26">
        <f t="shared" si="31"/>
        <v>0</v>
      </c>
      <c r="CB157" s="26">
        <f t="shared" si="31"/>
        <v>9.6000737290191374E-3</v>
      </c>
      <c r="CC157" s="26">
        <f t="shared" si="31"/>
        <v>1.2187691941294254E-3</v>
      </c>
      <c r="CD157" s="26">
        <f t="shared" si="31"/>
        <v>-6.309169193264721E-3</v>
      </c>
    </row>
    <row r="158" spans="2:82" x14ac:dyDescent="0.35">
      <c r="B158">
        <v>155</v>
      </c>
      <c r="C158" s="33">
        <v>43413</v>
      </c>
      <c r="D158" s="32">
        <v>7.7</v>
      </c>
      <c r="E158" s="32">
        <v>0.65</v>
      </c>
      <c r="F158" s="32">
        <v>4.21</v>
      </c>
      <c r="G158" s="32">
        <v>11.2</v>
      </c>
      <c r="H158" s="32">
        <v>9.35</v>
      </c>
      <c r="I158" s="32">
        <v>26.6</v>
      </c>
      <c r="J158" s="32">
        <v>22.5</v>
      </c>
      <c r="K158" s="32">
        <v>1.41</v>
      </c>
      <c r="L158" s="32">
        <v>5</v>
      </c>
      <c r="M158" s="32">
        <v>13</v>
      </c>
      <c r="N158" s="32">
        <v>0.2</v>
      </c>
      <c r="O158" s="32">
        <v>1.99</v>
      </c>
      <c r="P158" s="32">
        <v>7.45</v>
      </c>
      <c r="Q158" s="32">
        <v>15.4</v>
      </c>
      <c r="R158" s="32">
        <v>11</v>
      </c>
      <c r="S158" s="32">
        <v>37.15</v>
      </c>
      <c r="T158" s="32">
        <v>74</v>
      </c>
      <c r="U158" s="32">
        <v>33.549999999999997</v>
      </c>
      <c r="V158" s="32">
        <v>14.57</v>
      </c>
      <c r="W158" s="32">
        <v>23.7</v>
      </c>
      <c r="X158" s="32">
        <v>151</v>
      </c>
      <c r="Y158" s="32">
        <v>1460</v>
      </c>
      <c r="Z158" s="13">
        <v>66.25</v>
      </c>
      <c r="AA158" s="13">
        <v>0.36</v>
      </c>
      <c r="AB158" s="13">
        <v>47.1</v>
      </c>
      <c r="AC158" s="32">
        <v>200</v>
      </c>
      <c r="AD158" s="32">
        <v>10</v>
      </c>
      <c r="AE158" s="32">
        <v>4.8499999999999996</v>
      </c>
      <c r="AF158" s="32">
        <v>13.45</v>
      </c>
      <c r="AG158" s="32">
        <v>2.69</v>
      </c>
      <c r="AH158" s="32">
        <v>24.4</v>
      </c>
      <c r="AI158" s="32">
        <v>3.75</v>
      </c>
      <c r="AJ158" s="32">
        <v>668.5</v>
      </c>
      <c r="AK158" s="32">
        <v>205</v>
      </c>
      <c r="AL158" s="32">
        <v>15.55</v>
      </c>
      <c r="AM158" s="32">
        <v>82</v>
      </c>
      <c r="AN158" s="32">
        <v>7.95</v>
      </c>
      <c r="AR158" s="23">
        <v>155</v>
      </c>
      <c r="AS158" s="31">
        <f t="shared" si="27"/>
        <v>43413</v>
      </c>
      <c r="AT158" s="26">
        <f t="shared" si="33"/>
        <v>-1.9293202934678781E-2</v>
      </c>
      <c r="AU158" s="26">
        <f t="shared" si="33"/>
        <v>0</v>
      </c>
      <c r="AV158" s="26">
        <f t="shared" si="33"/>
        <v>0</v>
      </c>
      <c r="AW158" s="26">
        <f t="shared" si="33"/>
        <v>0</v>
      </c>
      <c r="AX158" s="26">
        <f t="shared" si="33"/>
        <v>-5.7158413839948637E-2</v>
      </c>
      <c r="AY158" s="26">
        <f t="shared" si="33"/>
        <v>0</v>
      </c>
      <c r="AZ158" s="26">
        <f t="shared" si="33"/>
        <v>0</v>
      </c>
      <c r="BA158" s="26">
        <f t="shared" si="33"/>
        <v>0</v>
      </c>
      <c r="BB158" s="26">
        <f t="shared" si="33"/>
        <v>0</v>
      </c>
      <c r="BC158" s="26">
        <f t="shared" si="33"/>
        <v>0</v>
      </c>
      <c r="BD158" s="26">
        <f t="shared" si="33"/>
        <v>0</v>
      </c>
      <c r="BE158" s="26">
        <f t="shared" si="32"/>
        <v>-5.0125418235442863E-3</v>
      </c>
      <c r="BF158" s="26">
        <f t="shared" si="32"/>
        <v>-1.3333530869465144E-2</v>
      </c>
      <c r="BG158" s="26">
        <f t="shared" si="32"/>
        <v>9.7880063661629439E-3</v>
      </c>
      <c r="BH158" s="26">
        <f t="shared" si="32"/>
        <v>-9.0498355199179273E-3</v>
      </c>
      <c r="BI158" s="26">
        <f t="shared" si="32"/>
        <v>-9.3771618125970436E-3</v>
      </c>
      <c r="BJ158" s="26">
        <f t="shared" si="30"/>
        <v>0</v>
      </c>
      <c r="BK158" s="26">
        <f t="shared" si="29"/>
        <v>0</v>
      </c>
      <c r="BL158" s="26">
        <f t="shared" si="28"/>
        <v>-4.5614882846307096E-2</v>
      </c>
      <c r="BM158" s="26">
        <f t="shared" si="28"/>
        <v>0</v>
      </c>
      <c r="BN158" s="26">
        <f t="shared" si="28"/>
        <v>0</v>
      </c>
      <c r="BO158" s="26">
        <f t="shared" si="28"/>
        <v>6.8728792877620504E-3</v>
      </c>
      <c r="BP158" s="26">
        <f t="shared" si="28"/>
        <v>0</v>
      </c>
      <c r="BQ158" s="26">
        <f t="shared" si="28"/>
        <v>0</v>
      </c>
      <c r="BR158" s="26">
        <f t="shared" si="28"/>
        <v>2.1253993123135366E-3</v>
      </c>
      <c r="BS158" s="26">
        <f t="shared" si="28"/>
        <v>0</v>
      </c>
      <c r="BT158" s="26">
        <f t="shared" si="28"/>
        <v>2.5317807984289786E-2</v>
      </c>
      <c r="BU158" s="26">
        <f t="shared" si="28"/>
        <v>-8.8728115608684308E-2</v>
      </c>
      <c r="BV158" s="26">
        <f t="shared" si="28"/>
        <v>0</v>
      </c>
      <c r="BW158" s="26">
        <f t="shared" si="28"/>
        <v>0</v>
      </c>
      <c r="BX158" s="26">
        <f t="shared" si="28"/>
        <v>4.1067819526532812E-3</v>
      </c>
      <c r="BY158" s="26">
        <f t="shared" si="28"/>
        <v>0</v>
      </c>
      <c r="BZ158" s="26">
        <f t="shared" si="31"/>
        <v>4.6698113197208097E-2</v>
      </c>
      <c r="CA158" s="26">
        <f t="shared" si="31"/>
        <v>0</v>
      </c>
      <c r="CB158" s="26">
        <f t="shared" si="31"/>
        <v>3.2206147000421572E-3</v>
      </c>
      <c r="CC158" s="26">
        <f t="shared" si="31"/>
        <v>4.8899852941917702E-3</v>
      </c>
      <c r="CD158" s="26">
        <f t="shared" si="31"/>
        <v>1.2658396871923465E-2</v>
      </c>
    </row>
    <row r="159" spans="2:82" x14ac:dyDescent="0.35">
      <c r="B159">
        <v>156</v>
      </c>
      <c r="C159" s="33">
        <v>43412</v>
      </c>
      <c r="D159" s="32">
        <v>7.85</v>
      </c>
      <c r="E159" s="32">
        <v>0.65</v>
      </c>
      <c r="F159" s="32">
        <v>4.21</v>
      </c>
      <c r="G159" s="32">
        <v>11.2</v>
      </c>
      <c r="H159" s="32">
        <v>9.9</v>
      </c>
      <c r="I159" s="32">
        <v>26.6</v>
      </c>
      <c r="J159" s="32">
        <v>22.5</v>
      </c>
      <c r="K159" s="32">
        <v>1.41</v>
      </c>
      <c r="L159" s="32">
        <v>5</v>
      </c>
      <c r="M159" s="32">
        <v>13</v>
      </c>
      <c r="N159" s="32">
        <v>0.2</v>
      </c>
      <c r="O159" s="32">
        <v>2</v>
      </c>
      <c r="P159" s="32">
        <v>7.55</v>
      </c>
      <c r="Q159" s="32">
        <v>15.25</v>
      </c>
      <c r="R159" s="32">
        <v>11.1</v>
      </c>
      <c r="S159" s="32">
        <v>37.5</v>
      </c>
      <c r="T159" s="32">
        <v>74</v>
      </c>
      <c r="U159" s="32">
        <v>33.549999999999997</v>
      </c>
      <c r="V159" s="32">
        <v>15.25</v>
      </c>
      <c r="W159" s="32">
        <v>23.7</v>
      </c>
      <c r="X159" s="32">
        <v>151</v>
      </c>
      <c r="Y159" s="32">
        <v>1450</v>
      </c>
      <c r="Z159" s="13">
        <v>66.25</v>
      </c>
      <c r="AA159" s="13">
        <v>0.36</v>
      </c>
      <c r="AB159" s="13">
        <v>47</v>
      </c>
      <c r="AC159" s="32">
        <v>200</v>
      </c>
      <c r="AD159" s="32">
        <v>9.75</v>
      </c>
      <c r="AE159" s="32">
        <v>5.3</v>
      </c>
      <c r="AF159" s="32">
        <v>13.45</v>
      </c>
      <c r="AG159" s="32">
        <v>2.69</v>
      </c>
      <c r="AH159" s="32">
        <v>24.3</v>
      </c>
      <c r="AI159" s="32">
        <v>3.75</v>
      </c>
      <c r="AJ159" s="32">
        <v>638</v>
      </c>
      <c r="AK159" s="32">
        <v>205</v>
      </c>
      <c r="AL159" s="32">
        <v>15.5</v>
      </c>
      <c r="AM159" s="32">
        <v>81.599999999999994</v>
      </c>
      <c r="AN159" s="32">
        <v>7.85</v>
      </c>
      <c r="AR159" s="23">
        <v>156</v>
      </c>
      <c r="AS159" s="31">
        <f t="shared" si="27"/>
        <v>43412</v>
      </c>
      <c r="AT159" s="26">
        <f t="shared" si="33"/>
        <v>-6.3492276786588919E-3</v>
      </c>
      <c r="AU159" s="26">
        <f t="shared" si="33"/>
        <v>1.5504186535965254E-2</v>
      </c>
      <c r="AV159" s="26">
        <f t="shared" si="33"/>
        <v>0</v>
      </c>
      <c r="AW159" s="26">
        <f t="shared" si="33"/>
        <v>0</v>
      </c>
      <c r="AX159" s="26">
        <f t="shared" si="33"/>
        <v>0</v>
      </c>
      <c r="AY159" s="26">
        <f t="shared" si="33"/>
        <v>3.2476588677908397E-2</v>
      </c>
      <c r="AZ159" s="26">
        <f t="shared" si="33"/>
        <v>0</v>
      </c>
      <c r="BA159" s="26">
        <f t="shared" si="33"/>
        <v>0</v>
      </c>
      <c r="BB159" s="26">
        <f t="shared" si="33"/>
        <v>0</v>
      </c>
      <c r="BC159" s="26">
        <f t="shared" si="33"/>
        <v>0</v>
      </c>
      <c r="BD159" s="26">
        <f t="shared" si="33"/>
        <v>0</v>
      </c>
      <c r="BE159" s="26">
        <f t="shared" si="32"/>
        <v>3.0459207484708654E-2</v>
      </c>
      <c r="BF159" s="26">
        <f t="shared" si="32"/>
        <v>2.0067563050809173E-2</v>
      </c>
      <c r="BG159" s="26">
        <f t="shared" si="32"/>
        <v>-9.679938335579262E-2</v>
      </c>
      <c r="BH159" s="26">
        <f t="shared" si="32"/>
        <v>0</v>
      </c>
      <c r="BI159" s="26">
        <f t="shared" si="32"/>
        <v>1.207258123426924E-2</v>
      </c>
      <c r="BJ159" s="26">
        <f t="shared" si="30"/>
        <v>0</v>
      </c>
      <c r="BK159" s="26">
        <f t="shared" si="29"/>
        <v>0</v>
      </c>
      <c r="BL159" s="26">
        <f t="shared" si="28"/>
        <v>0</v>
      </c>
      <c r="BM159" s="26">
        <f t="shared" si="28"/>
        <v>0</v>
      </c>
      <c r="BN159" s="26">
        <f t="shared" si="28"/>
        <v>-7.462817741006772E-2</v>
      </c>
      <c r="BO159" s="26">
        <f t="shared" si="28"/>
        <v>1.3889112160667093E-2</v>
      </c>
      <c r="BP159" s="26">
        <f t="shared" si="28"/>
        <v>2.6770241064604832E-2</v>
      </c>
      <c r="BQ159" s="26">
        <f t="shared" si="28"/>
        <v>0</v>
      </c>
      <c r="BR159" s="26">
        <f t="shared" si="28"/>
        <v>0</v>
      </c>
      <c r="BS159" s="26">
        <f t="shared" si="28"/>
        <v>0</v>
      </c>
      <c r="BT159" s="26">
        <f t="shared" si="28"/>
        <v>0</v>
      </c>
      <c r="BU159" s="26">
        <f t="shared" si="28"/>
        <v>7.8471615441495099E-2</v>
      </c>
      <c r="BV159" s="26">
        <f t="shared" si="28"/>
        <v>0</v>
      </c>
      <c r="BW159" s="26">
        <f t="shared" si="28"/>
        <v>-6.8249100534106807E-2</v>
      </c>
      <c r="BX159" s="26">
        <f t="shared" si="28"/>
        <v>1.242251999855711E-2</v>
      </c>
      <c r="BY159" s="26">
        <f t="shared" si="28"/>
        <v>-1.5873349156290122E-2</v>
      </c>
      <c r="BZ159" s="26">
        <f t="shared" si="31"/>
        <v>0</v>
      </c>
      <c r="CA159" s="26">
        <f t="shared" si="31"/>
        <v>0</v>
      </c>
      <c r="CB159" s="26">
        <f t="shared" si="31"/>
        <v>0</v>
      </c>
      <c r="CC159" s="26">
        <f t="shared" si="31"/>
        <v>1.2262417232442935E-3</v>
      </c>
      <c r="CD159" s="26">
        <f t="shared" si="31"/>
        <v>-1.8928009885518911E-2</v>
      </c>
    </row>
    <row r="160" spans="2:82" x14ac:dyDescent="0.35">
      <c r="B160">
        <v>157</v>
      </c>
      <c r="C160" s="33">
        <v>43411</v>
      </c>
      <c r="D160" s="32">
        <v>7.9</v>
      </c>
      <c r="E160" s="32">
        <v>0.64</v>
      </c>
      <c r="F160" s="32">
        <v>4.21</v>
      </c>
      <c r="G160" s="32">
        <v>11.2</v>
      </c>
      <c r="H160" s="32">
        <v>9.9</v>
      </c>
      <c r="I160" s="32">
        <v>25.75</v>
      </c>
      <c r="J160" s="32">
        <v>22.5</v>
      </c>
      <c r="K160" s="32">
        <v>1.41</v>
      </c>
      <c r="L160" s="32">
        <v>5</v>
      </c>
      <c r="M160" s="32">
        <v>13</v>
      </c>
      <c r="N160" s="32">
        <v>0.2</v>
      </c>
      <c r="O160" s="32">
        <v>1.94</v>
      </c>
      <c r="P160" s="32">
        <v>7.4</v>
      </c>
      <c r="Q160" s="32">
        <v>16.8</v>
      </c>
      <c r="R160" s="32">
        <v>11.1</v>
      </c>
      <c r="S160" s="32">
        <v>37.049999999999997</v>
      </c>
      <c r="T160" s="32">
        <v>74</v>
      </c>
      <c r="U160" s="32">
        <v>33.549999999999997</v>
      </c>
      <c r="V160" s="32">
        <v>15.25</v>
      </c>
      <c r="W160" s="32">
        <v>23.7</v>
      </c>
      <c r="X160" s="32">
        <v>162.69999999999999</v>
      </c>
      <c r="Y160" s="32">
        <v>1430</v>
      </c>
      <c r="Z160" s="13">
        <v>64.5</v>
      </c>
      <c r="AA160" s="13">
        <v>0.36</v>
      </c>
      <c r="AB160" s="13">
        <v>47</v>
      </c>
      <c r="AC160" s="32">
        <v>200</v>
      </c>
      <c r="AD160" s="32">
        <v>9.75</v>
      </c>
      <c r="AE160" s="32">
        <v>4.9000000000000004</v>
      </c>
      <c r="AF160" s="32">
        <v>13.45</v>
      </c>
      <c r="AG160" s="32">
        <v>2.88</v>
      </c>
      <c r="AH160" s="32">
        <v>24</v>
      </c>
      <c r="AI160" s="32">
        <v>3.81</v>
      </c>
      <c r="AJ160" s="32">
        <v>638</v>
      </c>
      <c r="AK160" s="32">
        <v>205</v>
      </c>
      <c r="AL160" s="32">
        <v>15.5</v>
      </c>
      <c r="AM160" s="32">
        <v>81.5</v>
      </c>
      <c r="AN160" s="32">
        <v>8</v>
      </c>
      <c r="AR160" s="23">
        <v>157</v>
      </c>
      <c r="AS160" s="31">
        <f t="shared" si="27"/>
        <v>43411</v>
      </c>
      <c r="AT160" s="26">
        <f t="shared" si="33"/>
        <v>0</v>
      </c>
      <c r="AU160" s="26">
        <f t="shared" si="33"/>
        <v>-0.10379679368164355</v>
      </c>
      <c r="AV160" s="26">
        <f t="shared" si="33"/>
        <v>0</v>
      </c>
      <c r="AW160" s="26">
        <f t="shared" si="33"/>
        <v>0</v>
      </c>
      <c r="AX160" s="26">
        <f t="shared" si="33"/>
        <v>0</v>
      </c>
      <c r="AY160" s="26">
        <f t="shared" si="33"/>
        <v>0</v>
      </c>
      <c r="AZ160" s="26">
        <f t="shared" si="33"/>
        <v>0</v>
      </c>
      <c r="BA160" s="26">
        <f t="shared" si="33"/>
        <v>-4.8452383385946859E-2</v>
      </c>
      <c r="BB160" s="26">
        <f t="shared" si="33"/>
        <v>-9.950330853168092E-3</v>
      </c>
      <c r="BC160" s="26">
        <f t="shared" si="33"/>
        <v>-3.4029748586311373E-2</v>
      </c>
      <c r="BD160" s="26">
        <f t="shared" si="33"/>
        <v>0</v>
      </c>
      <c r="BE160" s="26">
        <f t="shared" si="32"/>
        <v>1.5584731016698111E-2</v>
      </c>
      <c r="BF160" s="26">
        <f t="shared" si="32"/>
        <v>-6.7340321813440683E-3</v>
      </c>
      <c r="BG160" s="26">
        <f t="shared" si="32"/>
        <v>-1.1834457647002796E-2</v>
      </c>
      <c r="BH160" s="26">
        <f t="shared" si="32"/>
        <v>0</v>
      </c>
      <c r="BI160" s="26">
        <f t="shared" si="32"/>
        <v>-6.724974907673968E-3</v>
      </c>
      <c r="BJ160" s="26">
        <f t="shared" si="30"/>
        <v>0</v>
      </c>
      <c r="BK160" s="26">
        <f t="shared" si="29"/>
        <v>0</v>
      </c>
      <c r="BL160" s="26">
        <f t="shared" si="28"/>
        <v>-0.1027341188756071</v>
      </c>
      <c r="BM160" s="26">
        <f t="shared" si="28"/>
        <v>0</v>
      </c>
      <c r="BN160" s="26">
        <f t="shared" si="28"/>
        <v>0</v>
      </c>
      <c r="BO160" s="26">
        <f t="shared" si="28"/>
        <v>0</v>
      </c>
      <c r="BP160" s="26">
        <f t="shared" si="28"/>
        <v>-1.919444725614718E-2</v>
      </c>
      <c r="BQ160" s="26">
        <f t="shared" si="28"/>
        <v>0</v>
      </c>
      <c r="BR160" s="26">
        <f t="shared" si="28"/>
        <v>0</v>
      </c>
      <c r="BS160" s="26">
        <f t="shared" si="28"/>
        <v>0</v>
      </c>
      <c r="BT160" s="26">
        <f t="shared" si="28"/>
        <v>-1.5267472130788421E-2</v>
      </c>
      <c r="BU160" s="26">
        <f t="shared" ref="BU160:CD204" si="34">LN(AE160/AE161)</f>
        <v>0</v>
      </c>
      <c r="BV160" s="26">
        <f t="shared" si="34"/>
        <v>0</v>
      </c>
      <c r="BW160" s="26">
        <f t="shared" si="34"/>
        <v>0</v>
      </c>
      <c r="BX160" s="26">
        <f t="shared" si="34"/>
        <v>6.269613013595395E-3</v>
      </c>
      <c r="BY160" s="26">
        <f t="shared" si="34"/>
        <v>0</v>
      </c>
      <c r="BZ160" s="26">
        <f t="shared" si="31"/>
        <v>-3.1298930089277044E-3</v>
      </c>
      <c r="CA160" s="26">
        <f t="shared" si="31"/>
        <v>0</v>
      </c>
      <c r="CB160" s="26">
        <f t="shared" si="31"/>
        <v>0</v>
      </c>
      <c r="CC160" s="26">
        <f t="shared" si="31"/>
        <v>6.1538655743782859E-3</v>
      </c>
      <c r="CD160" s="26">
        <f t="shared" si="31"/>
        <v>2.5317807984290001E-2</v>
      </c>
    </row>
    <row r="161" spans="2:82" x14ac:dyDescent="0.35">
      <c r="B161">
        <v>158</v>
      </c>
      <c r="C161" s="33">
        <v>43410</v>
      </c>
      <c r="D161" s="32">
        <v>7.9</v>
      </c>
      <c r="E161" s="32">
        <v>0.71</v>
      </c>
      <c r="F161" s="32">
        <v>4.21</v>
      </c>
      <c r="G161" s="32">
        <v>11.2</v>
      </c>
      <c r="H161" s="32">
        <v>9.9</v>
      </c>
      <c r="I161" s="32">
        <v>25.75</v>
      </c>
      <c r="J161" s="32">
        <v>22.5</v>
      </c>
      <c r="K161" s="32">
        <v>1.48</v>
      </c>
      <c r="L161" s="32">
        <v>5.05</v>
      </c>
      <c r="M161" s="32">
        <v>13.45</v>
      </c>
      <c r="N161" s="32">
        <v>0.2</v>
      </c>
      <c r="O161" s="32">
        <v>1.9100000000000001</v>
      </c>
      <c r="P161" s="32">
        <v>7.45</v>
      </c>
      <c r="Q161" s="32">
        <v>17</v>
      </c>
      <c r="R161" s="32">
        <v>11.1</v>
      </c>
      <c r="S161" s="32">
        <v>37.299999999999997</v>
      </c>
      <c r="T161" s="32">
        <v>74</v>
      </c>
      <c r="U161" s="32">
        <v>33.549999999999997</v>
      </c>
      <c r="V161" s="32">
        <v>16.899999999999999</v>
      </c>
      <c r="W161" s="32">
        <v>23.7</v>
      </c>
      <c r="X161" s="32">
        <v>162.69999999999999</v>
      </c>
      <c r="Y161" s="32">
        <v>1430</v>
      </c>
      <c r="Z161" s="13">
        <v>65.75</v>
      </c>
      <c r="AA161" s="13">
        <v>0.36</v>
      </c>
      <c r="AB161" s="13">
        <v>47</v>
      </c>
      <c r="AC161" s="32">
        <v>200</v>
      </c>
      <c r="AD161" s="32">
        <v>9.9</v>
      </c>
      <c r="AE161" s="32">
        <v>4.9000000000000004</v>
      </c>
      <c r="AF161" s="32">
        <v>13.45</v>
      </c>
      <c r="AG161" s="32">
        <v>2.88</v>
      </c>
      <c r="AH161" s="32">
        <v>23.85</v>
      </c>
      <c r="AI161" s="32">
        <v>3.81</v>
      </c>
      <c r="AJ161" s="32">
        <v>640</v>
      </c>
      <c r="AK161" s="32">
        <v>205</v>
      </c>
      <c r="AL161" s="32">
        <v>15.5</v>
      </c>
      <c r="AM161" s="32">
        <v>81</v>
      </c>
      <c r="AN161" s="32">
        <v>7.8</v>
      </c>
      <c r="AR161" s="23">
        <v>158</v>
      </c>
      <c r="AS161" s="31">
        <f t="shared" si="27"/>
        <v>43410</v>
      </c>
      <c r="AT161" s="26">
        <f t="shared" si="33"/>
        <v>-1.2578782206860073E-2</v>
      </c>
      <c r="AU161" s="26">
        <f t="shared" si="33"/>
        <v>0</v>
      </c>
      <c r="AV161" s="26">
        <f t="shared" si="33"/>
        <v>0</v>
      </c>
      <c r="AW161" s="26">
        <f t="shared" si="33"/>
        <v>0</v>
      </c>
      <c r="AX161" s="26">
        <f t="shared" si="33"/>
        <v>0</v>
      </c>
      <c r="AY161" s="26">
        <f t="shared" si="33"/>
        <v>0</v>
      </c>
      <c r="AZ161" s="26">
        <f t="shared" si="33"/>
        <v>0</v>
      </c>
      <c r="BA161" s="26">
        <f t="shared" si="33"/>
        <v>0</v>
      </c>
      <c r="BB161" s="26">
        <f t="shared" si="33"/>
        <v>0</v>
      </c>
      <c r="BC161" s="26">
        <f t="shared" si="33"/>
        <v>4.1751794680221541E-2</v>
      </c>
      <c r="BD161" s="26">
        <f t="shared" si="33"/>
        <v>0</v>
      </c>
      <c r="BE161" s="26">
        <f t="shared" si="32"/>
        <v>-1.5584731016698203E-2</v>
      </c>
      <c r="BF161" s="26">
        <f t="shared" si="32"/>
        <v>1.3513719166722855E-2</v>
      </c>
      <c r="BG161" s="26">
        <f t="shared" si="32"/>
        <v>-8.4557388028062994E-2</v>
      </c>
      <c r="BH161" s="26">
        <f t="shared" si="32"/>
        <v>0</v>
      </c>
      <c r="BI161" s="26">
        <f t="shared" si="32"/>
        <v>-1.859283307661597E-2</v>
      </c>
      <c r="BJ161" s="26">
        <f t="shared" si="30"/>
        <v>1.3605652055778678E-2</v>
      </c>
      <c r="BK161" s="26">
        <f t="shared" si="29"/>
        <v>0</v>
      </c>
      <c r="BL161" s="26">
        <f t="shared" si="29"/>
        <v>0</v>
      </c>
      <c r="BM161" s="26">
        <f t="shared" si="29"/>
        <v>0</v>
      </c>
      <c r="BN161" s="26">
        <f t="shared" si="29"/>
        <v>0</v>
      </c>
      <c r="BO161" s="26">
        <f t="shared" si="29"/>
        <v>3.5590945102702533E-2</v>
      </c>
      <c r="BP161" s="26">
        <f t="shared" si="29"/>
        <v>0</v>
      </c>
      <c r="BQ161" s="26">
        <f t="shared" si="29"/>
        <v>0</v>
      </c>
      <c r="BR161" s="26">
        <f t="shared" si="29"/>
        <v>5.3333459753626029E-3</v>
      </c>
      <c r="BS161" s="26">
        <f t="shared" si="29"/>
        <v>0</v>
      </c>
      <c r="BT161" s="26">
        <f t="shared" si="29"/>
        <v>0</v>
      </c>
      <c r="BU161" s="26">
        <f t="shared" si="34"/>
        <v>-3.0153038170687443E-2</v>
      </c>
      <c r="BV161" s="26">
        <f t="shared" si="34"/>
        <v>0</v>
      </c>
      <c r="BW161" s="26">
        <f t="shared" si="34"/>
        <v>0</v>
      </c>
      <c r="BX161" s="26">
        <f t="shared" si="34"/>
        <v>6.3091691932647556E-3</v>
      </c>
      <c r="BY161" s="26">
        <f t="shared" si="34"/>
        <v>-2.077996849174531E-2</v>
      </c>
      <c r="BZ161" s="26">
        <f t="shared" si="31"/>
        <v>0</v>
      </c>
      <c r="CA161" s="26">
        <f t="shared" si="31"/>
        <v>0</v>
      </c>
      <c r="CB161" s="26">
        <f t="shared" si="31"/>
        <v>-3.2206147000422834E-3</v>
      </c>
      <c r="CC161" s="26">
        <f t="shared" si="31"/>
        <v>1.242251999855711E-2</v>
      </c>
      <c r="CD161" s="26">
        <f t="shared" si="31"/>
        <v>3.9220713153281329E-2</v>
      </c>
    </row>
    <row r="162" spans="2:82" x14ac:dyDescent="0.35">
      <c r="B162">
        <v>159</v>
      </c>
      <c r="C162" s="33">
        <v>43409</v>
      </c>
      <c r="D162" s="32">
        <v>8</v>
      </c>
      <c r="E162" s="32">
        <v>0.71</v>
      </c>
      <c r="F162" s="32">
        <v>4.21</v>
      </c>
      <c r="G162" s="32">
        <v>11.2</v>
      </c>
      <c r="H162" s="32">
        <v>9.9</v>
      </c>
      <c r="I162" s="32">
        <v>25.75</v>
      </c>
      <c r="J162" s="32">
        <v>22.5</v>
      </c>
      <c r="K162" s="32">
        <v>1.48</v>
      </c>
      <c r="L162" s="32">
        <v>5.05</v>
      </c>
      <c r="M162" s="32">
        <v>12.9</v>
      </c>
      <c r="N162" s="32">
        <v>0.2</v>
      </c>
      <c r="O162" s="32">
        <v>1.94</v>
      </c>
      <c r="P162" s="32">
        <v>7.35</v>
      </c>
      <c r="Q162" s="32">
        <v>18.5</v>
      </c>
      <c r="R162" s="32">
        <v>11.1</v>
      </c>
      <c r="S162" s="32">
        <v>38</v>
      </c>
      <c r="T162" s="32">
        <v>73</v>
      </c>
      <c r="U162" s="32">
        <v>33.549999999999997</v>
      </c>
      <c r="V162" s="32">
        <v>16.899999999999999</v>
      </c>
      <c r="W162" s="32">
        <v>23.7</v>
      </c>
      <c r="X162" s="32">
        <v>162.69999999999999</v>
      </c>
      <c r="Y162" s="32">
        <v>1380</v>
      </c>
      <c r="Z162" s="13">
        <v>65.75</v>
      </c>
      <c r="AA162" s="13">
        <v>0.36</v>
      </c>
      <c r="AB162" s="13">
        <v>46.75</v>
      </c>
      <c r="AC162" s="32">
        <v>200</v>
      </c>
      <c r="AD162" s="32">
        <v>9.9</v>
      </c>
      <c r="AE162" s="32">
        <v>5.05</v>
      </c>
      <c r="AF162" s="32">
        <v>13.45</v>
      </c>
      <c r="AG162" s="32">
        <v>2.88</v>
      </c>
      <c r="AH162" s="32">
        <v>23.7</v>
      </c>
      <c r="AI162" s="32">
        <v>3.89</v>
      </c>
      <c r="AJ162" s="32">
        <v>640</v>
      </c>
      <c r="AK162" s="32">
        <v>205</v>
      </c>
      <c r="AL162" s="32">
        <v>15.55</v>
      </c>
      <c r="AM162" s="32">
        <v>80</v>
      </c>
      <c r="AN162" s="32">
        <v>7.5</v>
      </c>
      <c r="AR162" s="23">
        <v>159</v>
      </c>
      <c r="AS162" s="31">
        <f t="shared" si="27"/>
        <v>43409</v>
      </c>
      <c r="AT162" s="26">
        <f t="shared" si="33"/>
        <v>-4.2819997182928185E-2</v>
      </c>
      <c r="AU162" s="26">
        <f t="shared" si="33"/>
        <v>0</v>
      </c>
      <c r="AV162" s="26">
        <f t="shared" si="33"/>
        <v>0</v>
      </c>
      <c r="AW162" s="26">
        <f t="shared" si="33"/>
        <v>0</v>
      </c>
      <c r="AX162" s="26">
        <f t="shared" si="33"/>
        <v>9.5310179804324935E-2</v>
      </c>
      <c r="AY162" s="26">
        <f t="shared" si="33"/>
        <v>0</v>
      </c>
      <c r="AZ162" s="26">
        <f t="shared" si="33"/>
        <v>0</v>
      </c>
      <c r="BA162" s="26">
        <f t="shared" si="33"/>
        <v>0</v>
      </c>
      <c r="BB162" s="26">
        <f t="shared" si="33"/>
        <v>9.950330853168092E-3</v>
      </c>
      <c r="BC162" s="26">
        <f t="shared" si="33"/>
        <v>-7.7220460939102778E-3</v>
      </c>
      <c r="BD162" s="26">
        <f t="shared" si="33"/>
        <v>0</v>
      </c>
      <c r="BE162" s="26">
        <f t="shared" si="32"/>
        <v>-2.0408871631207123E-2</v>
      </c>
      <c r="BF162" s="26">
        <f t="shared" si="32"/>
        <v>-4.0005334613699248E-2</v>
      </c>
      <c r="BG162" s="26">
        <f t="shared" si="32"/>
        <v>0</v>
      </c>
      <c r="BH162" s="26">
        <f t="shared" si="32"/>
        <v>0</v>
      </c>
      <c r="BI162" s="26">
        <f t="shared" si="32"/>
        <v>1.3245226750020723E-2</v>
      </c>
      <c r="BJ162" s="26">
        <f t="shared" si="30"/>
        <v>0</v>
      </c>
      <c r="BK162" s="26">
        <f t="shared" si="29"/>
        <v>0</v>
      </c>
      <c r="BL162" s="26">
        <f t="shared" si="29"/>
        <v>-5.8997221271883827E-3</v>
      </c>
      <c r="BM162" s="26">
        <f t="shared" si="29"/>
        <v>0</v>
      </c>
      <c r="BN162" s="26">
        <f t="shared" si="29"/>
        <v>0</v>
      </c>
      <c r="BO162" s="26">
        <f t="shared" si="29"/>
        <v>1.4598799421152631E-2</v>
      </c>
      <c r="BP162" s="26">
        <f t="shared" si="29"/>
        <v>9.4018239053891672E-2</v>
      </c>
      <c r="BQ162" s="26">
        <f t="shared" si="29"/>
        <v>-0.10536051565782641</v>
      </c>
      <c r="BR162" s="26">
        <f t="shared" si="29"/>
        <v>-5.3333459753626168E-3</v>
      </c>
      <c r="BS162" s="26">
        <f t="shared" si="29"/>
        <v>0</v>
      </c>
      <c r="BT162" s="26">
        <f t="shared" si="29"/>
        <v>9.5310179804324935E-2</v>
      </c>
      <c r="BU162" s="26">
        <f t="shared" si="34"/>
        <v>0</v>
      </c>
      <c r="BV162" s="26">
        <f t="shared" si="34"/>
        <v>0</v>
      </c>
      <c r="BW162" s="26">
        <f t="shared" si="34"/>
        <v>0</v>
      </c>
      <c r="BX162" s="26">
        <f t="shared" si="34"/>
        <v>6.3492276786587445E-3</v>
      </c>
      <c r="BY162" s="26">
        <f t="shared" si="34"/>
        <v>3.1334156170435661E-2</v>
      </c>
      <c r="BZ162" s="26">
        <f t="shared" si="31"/>
        <v>2.3716526617316065E-2</v>
      </c>
      <c r="CA162" s="26">
        <f t="shared" si="31"/>
        <v>4.8792389355407998E-4</v>
      </c>
      <c r="CB162" s="26">
        <f t="shared" si="31"/>
        <v>-2.8528083614538052E-2</v>
      </c>
      <c r="CC162" s="26">
        <f t="shared" si="31"/>
        <v>-2.8344473009142439E-2</v>
      </c>
      <c r="CD162" s="26">
        <f t="shared" si="31"/>
        <v>-5.1959738930711104E-2</v>
      </c>
    </row>
    <row r="163" spans="2:82" x14ac:dyDescent="0.35">
      <c r="B163">
        <v>160</v>
      </c>
      <c r="C163" s="33">
        <v>43406</v>
      </c>
      <c r="D163" s="32">
        <v>8.35</v>
      </c>
      <c r="E163" s="32">
        <v>0.71</v>
      </c>
      <c r="F163" s="32">
        <v>4.21</v>
      </c>
      <c r="G163" s="32">
        <v>11.2</v>
      </c>
      <c r="H163" s="32">
        <v>9</v>
      </c>
      <c r="I163" s="32">
        <v>25.75</v>
      </c>
      <c r="J163" s="32">
        <v>22.5</v>
      </c>
      <c r="K163" s="32">
        <v>1.48</v>
      </c>
      <c r="L163" s="32">
        <v>5</v>
      </c>
      <c r="M163" s="32">
        <v>13</v>
      </c>
      <c r="N163" s="32">
        <v>0.2</v>
      </c>
      <c r="O163" s="32">
        <v>1.98</v>
      </c>
      <c r="P163" s="32">
        <v>7.65</v>
      </c>
      <c r="Q163" s="32">
        <v>18.5</v>
      </c>
      <c r="R163" s="32">
        <v>11.1</v>
      </c>
      <c r="S163" s="32">
        <v>37.5</v>
      </c>
      <c r="T163" s="32">
        <v>73</v>
      </c>
      <c r="U163" s="32">
        <v>33.549999999999997</v>
      </c>
      <c r="V163" s="32">
        <v>17</v>
      </c>
      <c r="W163" s="32">
        <v>23.7</v>
      </c>
      <c r="X163" s="32">
        <v>162.69999999999999</v>
      </c>
      <c r="Y163" s="32">
        <v>1360</v>
      </c>
      <c r="Z163" s="13">
        <v>59.85</v>
      </c>
      <c r="AA163" s="13">
        <v>0.4</v>
      </c>
      <c r="AB163" s="13">
        <v>47</v>
      </c>
      <c r="AC163" s="32">
        <v>200</v>
      </c>
      <c r="AD163" s="32">
        <v>9</v>
      </c>
      <c r="AE163" s="32">
        <v>5.05</v>
      </c>
      <c r="AF163" s="32">
        <v>13.45</v>
      </c>
      <c r="AG163" s="32">
        <v>2.88</v>
      </c>
      <c r="AH163" s="32">
        <v>23.55</v>
      </c>
      <c r="AI163" s="32">
        <v>3.77</v>
      </c>
      <c r="AJ163" s="32">
        <v>625</v>
      </c>
      <c r="AK163" s="32">
        <v>204.9</v>
      </c>
      <c r="AL163" s="32">
        <v>16</v>
      </c>
      <c r="AM163" s="32">
        <v>82.3</v>
      </c>
      <c r="AN163" s="32">
        <v>7.9</v>
      </c>
      <c r="AR163" s="23">
        <v>160</v>
      </c>
      <c r="AS163" s="31">
        <f t="shared" si="27"/>
        <v>43406</v>
      </c>
      <c r="AT163" s="26">
        <f t="shared" si="33"/>
        <v>5.5398779389788169E-2</v>
      </c>
      <c r="AU163" s="26">
        <f t="shared" si="33"/>
        <v>0</v>
      </c>
      <c r="AV163" s="26">
        <f t="shared" si="33"/>
        <v>0</v>
      </c>
      <c r="AW163" s="26">
        <f t="shared" si="33"/>
        <v>0</v>
      </c>
      <c r="AX163" s="26">
        <f t="shared" si="33"/>
        <v>0</v>
      </c>
      <c r="AY163" s="26">
        <f t="shared" si="33"/>
        <v>0</v>
      </c>
      <c r="AZ163" s="26">
        <f t="shared" si="33"/>
        <v>0</v>
      </c>
      <c r="BA163" s="26">
        <f t="shared" si="33"/>
        <v>0</v>
      </c>
      <c r="BB163" s="26">
        <f t="shared" si="33"/>
        <v>0</v>
      </c>
      <c r="BC163" s="26">
        <f t="shared" si="33"/>
        <v>2.3347363996991107E-2</v>
      </c>
      <c r="BD163" s="26">
        <f t="shared" si="33"/>
        <v>0</v>
      </c>
      <c r="BE163" s="26">
        <f t="shared" si="32"/>
        <v>2.0408871631207033E-2</v>
      </c>
      <c r="BF163" s="26">
        <f t="shared" si="32"/>
        <v>-6.5146810211936419E-3</v>
      </c>
      <c r="BG163" s="26">
        <f t="shared" si="32"/>
        <v>0</v>
      </c>
      <c r="BH163" s="26">
        <f t="shared" si="32"/>
        <v>0</v>
      </c>
      <c r="BI163" s="26">
        <f t="shared" si="32"/>
        <v>2.6702285558788921E-3</v>
      </c>
      <c r="BJ163" s="26">
        <f t="shared" si="30"/>
        <v>0</v>
      </c>
      <c r="BK163" s="26">
        <f t="shared" si="29"/>
        <v>0</v>
      </c>
      <c r="BL163" s="26">
        <f t="shared" si="29"/>
        <v>-1.9802627296179754E-2</v>
      </c>
      <c r="BM163" s="26">
        <f t="shared" si="29"/>
        <v>0</v>
      </c>
      <c r="BN163" s="26">
        <f t="shared" si="29"/>
        <v>-8.1412862148359369E-2</v>
      </c>
      <c r="BO163" s="26">
        <f t="shared" si="29"/>
        <v>0</v>
      </c>
      <c r="BP163" s="26">
        <f t="shared" si="29"/>
        <v>0</v>
      </c>
      <c r="BQ163" s="26">
        <f t="shared" si="29"/>
        <v>0</v>
      </c>
      <c r="BR163" s="26">
        <f t="shared" si="29"/>
        <v>-5.3050522296932291E-3</v>
      </c>
      <c r="BS163" s="26">
        <f t="shared" si="29"/>
        <v>1.0050335853501506E-2</v>
      </c>
      <c r="BT163" s="26">
        <f t="shared" si="29"/>
        <v>-4.3485111939738891E-2</v>
      </c>
      <c r="BU163" s="26">
        <f t="shared" si="34"/>
        <v>0</v>
      </c>
      <c r="BV163" s="26">
        <f t="shared" si="34"/>
        <v>0</v>
      </c>
      <c r="BW163" s="26">
        <f t="shared" si="34"/>
        <v>0</v>
      </c>
      <c r="BX163" s="26">
        <f t="shared" si="34"/>
        <v>1.4973541790162583E-2</v>
      </c>
      <c r="BY163" s="26">
        <f t="shared" si="34"/>
        <v>5.1712201047310481E-2</v>
      </c>
      <c r="BZ163" s="26">
        <f t="shared" si="31"/>
        <v>1.531670411189324E-2</v>
      </c>
      <c r="CA163" s="26">
        <f t="shared" si="31"/>
        <v>9.3160762030668042E-3</v>
      </c>
      <c r="CB163" s="26">
        <f t="shared" si="31"/>
        <v>0</v>
      </c>
      <c r="CC163" s="26">
        <f t="shared" si="31"/>
        <v>-3.63857284390818E-3</v>
      </c>
      <c r="CD163" s="26">
        <f t="shared" si="31"/>
        <v>0</v>
      </c>
    </row>
    <row r="164" spans="2:82" x14ac:dyDescent="0.35">
      <c r="B164">
        <v>161</v>
      </c>
      <c r="C164" s="28">
        <v>43405</v>
      </c>
      <c r="D164" s="32">
        <v>7.9</v>
      </c>
      <c r="E164" s="32">
        <v>0.71</v>
      </c>
      <c r="F164" s="32">
        <v>4.21</v>
      </c>
      <c r="G164" s="32">
        <v>11.2</v>
      </c>
      <c r="H164" s="32">
        <v>9</v>
      </c>
      <c r="I164" s="32">
        <v>25.75</v>
      </c>
      <c r="J164" s="32">
        <v>22.5</v>
      </c>
      <c r="K164" s="32">
        <v>1.48</v>
      </c>
      <c r="L164" s="32">
        <v>5</v>
      </c>
      <c r="M164" s="32">
        <v>12.7</v>
      </c>
      <c r="N164" s="32">
        <v>0.2</v>
      </c>
      <c r="O164" s="32">
        <v>1.94</v>
      </c>
      <c r="P164" s="32">
        <v>7.7</v>
      </c>
      <c r="Q164" s="32">
        <v>18.5</v>
      </c>
      <c r="R164" s="32">
        <v>11.1</v>
      </c>
      <c r="S164" s="32">
        <v>37.4</v>
      </c>
      <c r="T164" s="32">
        <v>73</v>
      </c>
      <c r="U164" s="32">
        <v>33.549999999999997</v>
      </c>
      <c r="V164" s="32">
        <v>17.34</v>
      </c>
      <c r="W164" s="32">
        <v>23.7</v>
      </c>
      <c r="X164" s="32">
        <v>176.5</v>
      </c>
      <c r="Y164" s="32">
        <v>1360</v>
      </c>
      <c r="Z164" s="13">
        <v>59.85</v>
      </c>
      <c r="AA164" s="13">
        <v>0.4</v>
      </c>
      <c r="AB164" s="13">
        <v>47.25</v>
      </c>
      <c r="AC164" s="32">
        <v>198</v>
      </c>
      <c r="AD164" s="32">
        <v>9.4</v>
      </c>
      <c r="AE164" s="32">
        <v>5.05</v>
      </c>
      <c r="AF164" s="32">
        <v>13.45</v>
      </c>
      <c r="AG164" s="32">
        <v>2.88</v>
      </c>
      <c r="AH164" s="32">
        <v>23.2</v>
      </c>
      <c r="AI164" s="32">
        <v>3.58</v>
      </c>
      <c r="AJ164" s="32">
        <v>615.5</v>
      </c>
      <c r="AK164" s="32">
        <v>203</v>
      </c>
      <c r="AL164" s="32">
        <v>16</v>
      </c>
      <c r="AM164" s="32">
        <v>82.6</v>
      </c>
      <c r="AN164" s="32">
        <v>7.9</v>
      </c>
      <c r="AR164" s="23">
        <v>161</v>
      </c>
      <c r="AS164" s="31">
        <f t="shared" si="27"/>
        <v>43405</v>
      </c>
      <c r="AT164" s="26">
        <f t="shared" si="33"/>
        <v>0</v>
      </c>
      <c r="AU164" s="26">
        <f t="shared" si="33"/>
        <v>0</v>
      </c>
      <c r="AV164" s="26">
        <f t="shared" si="33"/>
        <v>0</v>
      </c>
      <c r="AW164" s="26">
        <f t="shared" si="33"/>
        <v>0</v>
      </c>
      <c r="AX164" s="26">
        <f t="shared" si="33"/>
        <v>-0.10536051565782628</v>
      </c>
      <c r="AY164" s="26">
        <f t="shared" si="33"/>
        <v>-0.1049720907160618</v>
      </c>
      <c r="AZ164" s="26">
        <f t="shared" si="33"/>
        <v>0</v>
      </c>
      <c r="BA164" s="26">
        <f t="shared" si="33"/>
        <v>0</v>
      </c>
      <c r="BB164" s="26">
        <f t="shared" si="33"/>
        <v>0</v>
      </c>
      <c r="BC164" s="26">
        <f t="shared" si="33"/>
        <v>-8.3066598698613561E-2</v>
      </c>
      <c r="BD164" s="26">
        <f t="shared" si="33"/>
        <v>0</v>
      </c>
      <c r="BE164" s="26">
        <f t="shared" si="32"/>
        <v>-5.0261834780888311E-2</v>
      </c>
      <c r="BF164" s="26">
        <f t="shared" si="32"/>
        <v>-3.8221212820197741E-2</v>
      </c>
      <c r="BG164" s="26">
        <f t="shared" si="32"/>
        <v>1.3605652055778678E-2</v>
      </c>
      <c r="BH164" s="26">
        <f t="shared" si="32"/>
        <v>0</v>
      </c>
      <c r="BI164" s="26">
        <f t="shared" si="32"/>
        <v>-2.6702285558789208E-3</v>
      </c>
      <c r="BJ164" s="26">
        <f t="shared" si="30"/>
        <v>0</v>
      </c>
      <c r="BK164" s="26">
        <f t="shared" si="29"/>
        <v>0</v>
      </c>
      <c r="BL164" s="26">
        <f t="shared" si="29"/>
        <v>1.980262729617973E-2</v>
      </c>
      <c r="BM164" s="26">
        <f t="shared" si="29"/>
        <v>0</v>
      </c>
      <c r="BN164" s="26">
        <f t="shared" si="29"/>
        <v>0</v>
      </c>
      <c r="BO164" s="26">
        <f t="shared" si="29"/>
        <v>-1.4598799421152636E-2</v>
      </c>
      <c r="BP164" s="26">
        <f t="shared" si="29"/>
        <v>6.2924675104336691E-2</v>
      </c>
      <c r="BQ164" s="26">
        <f t="shared" si="29"/>
        <v>0</v>
      </c>
      <c r="BR164" s="26">
        <f t="shared" si="29"/>
        <v>0</v>
      </c>
      <c r="BS164" s="26">
        <f t="shared" si="29"/>
        <v>0</v>
      </c>
      <c r="BT164" s="26">
        <f t="shared" si="29"/>
        <v>0</v>
      </c>
      <c r="BU164" s="26">
        <f t="shared" si="34"/>
        <v>0</v>
      </c>
      <c r="BV164" s="26">
        <f t="shared" si="34"/>
        <v>0</v>
      </c>
      <c r="BW164" s="26">
        <f t="shared" si="34"/>
        <v>0</v>
      </c>
      <c r="BX164" s="26">
        <f t="shared" si="34"/>
        <v>-1.2848142477849024E-2</v>
      </c>
      <c r="BY164" s="26">
        <f t="shared" si="34"/>
        <v>-0.10340329428649007</v>
      </c>
      <c r="BZ164" s="26">
        <f t="shared" si="31"/>
        <v>0</v>
      </c>
      <c r="CA164" s="26">
        <f t="shared" si="31"/>
        <v>-2.9128272923023713E-2</v>
      </c>
      <c r="CB164" s="26">
        <f t="shared" si="31"/>
        <v>0</v>
      </c>
      <c r="CC164" s="26">
        <f t="shared" si="31"/>
        <v>2.4242436115062545E-3</v>
      </c>
      <c r="CD164" s="26">
        <f t="shared" si="31"/>
        <v>0</v>
      </c>
    </row>
    <row r="165" spans="2:82" x14ac:dyDescent="0.35">
      <c r="B165">
        <v>162</v>
      </c>
      <c r="C165" s="28">
        <v>43404</v>
      </c>
      <c r="D165" s="32">
        <v>7.9</v>
      </c>
      <c r="E165" s="32">
        <v>0.71</v>
      </c>
      <c r="F165" s="32">
        <v>4.21</v>
      </c>
      <c r="G165" s="32">
        <v>11.2</v>
      </c>
      <c r="H165" s="32">
        <v>10</v>
      </c>
      <c r="I165" s="32">
        <v>28.6</v>
      </c>
      <c r="J165" s="32">
        <v>22.5</v>
      </c>
      <c r="K165" s="32">
        <v>1.48</v>
      </c>
      <c r="L165" s="32">
        <v>5</v>
      </c>
      <c r="M165" s="32">
        <v>13.8</v>
      </c>
      <c r="N165" s="32">
        <v>0.2</v>
      </c>
      <c r="O165" s="32">
        <v>2.04</v>
      </c>
      <c r="P165" s="32">
        <v>8</v>
      </c>
      <c r="Q165" s="32">
        <v>18.25</v>
      </c>
      <c r="R165" s="32">
        <v>11.1</v>
      </c>
      <c r="S165" s="32">
        <v>37.5</v>
      </c>
      <c r="T165" s="32">
        <v>73</v>
      </c>
      <c r="U165" s="32">
        <v>33.549999999999997</v>
      </c>
      <c r="V165" s="32">
        <v>17</v>
      </c>
      <c r="W165" s="32">
        <v>23.7</v>
      </c>
      <c r="X165" s="32">
        <v>176.5</v>
      </c>
      <c r="Y165" s="32">
        <v>1380</v>
      </c>
      <c r="Z165" s="13">
        <v>56.2</v>
      </c>
      <c r="AA165" s="13">
        <v>0.4</v>
      </c>
      <c r="AB165" s="13">
        <v>47.25</v>
      </c>
      <c r="AC165" s="32">
        <v>198</v>
      </c>
      <c r="AD165" s="32">
        <v>9.4</v>
      </c>
      <c r="AE165" s="32">
        <v>5.05</v>
      </c>
      <c r="AF165" s="32">
        <v>13.45</v>
      </c>
      <c r="AG165" s="32">
        <v>2.88</v>
      </c>
      <c r="AH165" s="32">
        <v>23.5</v>
      </c>
      <c r="AI165" s="32">
        <v>3.9699999999999998</v>
      </c>
      <c r="AJ165" s="32">
        <v>615.5</v>
      </c>
      <c r="AK165" s="32">
        <v>209</v>
      </c>
      <c r="AL165" s="32">
        <v>16</v>
      </c>
      <c r="AM165" s="32">
        <v>82.4</v>
      </c>
      <c r="AN165" s="32">
        <v>7.9</v>
      </c>
      <c r="AR165" s="23">
        <v>162</v>
      </c>
      <c r="AS165" s="31">
        <f t="shared" si="27"/>
        <v>43404</v>
      </c>
      <c r="AT165" s="26">
        <f t="shared" si="33"/>
        <v>-6.309169193264721E-3</v>
      </c>
      <c r="AU165" s="26">
        <f t="shared" si="33"/>
        <v>-5.4808236494995027E-2</v>
      </c>
      <c r="AV165" s="26">
        <f t="shared" si="33"/>
        <v>0</v>
      </c>
      <c r="AW165" s="26">
        <f t="shared" si="33"/>
        <v>7.4107972153721835E-2</v>
      </c>
      <c r="AX165" s="26">
        <f t="shared" si="33"/>
        <v>0</v>
      </c>
      <c r="AY165" s="26">
        <f t="shared" si="33"/>
        <v>0</v>
      </c>
      <c r="AZ165" s="26">
        <f t="shared" si="33"/>
        <v>0</v>
      </c>
      <c r="BA165" s="26">
        <f t="shared" si="33"/>
        <v>0</v>
      </c>
      <c r="BB165" s="26">
        <f t="shared" si="33"/>
        <v>0</v>
      </c>
      <c r="BC165" s="26">
        <f t="shared" si="33"/>
        <v>-3.559094510270263E-2</v>
      </c>
      <c r="BD165" s="26">
        <f t="shared" si="33"/>
        <v>0</v>
      </c>
      <c r="BE165" s="26">
        <f t="shared" si="32"/>
        <v>-4.8899852941916809E-3</v>
      </c>
      <c r="BF165" s="26">
        <f t="shared" si="32"/>
        <v>-3.077165866675366E-2</v>
      </c>
      <c r="BG165" s="26">
        <f t="shared" si="32"/>
        <v>-4.2902021544209461E-2</v>
      </c>
      <c r="BH165" s="26">
        <f t="shared" si="32"/>
        <v>-0.10265415406008345</v>
      </c>
      <c r="BI165" s="26">
        <f t="shared" si="32"/>
        <v>-1.324522675002068E-2</v>
      </c>
      <c r="BJ165" s="26">
        <f t="shared" si="30"/>
        <v>-5.3345980705292735E-2</v>
      </c>
      <c r="BK165" s="26">
        <f t="shared" si="29"/>
        <v>9.5310179804324741E-2</v>
      </c>
      <c r="BL165" s="26">
        <f t="shared" si="29"/>
        <v>0</v>
      </c>
      <c r="BM165" s="26">
        <f t="shared" si="29"/>
        <v>0</v>
      </c>
      <c r="BN165" s="26">
        <f t="shared" si="29"/>
        <v>0</v>
      </c>
      <c r="BO165" s="26">
        <f t="shared" si="29"/>
        <v>0</v>
      </c>
      <c r="BP165" s="26">
        <f t="shared" si="29"/>
        <v>-3.1526253646773895E-2</v>
      </c>
      <c r="BQ165" s="26">
        <f t="shared" si="29"/>
        <v>0</v>
      </c>
      <c r="BR165" s="26">
        <f t="shared" si="29"/>
        <v>-0.10536051565782628</v>
      </c>
      <c r="BS165" s="26">
        <f t="shared" si="29"/>
        <v>0</v>
      </c>
      <c r="BT165" s="26">
        <f t="shared" si="29"/>
        <v>-4.676176590803921E-2</v>
      </c>
      <c r="BU165" s="26">
        <f t="shared" si="34"/>
        <v>-9.8522964430115944E-3</v>
      </c>
      <c r="BV165" s="26">
        <f t="shared" si="34"/>
        <v>0</v>
      </c>
      <c r="BW165" s="26">
        <f t="shared" si="34"/>
        <v>0</v>
      </c>
      <c r="BX165" s="26">
        <f t="shared" si="34"/>
        <v>-8.4746269909722321E-3</v>
      </c>
      <c r="BY165" s="26">
        <f t="shared" si="34"/>
        <v>0</v>
      </c>
      <c r="BZ165" s="26">
        <f t="shared" si="31"/>
        <v>0</v>
      </c>
      <c r="CA165" s="26">
        <f t="shared" si="31"/>
        <v>-3.294415571935403E-2</v>
      </c>
      <c r="CB165" s="26">
        <f t="shared" si="31"/>
        <v>-3.1201273362436339E-3</v>
      </c>
      <c r="CC165" s="26">
        <f t="shared" si="31"/>
        <v>-6.5751377562780419E-2</v>
      </c>
      <c r="CD165" s="26">
        <f t="shared" si="31"/>
        <v>-1.2578782206860073E-2</v>
      </c>
    </row>
    <row r="166" spans="2:82" x14ac:dyDescent="0.35">
      <c r="B166">
        <v>163</v>
      </c>
      <c r="C166" s="28">
        <v>43403</v>
      </c>
      <c r="D166" s="32">
        <v>7.95</v>
      </c>
      <c r="E166" s="32">
        <v>0.75</v>
      </c>
      <c r="F166" s="32">
        <v>4.21</v>
      </c>
      <c r="G166" s="32">
        <v>10.4</v>
      </c>
      <c r="H166" s="32">
        <v>10</v>
      </c>
      <c r="I166" s="32">
        <v>28.6</v>
      </c>
      <c r="J166" s="32">
        <v>22.5</v>
      </c>
      <c r="K166" s="32">
        <v>1.48</v>
      </c>
      <c r="L166" s="32">
        <v>5</v>
      </c>
      <c r="M166" s="32">
        <v>14.3</v>
      </c>
      <c r="N166" s="32">
        <v>0.2</v>
      </c>
      <c r="O166" s="32">
        <v>2.0499999999999998</v>
      </c>
      <c r="P166" s="32">
        <v>8.25</v>
      </c>
      <c r="Q166" s="32">
        <v>19.05</v>
      </c>
      <c r="R166" s="32">
        <v>12.3</v>
      </c>
      <c r="S166" s="32">
        <v>38</v>
      </c>
      <c r="T166" s="32">
        <v>77</v>
      </c>
      <c r="U166" s="32">
        <v>30.5</v>
      </c>
      <c r="V166" s="32">
        <v>17</v>
      </c>
      <c r="W166" s="32">
        <v>23.7</v>
      </c>
      <c r="X166" s="32">
        <v>176.5</v>
      </c>
      <c r="Y166" s="32">
        <v>1380</v>
      </c>
      <c r="Z166" s="13">
        <v>58</v>
      </c>
      <c r="AA166" s="13">
        <v>0.4</v>
      </c>
      <c r="AB166" s="13">
        <v>52.5</v>
      </c>
      <c r="AC166" s="32">
        <v>198</v>
      </c>
      <c r="AD166" s="32">
        <v>9.85</v>
      </c>
      <c r="AE166" s="32">
        <v>5.0999999999999996</v>
      </c>
      <c r="AF166" s="32">
        <v>13.45</v>
      </c>
      <c r="AG166" s="32">
        <v>2.88</v>
      </c>
      <c r="AH166" s="32">
        <v>23.7</v>
      </c>
      <c r="AI166" s="32">
        <v>3.9699999999999998</v>
      </c>
      <c r="AJ166" s="32">
        <v>615.5</v>
      </c>
      <c r="AK166" s="32">
        <v>216</v>
      </c>
      <c r="AL166" s="32">
        <v>16.05</v>
      </c>
      <c r="AM166" s="32">
        <v>88</v>
      </c>
      <c r="AN166" s="32">
        <v>8</v>
      </c>
      <c r="AR166" s="23">
        <v>163</v>
      </c>
      <c r="AS166" s="31">
        <f t="shared" si="27"/>
        <v>43403</v>
      </c>
      <c r="AT166" s="26">
        <f t="shared" si="33"/>
        <v>0</v>
      </c>
      <c r="AU166" s="26">
        <f t="shared" si="33"/>
        <v>4.08219945202552E-2</v>
      </c>
      <c r="AV166" s="26">
        <f t="shared" si="33"/>
        <v>0</v>
      </c>
      <c r="AW166" s="26">
        <f t="shared" si="33"/>
        <v>0</v>
      </c>
      <c r="AX166" s="26">
        <f t="shared" si="33"/>
        <v>5.1293294387550481E-2</v>
      </c>
      <c r="AY166" s="26">
        <f t="shared" si="33"/>
        <v>0</v>
      </c>
      <c r="AZ166" s="26">
        <f t="shared" si="33"/>
        <v>0</v>
      </c>
      <c r="BA166" s="26">
        <f t="shared" si="33"/>
        <v>0</v>
      </c>
      <c r="BB166" s="26">
        <f t="shared" si="33"/>
        <v>1.0050335853501506E-2</v>
      </c>
      <c r="BC166" s="26">
        <f t="shared" si="33"/>
        <v>-2.0761991448429128E-2</v>
      </c>
      <c r="BD166" s="26">
        <f t="shared" si="33"/>
        <v>0</v>
      </c>
      <c r="BE166" s="26">
        <f t="shared" si="32"/>
        <v>9.8040000966208348E-3</v>
      </c>
      <c r="BF166" s="26">
        <f t="shared" si="32"/>
        <v>-8.701137698962981E-2</v>
      </c>
      <c r="BG166" s="26">
        <f t="shared" si="32"/>
        <v>0</v>
      </c>
      <c r="BH166" s="26">
        <f t="shared" si="32"/>
        <v>0</v>
      </c>
      <c r="BI166" s="26">
        <f t="shared" si="32"/>
        <v>-1.3072081567352775E-2</v>
      </c>
      <c r="BJ166" s="26">
        <f t="shared" si="30"/>
        <v>0</v>
      </c>
      <c r="BK166" s="26">
        <f t="shared" si="29"/>
        <v>-1.6260520871780291E-2</v>
      </c>
      <c r="BL166" s="26">
        <f t="shared" si="29"/>
        <v>-4.148060112071876E-2</v>
      </c>
      <c r="BM166" s="26">
        <f t="shared" si="29"/>
        <v>0</v>
      </c>
      <c r="BN166" s="26">
        <f t="shared" si="29"/>
        <v>8.5349024498375062E-3</v>
      </c>
      <c r="BO166" s="26">
        <f t="shared" si="29"/>
        <v>0</v>
      </c>
      <c r="BP166" s="26">
        <f t="shared" si="29"/>
        <v>9.0151096994297478E-2</v>
      </c>
      <c r="BQ166" s="26">
        <f t="shared" si="29"/>
        <v>0</v>
      </c>
      <c r="BR166" s="26">
        <f t="shared" si="29"/>
        <v>6.8992871486951421E-2</v>
      </c>
      <c r="BS166" s="26">
        <f t="shared" si="29"/>
        <v>0</v>
      </c>
      <c r="BT166" s="26">
        <f t="shared" si="29"/>
        <v>3.0930300691358558E-2</v>
      </c>
      <c r="BU166" s="26">
        <f t="shared" si="34"/>
        <v>9.8522964430116395E-3</v>
      </c>
      <c r="BV166" s="26">
        <f t="shared" si="34"/>
        <v>0</v>
      </c>
      <c r="BW166" s="26">
        <f t="shared" si="34"/>
        <v>0</v>
      </c>
      <c r="BX166" s="26">
        <f t="shared" si="34"/>
        <v>-3.1155167779795576E-2</v>
      </c>
      <c r="BY166" s="26">
        <f t="shared" si="34"/>
        <v>0</v>
      </c>
      <c r="BZ166" s="26">
        <f t="shared" si="31"/>
        <v>-4.6660320391823454E-2</v>
      </c>
      <c r="CA166" s="26">
        <f t="shared" si="31"/>
        <v>1.6336419319693381E-2</v>
      </c>
      <c r="CB166" s="26">
        <f t="shared" si="31"/>
        <v>-4.2689408695050557E-2</v>
      </c>
      <c r="CC166" s="26">
        <f t="shared" si="31"/>
        <v>5.6980211146377959E-3</v>
      </c>
      <c r="CD166" s="26">
        <f t="shared" si="31"/>
        <v>-1.2422519998557096E-2</v>
      </c>
    </row>
    <row r="167" spans="2:82" x14ac:dyDescent="0.35">
      <c r="B167">
        <v>164</v>
      </c>
      <c r="C167" s="28">
        <v>43402</v>
      </c>
      <c r="D167" s="32">
        <v>7.95</v>
      </c>
      <c r="E167" s="32">
        <v>0.72</v>
      </c>
      <c r="F167" s="32">
        <v>4.21</v>
      </c>
      <c r="G167" s="32">
        <v>10.4</v>
      </c>
      <c r="H167" s="32">
        <v>9.5</v>
      </c>
      <c r="I167" s="32">
        <v>28.6</v>
      </c>
      <c r="J167" s="32">
        <v>22.5</v>
      </c>
      <c r="K167" s="32">
        <v>1.48</v>
      </c>
      <c r="L167" s="32">
        <v>4.95</v>
      </c>
      <c r="M167" s="32">
        <v>14.6</v>
      </c>
      <c r="N167" s="32">
        <v>0.2</v>
      </c>
      <c r="O167" s="32">
        <v>2.0299999999999998</v>
      </c>
      <c r="P167" s="32">
        <v>9</v>
      </c>
      <c r="Q167" s="32">
        <v>19.05</v>
      </c>
      <c r="R167" s="32">
        <v>12.3</v>
      </c>
      <c r="S167" s="32">
        <v>38.5</v>
      </c>
      <c r="T167" s="32">
        <v>77</v>
      </c>
      <c r="U167" s="32">
        <v>31</v>
      </c>
      <c r="V167" s="32">
        <v>17.72</v>
      </c>
      <c r="W167" s="32">
        <v>23.7</v>
      </c>
      <c r="X167" s="32">
        <v>175</v>
      </c>
      <c r="Y167" s="32">
        <v>1380</v>
      </c>
      <c r="Z167" s="13">
        <v>53</v>
      </c>
      <c r="AA167" s="13">
        <v>0.4</v>
      </c>
      <c r="AB167" s="13">
        <v>49</v>
      </c>
      <c r="AC167" s="32">
        <v>198</v>
      </c>
      <c r="AD167" s="32">
        <v>9.5500000000000007</v>
      </c>
      <c r="AE167" s="32">
        <v>5.05</v>
      </c>
      <c r="AF167" s="32">
        <v>13.45</v>
      </c>
      <c r="AG167" s="32">
        <v>2.88</v>
      </c>
      <c r="AH167" s="32">
        <v>24.45</v>
      </c>
      <c r="AI167" s="32">
        <v>3.9699999999999998</v>
      </c>
      <c r="AJ167" s="32">
        <v>644.9</v>
      </c>
      <c r="AK167" s="32">
        <v>212.5</v>
      </c>
      <c r="AL167" s="32">
        <v>16.75</v>
      </c>
      <c r="AM167" s="32">
        <v>87.5</v>
      </c>
      <c r="AN167" s="32">
        <v>8.1</v>
      </c>
      <c r="AR167" s="23">
        <v>164</v>
      </c>
      <c r="AS167" s="31">
        <f t="shared" si="27"/>
        <v>43402</v>
      </c>
      <c r="AT167" s="26">
        <f t="shared" si="33"/>
        <v>0</v>
      </c>
      <c r="AU167" s="26">
        <f t="shared" si="33"/>
        <v>-9.2781733450966214E-2</v>
      </c>
      <c r="AV167" s="26">
        <f t="shared" si="33"/>
        <v>0</v>
      </c>
      <c r="AW167" s="26">
        <f t="shared" si="33"/>
        <v>1.9418085857101731E-2</v>
      </c>
      <c r="AX167" s="26">
        <f t="shared" si="33"/>
        <v>0</v>
      </c>
      <c r="AY167" s="26">
        <f t="shared" si="33"/>
        <v>0</v>
      </c>
      <c r="AZ167" s="26">
        <f t="shared" si="33"/>
        <v>0</v>
      </c>
      <c r="BA167" s="26">
        <f t="shared" si="33"/>
        <v>0</v>
      </c>
      <c r="BB167" s="26">
        <f t="shared" si="33"/>
        <v>-8.701137698962981E-2</v>
      </c>
      <c r="BC167" s="26">
        <f t="shared" si="33"/>
        <v>0</v>
      </c>
      <c r="BD167" s="26">
        <f t="shared" si="33"/>
        <v>0</v>
      </c>
      <c r="BE167" s="26">
        <f t="shared" si="32"/>
        <v>-2.9128272923023713E-2</v>
      </c>
      <c r="BF167" s="26">
        <f t="shared" si="32"/>
        <v>0</v>
      </c>
      <c r="BG167" s="26">
        <f t="shared" si="32"/>
        <v>-1.562531790308087E-2</v>
      </c>
      <c r="BH167" s="26">
        <f t="shared" si="32"/>
        <v>0</v>
      </c>
      <c r="BI167" s="26">
        <f t="shared" si="32"/>
        <v>3.9740328649514121E-2</v>
      </c>
      <c r="BJ167" s="26">
        <f t="shared" si="30"/>
        <v>0</v>
      </c>
      <c r="BK167" s="26">
        <f t="shared" si="29"/>
        <v>0</v>
      </c>
      <c r="BL167" s="26">
        <f t="shared" si="29"/>
        <v>0</v>
      </c>
      <c r="BM167" s="26">
        <f t="shared" si="29"/>
        <v>0</v>
      </c>
      <c r="BN167" s="26">
        <f t="shared" si="29"/>
        <v>0</v>
      </c>
      <c r="BO167" s="26">
        <f t="shared" si="29"/>
        <v>0</v>
      </c>
      <c r="BP167" s="26">
        <f t="shared" si="29"/>
        <v>0</v>
      </c>
      <c r="BQ167" s="26">
        <f t="shared" si="29"/>
        <v>0</v>
      </c>
      <c r="BR167" s="26">
        <f t="shared" si="29"/>
        <v>6.3178901621531669E-2</v>
      </c>
      <c r="BS167" s="26">
        <f t="shared" si="29"/>
        <v>0</v>
      </c>
      <c r="BT167" s="26">
        <f t="shared" si="29"/>
        <v>-2.5841231183887328E-2</v>
      </c>
      <c r="BU167" s="26">
        <f t="shared" si="34"/>
        <v>0</v>
      </c>
      <c r="BV167" s="26">
        <f t="shared" si="34"/>
        <v>0</v>
      </c>
      <c r="BW167" s="26">
        <f t="shared" si="34"/>
        <v>0</v>
      </c>
      <c r="BX167" s="26">
        <f t="shared" si="34"/>
        <v>1.8576385572935457E-2</v>
      </c>
      <c r="BY167" s="26">
        <f t="shared" si="34"/>
        <v>0</v>
      </c>
      <c r="BZ167" s="26">
        <f t="shared" si="31"/>
        <v>0</v>
      </c>
      <c r="CA167" s="26">
        <f t="shared" si="31"/>
        <v>7.0838548884050419E-3</v>
      </c>
      <c r="CB167" s="26">
        <f t="shared" si="31"/>
        <v>0</v>
      </c>
      <c r="CC167" s="26">
        <f t="shared" si="31"/>
        <v>-5.6980211146377786E-3</v>
      </c>
      <c r="CD167" s="26">
        <f t="shared" si="31"/>
        <v>1.242251999855711E-2</v>
      </c>
    </row>
    <row r="168" spans="2:82" x14ac:dyDescent="0.35">
      <c r="B168">
        <v>165</v>
      </c>
      <c r="C168" s="28">
        <v>43399</v>
      </c>
      <c r="D168" s="32">
        <v>7.95</v>
      </c>
      <c r="E168" s="32">
        <v>0.79</v>
      </c>
      <c r="F168" s="32">
        <v>4.21</v>
      </c>
      <c r="G168" s="32">
        <v>10.199999999999999</v>
      </c>
      <c r="H168" s="32">
        <v>9.5</v>
      </c>
      <c r="I168" s="32">
        <v>28.6</v>
      </c>
      <c r="J168" s="32">
        <v>22.5</v>
      </c>
      <c r="K168" s="32">
        <v>1.48</v>
      </c>
      <c r="L168" s="32">
        <v>5.4</v>
      </c>
      <c r="M168" s="32">
        <v>14.6</v>
      </c>
      <c r="N168" s="32">
        <v>0.2</v>
      </c>
      <c r="O168" s="32">
        <v>2.09</v>
      </c>
      <c r="P168" s="32">
        <v>9</v>
      </c>
      <c r="Q168" s="32">
        <v>19.350000000000001</v>
      </c>
      <c r="R168" s="32">
        <v>12.3</v>
      </c>
      <c r="S168" s="32">
        <v>37</v>
      </c>
      <c r="T168" s="32">
        <v>77</v>
      </c>
      <c r="U168" s="32">
        <v>31</v>
      </c>
      <c r="V168" s="32">
        <v>17.72</v>
      </c>
      <c r="W168" s="32">
        <v>23.7</v>
      </c>
      <c r="X168" s="32">
        <v>175</v>
      </c>
      <c r="Y168" s="32">
        <v>1380</v>
      </c>
      <c r="Z168" s="13">
        <v>53</v>
      </c>
      <c r="AA168" s="13">
        <v>0.4</v>
      </c>
      <c r="AB168" s="13">
        <v>46</v>
      </c>
      <c r="AC168" s="32">
        <v>198</v>
      </c>
      <c r="AD168" s="32">
        <v>9.8000000000000007</v>
      </c>
      <c r="AE168" s="32">
        <v>5.05</v>
      </c>
      <c r="AF168" s="32">
        <v>13.45</v>
      </c>
      <c r="AG168" s="32">
        <v>2.88</v>
      </c>
      <c r="AH168" s="32">
        <v>24</v>
      </c>
      <c r="AI168" s="32">
        <v>3.9699999999999998</v>
      </c>
      <c r="AJ168" s="32">
        <v>644.9</v>
      </c>
      <c r="AK168" s="32">
        <v>211</v>
      </c>
      <c r="AL168" s="32">
        <v>16.75</v>
      </c>
      <c r="AM168" s="32">
        <v>88</v>
      </c>
      <c r="AN168" s="32">
        <v>8</v>
      </c>
      <c r="AR168" s="23">
        <v>165</v>
      </c>
      <c r="AS168" s="31">
        <f t="shared" si="27"/>
        <v>43399</v>
      </c>
      <c r="AT168" s="26">
        <f t="shared" si="33"/>
        <v>0</v>
      </c>
      <c r="AU168" s="26">
        <f t="shared" si="33"/>
        <v>2.5642430613337652E-2</v>
      </c>
      <c r="AV168" s="26">
        <f t="shared" si="33"/>
        <v>0</v>
      </c>
      <c r="AW168" s="26">
        <f t="shared" si="33"/>
        <v>0</v>
      </c>
      <c r="AX168" s="26">
        <f t="shared" si="33"/>
        <v>1.5915455305899582E-2</v>
      </c>
      <c r="AY168" s="26">
        <f t="shared" si="33"/>
        <v>0</v>
      </c>
      <c r="AZ168" s="26">
        <f t="shared" si="33"/>
        <v>0</v>
      </c>
      <c r="BA168" s="26">
        <f t="shared" si="33"/>
        <v>0</v>
      </c>
      <c r="BB168" s="26">
        <f t="shared" si="33"/>
        <v>0</v>
      </c>
      <c r="BC168" s="26">
        <f t="shared" si="33"/>
        <v>0</v>
      </c>
      <c r="BD168" s="26">
        <f t="shared" si="33"/>
        <v>0</v>
      </c>
      <c r="BE168" s="26">
        <f t="shared" si="32"/>
        <v>4.401688541677426E-2</v>
      </c>
      <c r="BF168" s="26">
        <f t="shared" si="32"/>
        <v>-4.3485111939738891E-2</v>
      </c>
      <c r="BG168" s="26">
        <f t="shared" si="32"/>
        <v>-7.7220460939102778E-3</v>
      </c>
      <c r="BH168" s="26">
        <f t="shared" si="32"/>
        <v>0</v>
      </c>
      <c r="BI168" s="26">
        <f t="shared" si="32"/>
        <v>1.3605652055778678E-2</v>
      </c>
      <c r="BJ168" s="26">
        <f t="shared" si="30"/>
        <v>-4.5693227658898737E-2</v>
      </c>
      <c r="BK168" s="26">
        <f t="shared" si="29"/>
        <v>-3.1748698314580298E-2</v>
      </c>
      <c r="BL168" s="26">
        <f t="shared" si="29"/>
        <v>-1.9005602811904408E-2</v>
      </c>
      <c r="BM168" s="26">
        <f t="shared" si="29"/>
        <v>9.5099231591328687E-2</v>
      </c>
      <c r="BN168" s="26">
        <f t="shared" si="29"/>
        <v>0</v>
      </c>
      <c r="BO168" s="26">
        <f t="shared" si="29"/>
        <v>0</v>
      </c>
      <c r="BP168" s="26">
        <f t="shared" si="29"/>
        <v>0</v>
      </c>
      <c r="BQ168" s="26">
        <f t="shared" si="29"/>
        <v>0</v>
      </c>
      <c r="BR168" s="26">
        <f t="shared" si="29"/>
        <v>0</v>
      </c>
      <c r="BS168" s="26">
        <f t="shared" si="29"/>
        <v>0</v>
      </c>
      <c r="BT168" s="26">
        <f t="shared" si="29"/>
        <v>-2.0202707317519355E-2</v>
      </c>
      <c r="BU168" s="26">
        <f t="shared" si="34"/>
        <v>9.950330853168092E-3</v>
      </c>
      <c r="BV168" s="26">
        <f t="shared" si="34"/>
        <v>0</v>
      </c>
      <c r="BW168" s="26">
        <f t="shared" si="34"/>
        <v>0</v>
      </c>
      <c r="BX168" s="26">
        <f t="shared" si="34"/>
        <v>0</v>
      </c>
      <c r="BY168" s="26">
        <f t="shared" si="34"/>
        <v>0</v>
      </c>
      <c r="BZ168" s="26">
        <f t="shared" si="31"/>
        <v>0</v>
      </c>
      <c r="CA168" s="26">
        <f t="shared" si="31"/>
        <v>5.1043886729442579E-2</v>
      </c>
      <c r="CB168" s="26">
        <f t="shared" si="31"/>
        <v>4.5809536031294201E-2</v>
      </c>
      <c r="CC168" s="26">
        <f t="shared" si="31"/>
        <v>-4.9871830040172982E-2</v>
      </c>
      <c r="CD168" s="26">
        <f t="shared" si="31"/>
        <v>0</v>
      </c>
    </row>
    <row r="169" spans="2:82" x14ac:dyDescent="0.35">
      <c r="B169">
        <v>166</v>
      </c>
      <c r="C169" s="28">
        <v>43398</v>
      </c>
      <c r="D169" s="32">
        <v>7.95</v>
      </c>
      <c r="E169" s="32">
        <v>0.77</v>
      </c>
      <c r="F169" s="32">
        <v>4.21</v>
      </c>
      <c r="G169" s="32">
        <v>10.199999999999999</v>
      </c>
      <c r="H169" s="32">
        <v>9.35</v>
      </c>
      <c r="I169" s="32">
        <v>28.6</v>
      </c>
      <c r="J169" s="32">
        <v>22.5</v>
      </c>
      <c r="K169" s="32">
        <v>1.48</v>
      </c>
      <c r="L169" s="32">
        <v>5.4</v>
      </c>
      <c r="M169" s="32">
        <v>14.6</v>
      </c>
      <c r="N169" s="32">
        <v>0.2</v>
      </c>
      <c r="O169" s="32">
        <v>2</v>
      </c>
      <c r="P169" s="32">
        <v>9.4</v>
      </c>
      <c r="Q169" s="32">
        <v>19.5</v>
      </c>
      <c r="R169" s="32">
        <v>12.3</v>
      </c>
      <c r="S169" s="32">
        <v>36.5</v>
      </c>
      <c r="T169" s="32">
        <v>80.599999999999994</v>
      </c>
      <c r="U169" s="32">
        <v>32</v>
      </c>
      <c r="V169" s="32">
        <v>18.059999999999999</v>
      </c>
      <c r="W169" s="32">
        <v>21.55</v>
      </c>
      <c r="X169" s="32">
        <v>175</v>
      </c>
      <c r="Y169" s="32">
        <v>1380</v>
      </c>
      <c r="Z169" s="13">
        <v>53</v>
      </c>
      <c r="AA169" s="13">
        <v>0.4</v>
      </c>
      <c r="AB169" s="13">
        <v>46</v>
      </c>
      <c r="AC169" s="32">
        <v>198</v>
      </c>
      <c r="AD169" s="32">
        <v>10</v>
      </c>
      <c r="AE169" s="32">
        <v>5</v>
      </c>
      <c r="AF169" s="32">
        <v>13.45</v>
      </c>
      <c r="AG169" s="32">
        <v>2.88</v>
      </c>
      <c r="AH169" s="32">
        <v>24</v>
      </c>
      <c r="AI169" s="32">
        <v>3.9699999999999998</v>
      </c>
      <c r="AJ169" s="32">
        <v>644.9</v>
      </c>
      <c r="AK169" s="32">
        <v>200.5</v>
      </c>
      <c r="AL169" s="32">
        <v>16</v>
      </c>
      <c r="AM169" s="32">
        <v>92.5</v>
      </c>
      <c r="AN169" s="32">
        <v>8</v>
      </c>
      <c r="AR169" s="23">
        <v>166</v>
      </c>
      <c r="AS169" s="31">
        <f t="shared" si="27"/>
        <v>43398</v>
      </c>
      <c r="AT169" s="26">
        <f t="shared" si="33"/>
        <v>-6.2696130135953742E-3</v>
      </c>
      <c r="AU169" s="26">
        <f t="shared" si="33"/>
        <v>0</v>
      </c>
      <c r="AV169" s="26">
        <f t="shared" si="33"/>
        <v>0</v>
      </c>
      <c r="AW169" s="26">
        <f t="shared" si="33"/>
        <v>-6.0855275721274846E-2</v>
      </c>
      <c r="AX169" s="26">
        <f t="shared" si="33"/>
        <v>-1.5915455305899568E-2</v>
      </c>
      <c r="AY169" s="26">
        <f t="shared" si="33"/>
        <v>-4.9455943155409639E-2</v>
      </c>
      <c r="AZ169" s="26">
        <f t="shared" si="33"/>
        <v>0</v>
      </c>
      <c r="BA169" s="26">
        <f t="shared" si="33"/>
        <v>0</v>
      </c>
      <c r="BB169" s="26">
        <f t="shared" si="33"/>
        <v>-1.834913866819643E-2</v>
      </c>
      <c r="BC169" s="26">
        <f t="shared" si="33"/>
        <v>3.4305350967892222E-3</v>
      </c>
      <c r="BD169" s="26">
        <f t="shared" si="33"/>
        <v>0</v>
      </c>
      <c r="BE169" s="26">
        <f t="shared" si="32"/>
        <v>-2.4692612590371411E-2</v>
      </c>
      <c r="BF169" s="26">
        <f t="shared" si="32"/>
        <v>2.1506205220963682E-2</v>
      </c>
      <c r="BG169" s="26">
        <f t="shared" si="32"/>
        <v>-7.6628727455690252E-3</v>
      </c>
      <c r="BH169" s="26">
        <f t="shared" si="32"/>
        <v>0</v>
      </c>
      <c r="BI169" s="26">
        <f t="shared" si="32"/>
        <v>0</v>
      </c>
      <c r="BJ169" s="26">
        <f t="shared" si="30"/>
        <v>1.2414650880649455E-3</v>
      </c>
      <c r="BK169" s="26">
        <f t="shared" si="29"/>
        <v>0</v>
      </c>
      <c r="BL169" s="26">
        <f t="shared" si="29"/>
        <v>-5.5218251843079727E-3</v>
      </c>
      <c r="BM169" s="26">
        <f t="shared" si="29"/>
        <v>0</v>
      </c>
      <c r="BN169" s="26">
        <f t="shared" si="29"/>
        <v>0</v>
      </c>
      <c r="BO169" s="26">
        <f t="shared" si="29"/>
        <v>7.2727593290798781E-3</v>
      </c>
      <c r="BP169" s="26">
        <f t="shared" si="29"/>
        <v>0</v>
      </c>
      <c r="BQ169" s="26">
        <f t="shared" si="29"/>
        <v>0</v>
      </c>
      <c r="BR169" s="26">
        <f t="shared" si="29"/>
        <v>0</v>
      </c>
      <c r="BS169" s="26">
        <f t="shared" si="29"/>
        <v>7.8780877853114384E-2</v>
      </c>
      <c r="BT169" s="26">
        <f t="shared" si="29"/>
        <v>0</v>
      </c>
      <c r="BU169" s="26">
        <f t="shared" si="34"/>
        <v>-1.9802627296179643E-2</v>
      </c>
      <c r="BV169" s="26">
        <f t="shared" si="34"/>
        <v>0</v>
      </c>
      <c r="BW169" s="26">
        <f t="shared" si="34"/>
        <v>0</v>
      </c>
      <c r="BX169" s="26">
        <f t="shared" si="34"/>
        <v>-8.2988028146950658E-3</v>
      </c>
      <c r="BY169" s="26">
        <f t="shared" si="34"/>
        <v>0</v>
      </c>
      <c r="BZ169" s="26">
        <f t="shared" si="31"/>
        <v>0</v>
      </c>
      <c r="CA169" s="26">
        <f t="shared" si="31"/>
        <v>2.4968801985871458E-3</v>
      </c>
      <c r="CB169" s="26">
        <f t="shared" si="31"/>
        <v>0</v>
      </c>
      <c r="CC169" s="26">
        <f t="shared" si="31"/>
        <v>4.8736111576245793E-2</v>
      </c>
      <c r="CD169" s="26">
        <f t="shared" si="31"/>
        <v>0</v>
      </c>
    </row>
    <row r="170" spans="2:82" x14ac:dyDescent="0.35">
      <c r="B170">
        <v>167</v>
      </c>
      <c r="C170" s="28">
        <v>43397</v>
      </c>
      <c r="D170" s="32">
        <v>8</v>
      </c>
      <c r="E170" s="32">
        <v>0.77</v>
      </c>
      <c r="F170" s="32">
        <v>4.21</v>
      </c>
      <c r="G170" s="32">
        <v>10.84</v>
      </c>
      <c r="H170" s="32">
        <v>9.5</v>
      </c>
      <c r="I170" s="32">
        <v>30.05</v>
      </c>
      <c r="J170" s="32">
        <v>22.5</v>
      </c>
      <c r="K170" s="32">
        <v>1.48</v>
      </c>
      <c r="L170" s="32">
        <v>5.5</v>
      </c>
      <c r="M170" s="32">
        <v>14.55</v>
      </c>
      <c r="N170" s="32">
        <v>0.2</v>
      </c>
      <c r="O170" s="32">
        <v>2.0499999999999998</v>
      </c>
      <c r="P170" s="32">
        <v>9.1999999999999993</v>
      </c>
      <c r="Q170" s="32">
        <v>19.649999999999999</v>
      </c>
      <c r="R170" s="32">
        <v>12.3</v>
      </c>
      <c r="S170" s="32">
        <v>36.5</v>
      </c>
      <c r="T170" s="32">
        <v>80.5</v>
      </c>
      <c r="U170" s="32">
        <v>32</v>
      </c>
      <c r="V170" s="32">
        <v>18.16</v>
      </c>
      <c r="W170" s="32">
        <v>21.55</v>
      </c>
      <c r="X170" s="32">
        <v>175</v>
      </c>
      <c r="Y170" s="32">
        <v>1370</v>
      </c>
      <c r="Z170" s="13">
        <v>53</v>
      </c>
      <c r="AA170" s="13">
        <v>0.4</v>
      </c>
      <c r="AB170" s="13">
        <v>46</v>
      </c>
      <c r="AC170" s="32">
        <v>183</v>
      </c>
      <c r="AD170" s="32">
        <v>10</v>
      </c>
      <c r="AE170" s="32">
        <v>5.0999999999999996</v>
      </c>
      <c r="AF170" s="32">
        <v>13.45</v>
      </c>
      <c r="AG170" s="32">
        <v>2.88</v>
      </c>
      <c r="AH170" s="32">
        <v>24.2</v>
      </c>
      <c r="AI170" s="32">
        <v>3.9699999999999998</v>
      </c>
      <c r="AJ170" s="32">
        <v>644.9</v>
      </c>
      <c r="AK170" s="32">
        <v>200</v>
      </c>
      <c r="AL170" s="32">
        <v>16</v>
      </c>
      <c r="AM170" s="32">
        <v>88.1</v>
      </c>
      <c r="AN170" s="32">
        <v>8</v>
      </c>
      <c r="AR170" s="23">
        <v>167</v>
      </c>
      <c r="AS170" s="31">
        <f t="shared" si="27"/>
        <v>43397</v>
      </c>
      <c r="AT170" s="26">
        <f t="shared" si="33"/>
        <v>6.269613013595395E-3</v>
      </c>
      <c r="AU170" s="26">
        <f t="shared" si="33"/>
        <v>3.9740328649514121E-2</v>
      </c>
      <c r="AV170" s="26">
        <f t="shared" si="33"/>
        <v>0</v>
      </c>
      <c r="AW170" s="26">
        <f t="shared" si="33"/>
        <v>0</v>
      </c>
      <c r="AX170" s="26">
        <f t="shared" si="33"/>
        <v>3.7537919319065242E-2</v>
      </c>
      <c r="AY170" s="26">
        <f t="shared" si="33"/>
        <v>0</v>
      </c>
      <c r="AZ170" s="26">
        <f t="shared" si="33"/>
        <v>0</v>
      </c>
      <c r="BA170" s="26">
        <f t="shared" si="33"/>
        <v>0</v>
      </c>
      <c r="BB170" s="26">
        <f t="shared" si="33"/>
        <v>0</v>
      </c>
      <c r="BC170" s="26">
        <f t="shared" si="33"/>
        <v>3.4423441909729197E-3</v>
      </c>
      <c r="BD170" s="26">
        <f t="shared" si="33"/>
        <v>0</v>
      </c>
      <c r="BE170" s="26">
        <f t="shared" si="32"/>
        <v>5.0010420574661416E-2</v>
      </c>
      <c r="BF170" s="26">
        <f t="shared" si="32"/>
        <v>-4.7754431295899992E-2</v>
      </c>
      <c r="BG170" s="26">
        <f t="shared" si="32"/>
        <v>-4.2347547829092294E-2</v>
      </c>
      <c r="BH170" s="26">
        <f t="shared" si="32"/>
        <v>0</v>
      </c>
      <c r="BI170" s="26">
        <f t="shared" si="32"/>
        <v>2.7434859457508339E-3</v>
      </c>
      <c r="BJ170" s="26">
        <f t="shared" si="30"/>
        <v>1.2500162764231468E-2</v>
      </c>
      <c r="BK170" s="26">
        <f t="shared" si="29"/>
        <v>0</v>
      </c>
      <c r="BL170" s="26">
        <f t="shared" si="29"/>
        <v>0</v>
      </c>
      <c r="BM170" s="26">
        <f t="shared" si="29"/>
        <v>0</v>
      </c>
      <c r="BN170" s="26">
        <f t="shared" si="29"/>
        <v>0</v>
      </c>
      <c r="BO170" s="26">
        <f t="shared" si="29"/>
        <v>-2.1661496781179419E-2</v>
      </c>
      <c r="BP170" s="26">
        <f t="shared" si="29"/>
        <v>0</v>
      </c>
      <c r="BQ170" s="26">
        <f t="shared" si="29"/>
        <v>0</v>
      </c>
      <c r="BR170" s="26">
        <f t="shared" si="29"/>
        <v>0</v>
      </c>
      <c r="BS170" s="26">
        <f t="shared" si="29"/>
        <v>0</v>
      </c>
      <c r="BT170" s="26">
        <f t="shared" si="29"/>
        <v>0</v>
      </c>
      <c r="BU170" s="26">
        <f t="shared" si="34"/>
        <v>0</v>
      </c>
      <c r="BV170" s="26">
        <f t="shared" si="34"/>
        <v>0</v>
      </c>
      <c r="BW170" s="26">
        <f t="shared" si="34"/>
        <v>0</v>
      </c>
      <c r="BX170" s="26">
        <f t="shared" si="34"/>
        <v>8.2988028146950641E-3</v>
      </c>
      <c r="BY170" s="26">
        <f t="shared" si="34"/>
        <v>0</v>
      </c>
      <c r="BZ170" s="26">
        <f t="shared" si="31"/>
        <v>0</v>
      </c>
      <c r="CA170" s="26">
        <f t="shared" si="31"/>
        <v>-6.9992371820035024E-2</v>
      </c>
      <c r="CB170" s="26">
        <f t="shared" si="31"/>
        <v>0</v>
      </c>
      <c r="CC170" s="26">
        <f t="shared" si="31"/>
        <v>4.550633563996289E-3</v>
      </c>
      <c r="CD170" s="26">
        <f t="shared" si="31"/>
        <v>0</v>
      </c>
    </row>
    <row r="171" spans="2:82" x14ac:dyDescent="0.35">
      <c r="B171">
        <v>168</v>
      </c>
      <c r="C171" s="33">
        <v>43396</v>
      </c>
      <c r="D171" s="32">
        <v>7.95</v>
      </c>
      <c r="E171" s="32">
        <v>0.74</v>
      </c>
      <c r="F171" s="32">
        <v>4.21</v>
      </c>
      <c r="G171" s="32">
        <v>10.84</v>
      </c>
      <c r="H171" s="32">
        <v>9.15</v>
      </c>
      <c r="I171" s="32">
        <v>30.05</v>
      </c>
      <c r="J171" s="32">
        <v>22.5</v>
      </c>
      <c r="K171" s="32">
        <v>1.48</v>
      </c>
      <c r="L171" s="32">
        <v>5.5</v>
      </c>
      <c r="M171" s="32">
        <v>14.5</v>
      </c>
      <c r="N171" s="32">
        <v>0.2</v>
      </c>
      <c r="O171" s="32">
        <v>1.95</v>
      </c>
      <c r="P171" s="32">
        <v>9.65</v>
      </c>
      <c r="Q171" s="32">
        <v>20.5</v>
      </c>
      <c r="R171" s="32">
        <v>12.3</v>
      </c>
      <c r="S171" s="32">
        <v>36.4</v>
      </c>
      <c r="T171" s="32">
        <v>79.5</v>
      </c>
      <c r="U171" s="32">
        <v>32</v>
      </c>
      <c r="V171" s="32">
        <v>18.16</v>
      </c>
      <c r="W171" s="32">
        <v>21.55</v>
      </c>
      <c r="X171" s="32">
        <v>175</v>
      </c>
      <c r="Y171" s="32">
        <v>1400</v>
      </c>
      <c r="Z171" s="13">
        <v>53</v>
      </c>
      <c r="AA171" s="13">
        <v>0.4</v>
      </c>
      <c r="AB171" s="13">
        <v>46</v>
      </c>
      <c r="AC171" s="32">
        <v>183</v>
      </c>
      <c r="AD171" s="32">
        <v>10</v>
      </c>
      <c r="AE171" s="32">
        <v>5.0999999999999996</v>
      </c>
      <c r="AF171" s="32">
        <v>13.45</v>
      </c>
      <c r="AG171" s="32">
        <v>2.88</v>
      </c>
      <c r="AH171" s="32">
        <v>24</v>
      </c>
      <c r="AI171" s="32">
        <v>3.9699999999999998</v>
      </c>
      <c r="AJ171" s="32">
        <v>644.9</v>
      </c>
      <c r="AK171" s="32">
        <v>214.5</v>
      </c>
      <c r="AL171" s="32">
        <v>16</v>
      </c>
      <c r="AM171" s="32">
        <v>87.7</v>
      </c>
      <c r="AN171" s="32">
        <v>8</v>
      </c>
      <c r="AR171" s="23">
        <v>168</v>
      </c>
      <c r="AS171" s="31">
        <f t="shared" si="27"/>
        <v>43396</v>
      </c>
      <c r="AT171" s="26">
        <f t="shared" si="33"/>
        <v>-6.2696130135953742E-3</v>
      </c>
      <c r="AU171" s="26">
        <f t="shared" si="33"/>
        <v>0</v>
      </c>
      <c r="AV171" s="26">
        <f t="shared" si="33"/>
        <v>0</v>
      </c>
      <c r="AW171" s="26">
        <f t="shared" si="33"/>
        <v>0</v>
      </c>
      <c r="AX171" s="26">
        <f t="shared" si="33"/>
        <v>-5.4496047675645911E-3</v>
      </c>
      <c r="AY171" s="26">
        <f t="shared" si="33"/>
        <v>0</v>
      </c>
      <c r="AZ171" s="26">
        <f t="shared" si="33"/>
        <v>0</v>
      </c>
      <c r="BA171" s="26">
        <f t="shared" si="33"/>
        <v>0</v>
      </c>
      <c r="BB171" s="26">
        <f t="shared" si="33"/>
        <v>0</v>
      </c>
      <c r="BC171" s="26">
        <f t="shared" si="33"/>
        <v>-6.8728792877620643E-3</v>
      </c>
      <c r="BD171" s="26">
        <f t="shared" si="33"/>
        <v>0</v>
      </c>
      <c r="BE171" s="26">
        <f t="shared" si="32"/>
        <v>2.0726130517116734E-2</v>
      </c>
      <c r="BF171" s="26">
        <f t="shared" si="32"/>
        <v>4.2334363826560736E-2</v>
      </c>
      <c r="BG171" s="26">
        <f t="shared" si="32"/>
        <v>-2.4360547978811158E-3</v>
      </c>
      <c r="BH171" s="26">
        <f t="shared" si="32"/>
        <v>-3.200273108617372E-2</v>
      </c>
      <c r="BI171" s="26">
        <f t="shared" si="32"/>
        <v>-2.7434859457508326E-3</v>
      </c>
      <c r="BJ171" s="26">
        <f t="shared" si="30"/>
        <v>0</v>
      </c>
      <c r="BK171" s="26">
        <f t="shared" si="29"/>
        <v>0</v>
      </c>
      <c r="BL171" s="26">
        <f t="shared" si="29"/>
        <v>-1.0408201327432086E-2</v>
      </c>
      <c r="BM171" s="26">
        <f t="shared" si="29"/>
        <v>0</v>
      </c>
      <c r="BN171" s="26">
        <f t="shared" si="29"/>
        <v>0</v>
      </c>
      <c r="BO171" s="26">
        <f t="shared" si="29"/>
        <v>2.1661496781179467E-2</v>
      </c>
      <c r="BP171" s="26">
        <f t="shared" si="29"/>
        <v>0</v>
      </c>
      <c r="BQ171" s="26">
        <f t="shared" si="29"/>
        <v>0</v>
      </c>
      <c r="BR171" s="26">
        <f t="shared" si="29"/>
        <v>0</v>
      </c>
      <c r="BS171" s="26">
        <f t="shared" si="29"/>
        <v>0</v>
      </c>
      <c r="BT171" s="26">
        <f t="shared" si="29"/>
        <v>-1.4888612493750637E-2</v>
      </c>
      <c r="BU171" s="26">
        <f t="shared" si="34"/>
        <v>1.980262729617973E-2</v>
      </c>
      <c r="BV171" s="26">
        <f t="shared" si="34"/>
        <v>0</v>
      </c>
      <c r="BW171" s="26">
        <f t="shared" si="34"/>
        <v>0</v>
      </c>
      <c r="BX171" s="26">
        <f t="shared" si="34"/>
        <v>0</v>
      </c>
      <c r="BY171" s="26">
        <f t="shared" si="34"/>
        <v>0</v>
      </c>
      <c r="BZ171" s="26">
        <f t="shared" si="31"/>
        <v>0</v>
      </c>
      <c r="CA171" s="26">
        <f t="shared" si="31"/>
        <v>2.1202207650602906E-2</v>
      </c>
      <c r="CB171" s="26">
        <f t="shared" si="31"/>
        <v>-5.1761934558589573E-2</v>
      </c>
      <c r="CC171" s="26">
        <f t="shared" si="31"/>
        <v>-2.2779053129939539E-3</v>
      </c>
      <c r="CD171" s="26">
        <f t="shared" si="31"/>
        <v>-1.2422519998557096E-2</v>
      </c>
    </row>
    <row r="172" spans="2:82" x14ac:dyDescent="0.35">
      <c r="B172">
        <v>169</v>
      </c>
      <c r="C172" s="33">
        <v>43395</v>
      </c>
      <c r="D172" s="32">
        <v>8</v>
      </c>
      <c r="E172" s="32">
        <v>0.74</v>
      </c>
      <c r="F172" s="32">
        <v>4.21</v>
      </c>
      <c r="G172" s="32">
        <v>10.84</v>
      </c>
      <c r="H172" s="32">
        <v>9.1999999999999993</v>
      </c>
      <c r="I172" s="32">
        <v>30.05</v>
      </c>
      <c r="J172" s="32">
        <v>22.5</v>
      </c>
      <c r="K172" s="32">
        <v>1.48</v>
      </c>
      <c r="L172" s="32">
        <v>5.5</v>
      </c>
      <c r="M172" s="32">
        <v>14.6</v>
      </c>
      <c r="N172" s="32">
        <v>0.2</v>
      </c>
      <c r="O172" s="32">
        <v>1.9100000000000001</v>
      </c>
      <c r="P172" s="32">
        <v>9.25</v>
      </c>
      <c r="Q172" s="32">
        <v>20.55</v>
      </c>
      <c r="R172" s="32">
        <v>12.7</v>
      </c>
      <c r="S172" s="32">
        <v>36.5</v>
      </c>
      <c r="T172" s="32">
        <v>79.5</v>
      </c>
      <c r="U172" s="32">
        <v>32</v>
      </c>
      <c r="V172" s="32">
        <v>18.350000000000001</v>
      </c>
      <c r="W172" s="32">
        <v>21.55</v>
      </c>
      <c r="X172" s="32">
        <v>175</v>
      </c>
      <c r="Y172" s="32">
        <v>1370</v>
      </c>
      <c r="Z172" s="13">
        <v>53</v>
      </c>
      <c r="AA172" s="13">
        <v>0.4</v>
      </c>
      <c r="AB172" s="13">
        <v>46</v>
      </c>
      <c r="AC172" s="32">
        <v>183</v>
      </c>
      <c r="AD172" s="32">
        <v>10.15</v>
      </c>
      <c r="AE172" s="32">
        <v>5</v>
      </c>
      <c r="AF172" s="32">
        <v>13.45</v>
      </c>
      <c r="AG172" s="32">
        <v>2.88</v>
      </c>
      <c r="AH172" s="32">
        <v>24</v>
      </c>
      <c r="AI172" s="32">
        <v>3.9699999999999998</v>
      </c>
      <c r="AJ172" s="32">
        <v>644.9</v>
      </c>
      <c r="AK172" s="32">
        <v>210</v>
      </c>
      <c r="AL172" s="32">
        <v>16.850000000000001</v>
      </c>
      <c r="AM172" s="32">
        <v>87.9</v>
      </c>
      <c r="AN172" s="32">
        <v>8.1</v>
      </c>
      <c r="AR172" s="23">
        <v>169</v>
      </c>
      <c r="AS172" s="31">
        <f t="shared" si="27"/>
        <v>43395</v>
      </c>
      <c r="AT172" s="26">
        <f t="shared" si="33"/>
        <v>-3.6813973122716434E-2</v>
      </c>
      <c r="AU172" s="26">
        <f t="shared" si="33"/>
        <v>-1.3423020332140661E-2</v>
      </c>
      <c r="AV172" s="26">
        <f t="shared" si="33"/>
        <v>0</v>
      </c>
      <c r="AW172" s="26">
        <f t="shared" si="33"/>
        <v>0</v>
      </c>
      <c r="AX172" s="26">
        <f t="shared" si="33"/>
        <v>-6.3178901621531794E-2</v>
      </c>
      <c r="AY172" s="26">
        <f t="shared" si="33"/>
        <v>0</v>
      </c>
      <c r="AZ172" s="26">
        <f t="shared" si="33"/>
        <v>0</v>
      </c>
      <c r="BA172" s="26">
        <f t="shared" si="33"/>
        <v>2.7398974188114562E-2</v>
      </c>
      <c r="BB172" s="26">
        <f t="shared" si="33"/>
        <v>7.5507552508145295E-2</v>
      </c>
      <c r="BC172" s="26">
        <f t="shared" si="33"/>
        <v>0</v>
      </c>
      <c r="BD172" s="26">
        <f t="shared" si="33"/>
        <v>0</v>
      </c>
      <c r="BE172" s="26">
        <f t="shared" si="32"/>
        <v>1.0526412986987603E-2</v>
      </c>
      <c r="BF172" s="26">
        <f t="shared" si="32"/>
        <v>1.6349138001529411E-2</v>
      </c>
      <c r="BG172" s="26">
        <f t="shared" si="32"/>
        <v>0</v>
      </c>
      <c r="BH172" s="26">
        <f t="shared" si="32"/>
        <v>0</v>
      </c>
      <c r="BI172" s="26">
        <f t="shared" si="32"/>
        <v>-8.1855845864392939E-3</v>
      </c>
      <c r="BJ172" s="26">
        <f t="shared" si="30"/>
        <v>0</v>
      </c>
      <c r="BK172" s="26">
        <f t="shared" si="29"/>
        <v>0</v>
      </c>
      <c r="BL172" s="26">
        <f t="shared" si="29"/>
        <v>-0.10541501008578454</v>
      </c>
      <c r="BM172" s="26">
        <f t="shared" si="29"/>
        <v>0</v>
      </c>
      <c r="BN172" s="26">
        <f t="shared" si="29"/>
        <v>0</v>
      </c>
      <c r="BO172" s="26">
        <f t="shared" si="29"/>
        <v>0</v>
      </c>
      <c r="BP172" s="26">
        <f t="shared" si="29"/>
        <v>0</v>
      </c>
      <c r="BQ172" s="26">
        <f t="shared" si="29"/>
        <v>0</v>
      </c>
      <c r="BR172" s="26">
        <f t="shared" si="29"/>
        <v>2.1978906718775167E-2</v>
      </c>
      <c r="BS172" s="26">
        <f t="shared" si="29"/>
        <v>0</v>
      </c>
      <c r="BT172" s="26">
        <f t="shared" si="29"/>
        <v>0</v>
      </c>
      <c r="BU172" s="26">
        <f t="shared" si="34"/>
        <v>0</v>
      </c>
      <c r="BV172" s="26">
        <f t="shared" si="34"/>
        <v>0</v>
      </c>
      <c r="BW172" s="26">
        <f t="shared" si="34"/>
        <v>0</v>
      </c>
      <c r="BX172" s="26">
        <f t="shared" si="34"/>
        <v>4.6916919787751657E-2</v>
      </c>
      <c r="BY172" s="26">
        <f t="shared" si="34"/>
        <v>-5.6318430590223727E-2</v>
      </c>
      <c r="BZ172" s="26">
        <f t="shared" si="31"/>
        <v>4.7472998209813794E-2</v>
      </c>
      <c r="CA172" s="26">
        <f t="shared" si="31"/>
        <v>0</v>
      </c>
      <c r="CB172" s="26">
        <f t="shared" si="31"/>
        <v>-8.8626872578453173E-3</v>
      </c>
      <c r="CC172" s="26">
        <f t="shared" si="31"/>
        <v>-6.8027473227524121E-3</v>
      </c>
      <c r="CD172" s="26">
        <f t="shared" si="31"/>
        <v>-6.1538655743783354E-3</v>
      </c>
    </row>
    <row r="173" spans="2:82" x14ac:dyDescent="0.35">
      <c r="B173">
        <v>170</v>
      </c>
      <c r="C173" s="33">
        <v>43392</v>
      </c>
      <c r="D173" s="32">
        <v>8.3000000000000007</v>
      </c>
      <c r="E173" s="32">
        <v>0.75</v>
      </c>
      <c r="F173" s="32">
        <v>4.21</v>
      </c>
      <c r="G173" s="32">
        <v>10.84</v>
      </c>
      <c r="H173" s="32">
        <v>9.8000000000000007</v>
      </c>
      <c r="I173" s="32">
        <v>30.05</v>
      </c>
      <c r="J173" s="32">
        <v>22.5</v>
      </c>
      <c r="K173" s="32">
        <v>1.44</v>
      </c>
      <c r="L173" s="32">
        <v>5.0999999999999996</v>
      </c>
      <c r="M173" s="32">
        <v>14.6</v>
      </c>
      <c r="N173" s="32">
        <v>0.2</v>
      </c>
      <c r="O173" s="32">
        <v>1.8900000000000001</v>
      </c>
      <c r="P173" s="32">
        <v>9.1</v>
      </c>
      <c r="Q173" s="32">
        <v>20.55</v>
      </c>
      <c r="R173" s="32">
        <v>12.7</v>
      </c>
      <c r="S173" s="32">
        <v>36.799999999999997</v>
      </c>
      <c r="T173" s="32">
        <v>79.5</v>
      </c>
      <c r="U173" s="32">
        <v>32</v>
      </c>
      <c r="V173" s="32">
        <v>20.39</v>
      </c>
      <c r="W173" s="32">
        <v>21.55</v>
      </c>
      <c r="X173" s="32">
        <v>175</v>
      </c>
      <c r="Y173" s="32">
        <v>1370</v>
      </c>
      <c r="Z173" s="13">
        <v>53</v>
      </c>
      <c r="AA173" s="13">
        <v>0.4</v>
      </c>
      <c r="AB173" s="13">
        <v>45</v>
      </c>
      <c r="AC173" s="32">
        <v>183</v>
      </c>
      <c r="AD173" s="32">
        <v>10.15</v>
      </c>
      <c r="AE173" s="32">
        <v>5</v>
      </c>
      <c r="AF173" s="32">
        <v>13.45</v>
      </c>
      <c r="AG173" s="32">
        <v>2.88</v>
      </c>
      <c r="AH173" s="32">
        <v>22.9</v>
      </c>
      <c r="AI173" s="32">
        <v>4.2</v>
      </c>
      <c r="AJ173" s="32">
        <v>615</v>
      </c>
      <c r="AK173" s="32">
        <v>210</v>
      </c>
      <c r="AL173" s="32">
        <v>17</v>
      </c>
      <c r="AM173" s="32">
        <v>88.5</v>
      </c>
      <c r="AN173" s="32">
        <v>8.15</v>
      </c>
      <c r="AR173" s="23">
        <v>170</v>
      </c>
      <c r="AS173" s="31">
        <f t="shared" si="27"/>
        <v>43392</v>
      </c>
      <c r="AT173" s="26">
        <f t="shared" si="33"/>
        <v>6.2131781107006387E-2</v>
      </c>
      <c r="AU173" s="26">
        <f t="shared" si="33"/>
        <v>0</v>
      </c>
      <c r="AV173" s="26">
        <f t="shared" si="33"/>
        <v>0</v>
      </c>
      <c r="AW173" s="26">
        <f t="shared" si="33"/>
        <v>0</v>
      </c>
      <c r="AX173" s="26">
        <f t="shared" si="33"/>
        <v>0</v>
      </c>
      <c r="AY173" s="26">
        <f t="shared" si="33"/>
        <v>-3.1124543503929656E-2</v>
      </c>
      <c r="AZ173" s="26">
        <f t="shared" si="33"/>
        <v>0</v>
      </c>
      <c r="BA173" s="26">
        <f t="shared" si="33"/>
        <v>0</v>
      </c>
      <c r="BB173" s="26">
        <f t="shared" si="33"/>
        <v>0</v>
      </c>
      <c r="BC173" s="26">
        <f t="shared" si="33"/>
        <v>-6.8259650703998706E-3</v>
      </c>
      <c r="BD173" s="26">
        <f t="shared" si="33"/>
        <v>0</v>
      </c>
      <c r="BE173" s="26">
        <f t="shared" si="32"/>
        <v>1.0638398205055797E-2</v>
      </c>
      <c r="BF173" s="26">
        <f t="shared" si="32"/>
        <v>-1.6349138001529526E-2</v>
      </c>
      <c r="BG173" s="26">
        <f t="shared" si="32"/>
        <v>0</v>
      </c>
      <c r="BH173" s="26">
        <f t="shared" si="32"/>
        <v>-6.1087691979838266E-2</v>
      </c>
      <c r="BI173" s="26">
        <f t="shared" si="32"/>
        <v>0</v>
      </c>
      <c r="BJ173" s="26">
        <f t="shared" si="30"/>
        <v>6.3091691932647556E-3</v>
      </c>
      <c r="BK173" s="26">
        <f t="shared" si="29"/>
        <v>0</v>
      </c>
      <c r="BL173" s="26">
        <f t="shared" si="29"/>
        <v>0</v>
      </c>
      <c r="BM173" s="26">
        <f t="shared" si="29"/>
        <v>0</v>
      </c>
      <c r="BN173" s="26">
        <f t="shared" si="29"/>
        <v>0</v>
      </c>
      <c r="BO173" s="26">
        <f t="shared" si="29"/>
        <v>-2.1661496781179419E-2</v>
      </c>
      <c r="BP173" s="26">
        <f t="shared" si="29"/>
        <v>0</v>
      </c>
      <c r="BQ173" s="26">
        <f t="shared" si="29"/>
        <v>7.7961541469711917E-2</v>
      </c>
      <c r="BR173" s="26">
        <f t="shared" si="29"/>
        <v>0</v>
      </c>
      <c r="BS173" s="26">
        <f t="shared" si="29"/>
        <v>0</v>
      </c>
      <c r="BT173" s="26">
        <f t="shared" si="29"/>
        <v>1.4888612493750777E-2</v>
      </c>
      <c r="BU173" s="26">
        <f t="shared" si="34"/>
        <v>0</v>
      </c>
      <c r="BV173" s="26">
        <f t="shared" si="34"/>
        <v>0</v>
      </c>
      <c r="BW173" s="26">
        <f t="shared" si="34"/>
        <v>9.0806447958181408E-2</v>
      </c>
      <c r="BX173" s="26">
        <f t="shared" si="34"/>
        <v>1.5401844611506484E-2</v>
      </c>
      <c r="BY173" s="26">
        <f t="shared" si="34"/>
        <v>0</v>
      </c>
      <c r="BZ173" s="26">
        <f t="shared" si="31"/>
        <v>0</v>
      </c>
      <c r="CA173" s="26">
        <f t="shared" si="31"/>
        <v>1.9231361927887592E-2</v>
      </c>
      <c r="CB173" s="26">
        <f t="shared" si="31"/>
        <v>0</v>
      </c>
      <c r="CC173" s="26">
        <f t="shared" si="31"/>
        <v>-1.129305597151414E-3</v>
      </c>
      <c r="CD173" s="26">
        <f t="shared" si="31"/>
        <v>1.2345835822299362E-2</v>
      </c>
    </row>
    <row r="174" spans="2:82" x14ac:dyDescent="0.35">
      <c r="B174">
        <v>171</v>
      </c>
      <c r="C174" s="33">
        <v>43391</v>
      </c>
      <c r="D174" s="32">
        <v>7.8</v>
      </c>
      <c r="E174" s="32">
        <v>0.75</v>
      </c>
      <c r="F174" s="32">
        <v>4.21</v>
      </c>
      <c r="G174" s="32">
        <v>10.84</v>
      </c>
      <c r="H174" s="32">
        <v>9.8000000000000007</v>
      </c>
      <c r="I174" s="32">
        <v>31</v>
      </c>
      <c r="J174" s="32">
        <v>22.5</v>
      </c>
      <c r="K174" s="32">
        <v>1.44</v>
      </c>
      <c r="L174" s="32">
        <v>5.0999999999999996</v>
      </c>
      <c r="M174" s="32">
        <v>14.7</v>
      </c>
      <c r="N174" s="32">
        <v>0.2</v>
      </c>
      <c r="O174" s="32">
        <v>1.87</v>
      </c>
      <c r="P174" s="32">
        <v>9.25</v>
      </c>
      <c r="Q174" s="32">
        <v>20.55</v>
      </c>
      <c r="R174" s="32">
        <v>13.5</v>
      </c>
      <c r="S174" s="32">
        <v>36.799999999999997</v>
      </c>
      <c r="T174" s="32">
        <v>79</v>
      </c>
      <c r="U174" s="32">
        <v>32</v>
      </c>
      <c r="V174" s="32">
        <v>20.39</v>
      </c>
      <c r="W174" s="32">
        <v>21.55</v>
      </c>
      <c r="X174" s="32">
        <v>175</v>
      </c>
      <c r="Y174" s="32">
        <v>1400</v>
      </c>
      <c r="Z174" s="13">
        <v>53</v>
      </c>
      <c r="AA174" s="13">
        <v>0.37</v>
      </c>
      <c r="AB174" s="13">
        <v>45</v>
      </c>
      <c r="AC174" s="32">
        <v>183</v>
      </c>
      <c r="AD174" s="32">
        <v>10</v>
      </c>
      <c r="AE174" s="32">
        <v>5</v>
      </c>
      <c r="AF174" s="32">
        <v>13.45</v>
      </c>
      <c r="AG174" s="32">
        <v>2.63</v>
      </c>
      <c r="AH174" s="32">
        <v>22.55</v>
      </c>
      <c r="AI174" s="32">
        <v>4.2</v>
      </c>
      <c r="AJ174" s="32">
        <v>615</v>
      </c>
      <c r="AK174" s="32">
        <v>206</v>
      </c>
      <c r="AL174" s="32">
        <v>17</v>
      </c>
      <c r="AM174" s="32">
        <v>88.6</v>
      </c>
      <c r="AN174" s="32">
        <v>8.0500000000000007</v>
      </c>
      <c r="AR174" s="23">
        <v>171</v>
      </c>
      <c r="AS174" s="31">
        <f t="shared" si="27"/>
        <v>43391</v>
      </c>
      <c r="AT174" s="26">
        <f t="shared" si="33"/>
        <v>-2.5317807984289897E-2</v>
      </c>
      <c r="AU174" s="26">
        <f t="shared" si="33"/>
        <v>0</v>
      </c>
      <c r="AV174" s="26">
        <f t="shared" si="33"/>
        <v>0</v>
      </c>
      <c r="AW174" s="26">
        <f t="shared" si="33"/>
        <v>-0.10166365377650018</v>
      </c>
      <c r="AX174" s="26">
        <f t="shared" si="33"/>
        <v>0</v>
      </c>
      <c r="AY174" s="26">
        <f t="shared" si="33"/>
        <v>1.6142053545412009E-3</v>
      </c>
      <c r="AZ174" s="26">
        <f t="shared" si="33"/>
        <v>0</v>
      </c>
      <c r="BA174" s="26">
        <f t="shared" si="33"/>
        <v>-2.7398974188114503E-2</v>
      </c>
      <c r="BB174" s="26">
        <f t="shared" si="33"/>
        <v>0</v>
      </c>
      <c r="BC174" s="26">
        <f t="shared" si="33"/>
        <v>-2.0202707317519466E-2</v>
      </c>
      <c r="BD174" s="26">
        <f t="shared" si="33"/>
        <v>0</v>
      </c>
      <c r="BE174" s="26">
        <f t="shared" si="32"/>
        <v>3.2611585588761011E-2</v>
      </c>
      <c r="BF174" s="26">
        <f t="shared" si="32"/>
        <v>1.6349138001529411E-2</v>
      </c>
      <c r="BG174" s="26">
        <f t="shared" si="32"/>
        <v>-2.4301348532917819E-3</v>
      </c>
      <c r="BH174" s="26">
        <f t="shared" si="32"/>
        <v>0</v>
      </c>
      <c r="BI174" s="26">
        <f t="shared" si="32"/>
        <v>-5.4200674693392556E-3</v>
      </c>
      <c r="BJ174" s="26">
        <f t="shared" si="30"/>
        <v>0</v>
      </c>
      <c r="BK174" s="26">
        <f t="shared" si="29"/>
        <v>0</v>
      </c>
      <c r="BL174" s="26">
        <f t="shared" si="29"/>
        <v>0</v>
      </c>
      <c r="BM174" s="26">
        <f t="shared" si="29"/>
        <v>0</v>
      </c>
      <c r="BN174" s="26">
        <f t="shared" si="29"/>
        <v>0</v>
      </c>
      <c r="BO174" s="26">
        <f t="shared" si="29"/>
        <v>0</v>
      </c>
      <c r="BP174" s="26">
        <f t="shared" si="29"/>
        <v>0</v>
      </c>
      <c r="BQ174" s="26">
        <f t="shared" si="29"/>
        <v>5.5569851154810786E-2</v>
      </c>
      <c r="BR174" s="26">
        <f t="shared" si="29"/>
        <v>0</v>
      </c>
      <c r="BS174" s="26">
        <f t="shared" si="29"/>
        <v>0</v>
      </c>
      <c r="BT174" s="26">
        <f t="shared" si="29"/>
        <v>0</v>
      </c>
      <c r="BU174" s="26">
        <f t="shared" si="34"/>
        <v>0</v>
      </c>
      <c r="BV174" s="26">
        <f t="shared" si="34"/>
        <v>0</v>
      </c>
      <c r="BW174" s="26">
        <f t="shared" si="34"/>
        <v>-0.10459977009051727</v>
      </c>
      <c r="BX174" s="26">
        <f t="shared" si="34"/>
        <v>4.444451760424197E-3</v>
      </c>
      <c r="BY174" s="26">
        <f t="shared" si="34"/>
        <v>0</v>
      </c>
      <c r="BZ174" s="26">
        <f t="shared" si="31"/>
        <v>0</v>
      </c>
      <c r="CA174" s="26">
        <f t="shared" si="31"/>
        <v>2.9558802241544429E-2</v>
      </c>
      <c r="CB174" s="26">
        <f t="shared" si="31"/>
        <v>-2.6126304592220036E-2</v>
      </c>
      <c r="CC174" s="26">
        <f t="shared" si="31"/>
        <v>4.5248945982895028E-3</v>
      </c>
      <c r="CD174" s="26">
        <f t="shared" si="31"/>
        <v>-6.1919702479209951E-3</v>
      </c>
    </row>
    <row r="175" spans="2:82" x14ac:dyDescent="0.35">
      <c r="B175">
        <v>172</v>
      </c>
      <c r="C175" s="33">
        <v>43390</v>
      </c>
      <c r="D175" s="32">
        <v>8</v>
      </c>
      <c r="E175" s="32">
        <v>0.75</v>
      </c>
      <c r="F175" s="32">
        <v>4.21</v>
      </c>
      <c r="G175" s="32">
        <v>12</v>
      </c>
      <c r="H175" s="32">
        <v>9.8000000000000007</v>
      </c>
      <c r="I175" s="32">
        <v>30.95</v>
      </c>
      <c r="J175" s="32">
        <v>22.5</v>
      </c>
      <c r="K175" s="32">
        <v>1.48</v>
      </c>
      <c r="L175" s="32">
        <v>5.0999999999999996</v>
      </c>
      <c r="M175" s="32">
        <v>15</v>
      </c>
      <c r="N175" s="32">
        <v>0.2</v>
      </c>
      <c r="O175" s="32">
        <v>1.81</v>
      </c>
      <c r="P175" s="32">
        <v>9.1</v>
      </c>
      <c r="Q175" s="32">
        <v>20.6</v>
      </c>
      <c r="R175" s="32">
        <v>13.5</v>
      </c>
      <c r="S175" s="32">
        <v>37</v>
      </c>
      <c r="T175" s="32">
        <v>79</v>
      </c>
      <c r="U175" s="32">
        <v>32</v>
      </c>
      <c r="V175" s="32">
        <v>20.39</v>
      </c>
      <c r="W175" s="32">
        <v>21.55</v>
      </c>
      <c r="X175" s="32">
        <v>175</v>
      </c>
      <c r="Y175" s="32">
        <v>1400</v>
      </c>
      <c r="Z175" s="13">
        <v>53</v>
      </c>
      <c r="AA175" s="13">
        <v>0.35</v>
      </c>
      <c r="AB175" s="13">
        <v>45</v>
      </c>
      <c r="AC175" s="32">
        <v>183</v>
      </c>
      <c r="AD175" s="32">
        <v>10</v>
      </c>
      <c r="AE175" s="32">
        <v>5</v>
      </c>
      <c r="AF175" s="32">
        <v>13.45</v>
      </c>
      <c r="AG175" s="32">
        <v>2.92</v>
      </c>
      <c r="AH175" s="32">
        <v>22.45</v>
      </c>
      <c r="AI175" s="32">
        <v>4.2</v>
      </c>
      <c r="AJ175" s="32">
        <v>615</v>
      </c>
      <c r="AK175" s="32">
        <v>200</v>
      </c>
      <c r="AL175" s="32">
        <v>17.45</v>
      </c>
      <c r="AM175" s="32">
        <v>88.2</v>
      </c>
      <c r="AN175" s="32">
        <v>8.1</v>
      </c>
      <c r="AR175" s="23">
        <v>172</v>
      </c>
      <c r="AS175" s="31">
        <f t="shared" si="27"/>
        <v>43390</v>
      </c>
      <c r="AT175" s="26">
        <f t="shared" si="33"/>
        <v>-6.2305497506361975E-3</v>
      </c>
      <c r="AU175" s="26">
        <f t="shared" si="33"/>
        <v>2.7028672387919419E-2</v>
      </c>
      <c r="AV175" s="26">
        <f t="shared" si="33"/>
        <v>0</v>
      </c>
      <c r="AW175" s="26">
        <f t="shared" si="33"/>
        <v>0</v>
      </c>
      <c r="AX175" s="26">
        <f t="shared" si="33"/>
        <v>0</v>
      </c>
      <c r="AY175" s="26">
        <f t="shared" si="33"/>
        <v>-6.4134562335875139E-2</v>
      </c>
      <c r="AZ175" s="26">
        <f t="shared" si="33"/>
        <v>0</v>
      </c>
      <c r="BA175" s="26">
        <f t="shared" si="33"/>
        <v>9.1937495325685431E-2</v>
      </c>
      <c r="BB175" s="26">
        <f t="shared" si="33"/>
        <v>-1.5564516541111573E-2</v>
      </c>
      <c r="BC175" s="26">
        <f t="shared" si="33"/>
        <v>0</v>
      </c>
      <c r="BD175" s="26">
        <f t="shared" si="33"/>
        <v>0</v>
      </c>
      <c r="BE175" s="26">
        <f t="shared" si="32"/>
        <v>-4.8527040894660319E-2</v>
      </c>
      <c r="BF175" s="26">
        <f t="shared" si="32"/>
        <v>-1.6349138001529526E-2</v>
      </c>
      <c r="BG175" s="26">
        <f t="shared" si="32"/>
        <v>0</v>
      </c>
      <c r="BH175" s="26">
        <f t="shared" si="32"/>
        <v>-3.6367644170874833E-2</v>
      </c>
      <c r="BI175" s="26">
        <f t="shared" si="32"/>
        <v>9.50448431156398E-3</v>
      </c>
      <c r="BJ175" s="26">
        <f t="shared" si="30"/>
        <v>0</v>
      </c>
      <c r="BK175" s="26">
        <f t="shared" si="29"/>
        <v>0</v>
      </c>
      <c r="BL175" s="26">
        <f t="shared" si="29"/>
        <v>0</v>
      </c>
      <c r="BM175" s="26">
        <f t="shared" si="29"/>
        <v>0</v>
      </c>
      <c r="BN175" s="26">
        <f t="shared" si="29"/>
        <v>0</v>
      </c>
      <c r="BO175" s="26">
        <f t="shared" si="29"/>
        <v>0</v>
      </c>
      <c r="BP175" s="26">
        <f t="shared" si="29"/>
        <v>0</v>
      </c>
      <c r="BQ175" s="26">
        <f t="shared" si="29"/>
        <v>0</v>
      </c>
      <c r="BR175" s="26">
        <f t="shared" si="29"/>
        <v>0</v>
      </c>
      <c r="BS175" s="26">
        <f t="shared" si="29"/>
        <v>0</v>
      </c>
      <c r="BT175" s="26">
        <f t="shared" si="29"/>
        <v>-9.5310179804324893E-2</v>
      </c>
      <c r="BU175" s="26">
        <f t="shared" si="34"/>
        <v>0</v>
      </c>
      <c r="BV175" s="26">
        <f t="shared" si="34"/>
        <v>0</v>
      </c>
      <c r="BW175" s="26">
        <f t="shared" si="34"/>
        <v>0</v>
      </c>
      <c r="BX175" s="26">
        <f t="shared" si="34"/>
        <v>-1.1074310299093665E-2</v>
      </c>
      <c r="BY175" s="26">
        <f t="shared" si="34"/>
        <v>4.8790164169432049E-2</v>
      </c>
      <c r="BZ175" s="26">
        <f t="shared" si="31"/>
        <v>-8.0972102326193618E-3</v>
      </c>
      <c r="CA175" s="26">
        <f t="shared" si="31"/>
        <v>-2.4692612590371522E-2</v>
      </c>
      <c r="CB175" s="26">
        <f t="shared" si="31"/>
        <v>0</v>
      </c>
      <c r="CC175" s="26">
        <f t="shared" si="31"/>
        <v>-5.652926302788212E-3</v>
      </c>
      <c r="CD175" s="26">
        <f t="shared" si="31"/>
        <v>-1.2270092591814359E-2</v>
      </c>
    </row>
    <row r="176" spans="2:82" x14ac:dyDescent="0.35">
      <c r="B176">
        <v>173</v>
      </c>
      <c r="C176" s="33">
        <v>43389</v>
      </c>
      <c r="D176" s="32">
        <v>8.0500000000000007</v>
      </c>
      <c r="E176" s="32">
        <v>0.73</v>
      </c>
      <c r="F176" s="32">
        <v>4.21</v>
      </c>
      <c r="G176" s="32">
        <v>12</v>
      </c>
      <c r="H176" s="32">
        <v>9.8000000000000007</v>
      </c>
      <c r="I176" s="32">
        <v>33</v>
      </c>
      <c r="J176" s="32">
        <v>22.5</v>
      </c>
      <c r="K176" s="32">
        <v>1.35</v>
      </c>
      <c r="L176" s="32">
        <v>5.18</v>
      </c>
      <c r="M176" s="32">
        <v>15</v>
      </c>
      <c r="N176" s="32">
        <v>0.2</v>
      </c>
      <c r="O176" s="32">
        <v>1.9</v>
      </c>
      <c r="P176" s="32">
        <v>9.25</v>
      </c>
      <c r="Q176" s="32">
        <v>20.6</v>
      </c>
      <c r="R176" s="32">
        <v>14</v>
      </c>
      <c r="S176" s="32">
        <v>36.65</v>
      </c>
      <c r="T176" s="32">
        <v>79</v>
      </c>
      <c r="U176" s="32">
        <v>32</v>
      </c>
      <c r="V176" s="32">
        <v>20.39</v>
      </c>
      <c r="W176" s="32">
        <v>21.55</v>
      </c>
      <c r="X176" s="32">
        <v>175</v>
      </c>
      <c r="Y176" s="32">
        <v>1400</v>
      </c>
      <c r="Z176" s="13">
        <v>53</v>
      </c>
      <c r="AA176" s="13">
        <v>0.35</v>
      </c>
      <c r="AB176" s="13">
        <v>45</v>
      </c>
      <c r="AC176" s="32">
        <v>183</v>
      </c>
      <c r="AD176" s="32">
        <v>11</v>
      </c>
      <c r="AE176" s="32">
        <v>5</v>
      </c>
      <c r="AF176" s="32">
        <v>13.45</v>
      </c>
      <c r="AG176" s="32">
        <v>2.92</v>
      </c>
      <c r="AH176" s="32">
        <v>22.7</v>
      </c>
      <c r="AI176" s="32">
        <v>4</v>
      </c>
      <c r="AJ176" s="32">
        <v>620</v>
      </c>
      <c r="AK176" s="32">
        <v>205</v>
      </c>
      <c r="AL176" s="32">
        <v>17.45</v>
      </c>
      <c r="AM176" s="32">
        <v>88.7</v>
      </c>
      <c r="AN176" s="32">
        <v>8.1999999999999993</v>
      </c>
      <c r="AR176" s="23">
        <v>173</v>
      </c>
      <c r="AS176" s="31">
        <f t="shared" si="27"/>
        <v>43389</v>
      </c>
      <c r="AT176" s="26">
        <f t="shared" si="33"/>
        <v>0</v>
      </c>
      <c r="AU176" s="26">
        <f t="shared" si="33"/>
        <v>-5.3345980705292735E-2</v>
      </c>
      <c r="AV176" s="26">
        <f t="shared" si="33"/>
        <v>0</v>
      </c>
      <c r="AW176" s="26">
        <f t="shared" si="33"/>
        <v>0</v>
      </c>
      <c r="AX176" s="26">
        <f t="shared" si="33"/>
        <v>3.1090587070031182E-2</v>
      </c>
      <c r="AY176" s="26">
        <f t="shared" si="33"/>
        <v>0</v>
      </c>
      <c r="AZ176" s="26">
        <f t="shared" si="33"/>
        <v>0</v>
      </c>
      <c r="BA176" s="26">
        <f t="shared" si="33"/>
        <v>0</v>
      </c>
      <c r="BB176" s="26">
        <f t="shared" si="33"/>
        <v>0</v>
      </c>
      <c r="BC176" s="26">
        <f t="shared" si="33"/>
        <v>0</v>
      </c>
      <c r="BD176" s="26">
        <f t="shared" si="33"/>
        <v>0</v>
      </c>
      <c r="BE176" s="26">
        <f t="shared" si="32"/>
        <v>-5.249355886143902E-3</v>
      </c>
      <c r="BF176" s="26">
        <f t="shared" si="32"/>
        <v>3.2970019237569897E-2</v>
      </c>
      <c r="BG176" s="26">
        <f t="shared" si="32"/>
        <v>-2.8710105882431253E-2</v>
      </c>
      <c r="BH176" s="26">
        <f t="shared" si="32"/>
        <v>-3.5650661644962569E-3</v>
      </c>
      <c r="BI176" s="26">
        <f t="shared" si="32"/>
        <v>-6.7981227138209852E-3</v>
      </c>
      <c r="BJ176" s="26">
        <f t="shared" si="30"/>
        <v>6.3492276786587445E-3</v>
      </c>
      <c r="BK176" s="26">
        <f t="shared" si="29"/>
        <v>0</v>
      </c>
      <c r="BL176" s="26">
        <f t="shared" si="29"/>
        <v>-2.374717842807408E-2</v>
      </c>
      <c r="BM176" s="26">
        <f t="shared" si="29"/>
        <v>-0.10350264238770814</v>
      </c>
      <c r="BN176" s="26">
        <f t="shared" si="29"/>
        <v>0</v>
      </c>
      <c r="BO176" s="26">
        <f t="shared" si="29"/>
        <v>0</v>
      </c>
      <c r="BP176" s="26">
        <f t="shared" si="29"/>
        <v>0</v>
      </c>
      <c r="BQ176" s="26">
        <f t="shared" si="29"/>
        <v>0</v>
      </c>
      <c r="BR176" s="26">
        <f t="shared" si="29"/>
        <v>-2.2197567383128881E-3</v>
      </c>
      <c r="BS176" s="26">
        <f t="shared" si="29"/>
        <v>0</v>
      </c>
      <c r="BT176" s="26">
        <f t="shared" si="29"/>
        <v>0</v>
      </c>
      <c r="BU176" s="26">
        <f t="shared" si="34"/>
        <v>1.0050335853501506E-2</v>
      </c>
      <c r="BV176" s="26">
        <f t="shared" si="34"/>
        <v>0</v>
      </c>
      <c r="BW176" s="26">
        <f t="shared" si="34"/>
        <v>0</v>
      </c>
      <c r="BX176" s="26">
        <f t="shared" si="34"/>
        <v>1.5538603427779166E-2</v>
      </c>
      <c r="BY176" s="26">
        <f t="shared" si="34"/>
        <v>0</v>
      </c>
      <c r="BZ176" s="26">
        <f t="shared" si="31"/>
        <v>-1.6000341346441189E-2</v>
      </c>
      <c r="CA176" s="26">
        <f t="shared" si="31"/>
        <v>2.4692612590371414E-2</v>
      </c>
      <c r="CB176" s="26">
        <f t="shared" si="31"/>
        <v>-2.8612322810322348E-3</v>
      </c>
      <c r="CC176" s="26">
        <f t="shared" si="31"/>
        <v>3.0912593062026171E-2</v>
      </c>
      <c r="CD176" s="26">
        <f t="shared" si="31"/>
        <v>6.1162270174360536E-3</v>
      </c>
    </row>
    <row r="177" spans="2:82" x14ac:dyDescent="0.35">
      <c r="B177">
        <v>174</v>
      </c>
      <c r="C177" s="33">
        <v>43388</v>
      </c>
      <c r="D177" s="32">
        <v>8.0500000000000007</v>
      </c>
      <c r="E177" s="32">
        <v>0.77</v>
      </c>
      <c r="F177" s="32">
        <v>4.21</v>
      </c>
      <c r="G177" s="32">
        <v>12</v>
      </c>
      <c r="H177" s="32">
        <v>9.5</v>
      </c>
      <c r="I177" s="32">
        <v>33</v>
      </c>
      <c r="J177" s="32">
        <v>22.5</v>
      </c>
      <c r="K177" s="32">
        <v>1.35</v>
      </c>
      <c r="L177" s="32">
        <v>5.18</v>
      </c>
      <c r="M177" s="32">
        <v>15</v>
      </c>
      <c r="N177" s="32">
        <v>0.2</v>
      </c>
      <c r="O177" s="32">
        <v>1.9100000000000001</v>
      </c>
      <c r="P177" s="32">
        <v>8.9499999999999993</v>
      </c>
      <c r="Q177" s="32">
        <v>21.2</v>
      </c>
      <c r="R177" s="32">
        <v>14.05</v>
      </c>
      <c r="S177" s="32">
        <v>36.9</v>
      </c>
      <c r="T177" s="32">
        <v>78.5</v>
      </c>
      <c r="U177" s="32">
        <v>32</v>
      </c>
      <c r="V177" s="32">
        <v>20.88</v>
      </c>
      <c r="W177" s="32">
        <v>23.9</v>
      </c>
      <c r="X177" s="32">
        <v>175</v>
      </c>
      <c r="Y177" s="32">
        <v>1400</v>
      </c>
      <c r="Z177" s="13">
        <v>53</v>
      </c>
      <c r="AA177" s="13">
        <v>0.35</v>
      </c>
      <c r="AB177" s="13">
        <v>45.1</v>
      </c>
      <c r="AC177" s="32">
        <v>183</v>
      </c>
      <c r="AD177" s="32">
        <v>11</v>
      </c>
      <c r="AE177" s="32">
        <v>4.95</v>
      </c>
      <c r="AF177" s="32">
        <v>13.45</v>
      </c>
      <c r="AG177" s="32">
        <v>2.92</v>
      </c>
      <c r="AH177" s="32">
        <v>22.35</v>
      </c>
      <c r="AI177" s="32">
        <v>4</v>
      </c>
      <c r="AJ177" s="32">
        <v>630</v>
      </c>
      <c r="AK177" s="32">
        <v>200</v>
      </c>
      <c r="AL177" s="32">
        <v>17.5</v>
      </c>
      <c r="AM177" s="32">
        <v>86</v>
      </c>
      <c r="AN177" s="32">
        <v>8.15</v>
      </c>
      <c r="AR177" s="23">
        <v>174</v>
      </c>
      <c r="AS177" s="31">
        <f t="shared" si="27"/>
        <v>43388</v>
      </c>
      <c r="AT177" s="26">
        <f t="shared" si="33"/>
        <v>6.2305497506361628E-3</v>
      </c>
      <c r="AU177" s="26">
        <f t="shared" si="33"/>
        <v>0</v>
      </c>
      <c r="AV177" s="26">
        <f t="shared" ref="AV177:BG204" si="35">LN(F177/F178)</f>
        <v>0</v>
      </c>
      <c r="AW177" s="26">
        <f t="shared" si="35"/>
        <v>0</v>
      </c>
      <c r="AX177" s="26">
        <f t="shared" si="35"/>
        <v>0</v>
      </c>
      <c r="AY177" s="26">
        <f t="shared" si="35"/>
        <v>0</v>
      </c>
      <c r="AZ177" s="26">
        <f t="shared" si="35"/>
        <v>0</v>
      </c>
      <c r="BA177" s="26">
        <f t="shared" si="35"/>
        <v>0</v>
      </c>
      <c r="BB177" s="26">
        <f t="shared" si="35"/>
        <v>0</v>
      </c>
      <c r="BC177" s="26">
        <f t="shared" si="35"/>
        <v>2.0202707317519469E-2</v>
      </c>
      <c r="BD177" s="26">
        <f t="shared" si="35"/>
        <v>0</v>
      </c>
      <c r="BE177" s="26">
        <f t="shared" si="32"/>
        <v>1.5831465216680881E-2</v>
      </c>
      <c r="BF177" s="26">
        <f t="shared" si="32"/>
        <v>-1.6620881236040407E-2</v>
      </c>
      <c r="BG177" s="26">
        <f t="shared" si="32"/>
        <v>1.9048194970694411E-2</v>
      </c>
      <c r="BH177" s="26">
        <f t="shared" si="32"/>
        <v>0</v>
      </c>
      <c r="BI177" s="26">
        <f t="shared" si="32"/>
        <v>1.0899290458035638E-2</v>
      </c>
      <c r="BJ177" s="26">
        <f t="shared" si="30"/>
        <v>-6.34922767865878E-3</v>
      </c>
      <c r="BK177" s="26">
        <f t="shared" si="29"/>
        <v>0</v>
      </c>
      <c r="BL177" s="26">
        <f t="shared" si="29"/>
        <v>-6.7587030626616668E-2</v>
      </c>
      <c r="BM177" s="26">
        <f t="shared" si="29"/>
        <v>0</v>
      </c>
      <c r="BN177" s="26">
        <f t="shared" si="29"/>
        <v>0</v>
      </c>
      <c r="BO177" s="26">
        <f t="shared" si="29"/>
        <v>0</v>
      </c>
      <c r="BP177" s="26">
        <f t="shared" si="29"/>
        <v>0</v>
      </c>
      <c r="BQ177" s="26">
        <f t="shared" si="29"/>
        <v>0</v>
      </c>
      <c r="BR177" s="26">
        <f t="shared" si="29"/>
        <v>0</v>
      </c>
      <c r="BS177" s="26">
        <f t="shared" si="29"/>
        <v>0</v>
      </c>
      <c r="BT177" s="26">
        <f t="shared" si="29"/>
        <v>0</v>
      </c>
      <c r="BU177" s="26">
        <f t="shared" si="34"/>
        <v>0</v>
      </c>
      <c r="BV177" s="26">
        <f t="shared" si="34"/>
        <v>0</v>
      </c>
      <c r="BW177" s="26">
        <f t="shared" si="34"/>
        <v>0</v>
      </c>
      <c r="BX177" s="26">
        <f t="shared" si="34"/>
        <v>6.7340321813441194E-3</v>
      </c>
      <c r="BY177" s="26">
        <f t="shared" si="34"/>
        <v>0</v>
      </c>
      <c r="BZ177" s="26">
        <f t="shared" si="31"/>
        <v>0</v>
      </c>
      <c r="CA177" s="26">
        <f t="shared" si="31"/>
        <v>0</v>
      </c>
      <c r="CB177" s="26">
        <f t="shared" si="31"/>
        <v>0</v>
      </c>
      <c r="CC177" s="26">
        <f t="shared" si="31"/>
        <v>-2.2989518224698718E-2</v>
      </c>
      <c r="CD177" s="26">
        <f t="shared" si="31"/>
        <v>6.1538655743782859E-3</v>
      </c>
    </row>
    <row r="178" spans="2:82" x14ac:dyDescent="0.35">
      <c r="B178">
        <v>175</v>
      </c>
      <c r="C178" s="33">
        <v>43385</v>
      </c>
      <c r="D178" s="32">
        <v>8</v>
      </c>
      <c r="E178" s="32">
        <v>0.77</v>
      </c>
      <c r="F178" s="32">
        <v>4.21</v>
      </c>
      <c r="G178" s="32">
        <v>12</v>
      </c>
      <c r="H178" s="32">
        <v>9.5</v>
      </c>
      <c r="I178" s="32">
        <v>33</v>
      </c>
      <c r="J178" s="32">
        <v>22.5</v>
      </c>
      <c r="K178" s="32">
        <v>1.35</v>
      </c>
      <c r="L178" s="32">
        <v>5.18</v>
      </c>
      <c r="M178" s="32">
        <v>14.7</v>
      </c>
      <c r="N178" s="32">
        <v>0.2</v>
      </c>
      <c r="O178" s="32">
        <v>1.88</v>
      </c>
      <c r="P178" s="32">
        <v>9.1</v>
      </c>
      <c r="Q178" s="32">
        <v>20.8</v>
      </c>
      <c r="R178" s="32">
        <v>14.05</v>
      </c>
      <c r="S178" s="32">
        <v>36.5</v>
      </c>
      <c r="T178" s="32">
        <v>79</v>
      </c>
      <c r="U178" s="32">
        <v>32</v>
      </c>
      <c r="V178" s="32">
        <v>22.34</v>
      </c>
      <c r="W178" s="32">
        <v>23.9</v>
      </c>
      <c r="X178" s="32">
        <v>175</v>
      </c>
      <c r="Y178" s="32">
        <v>1400</v>
      </c>
      <c r="Z178" s="13">
        <v>53</v>
      </c>
      <c r="AA178" s="13">
        <v>0.35</v>
      </c>
      <c r="AB178" s="13">
        <v>45.1</v>
      </c>
      <c r="AC178" s="32">
        <v>183</v>
      </c>
      <c r="AD178" s="32">
        <v>11</v>
      </c>
      <c r="AE178" s="32">
        <v>4.95</v>
      </c>
      <c r="AF178" s="32">
        <v>13.45</v>
      </c>
      <c r="AG178" s="32">
        <v>2.92</v>
      </c>
      <c r="AH178" s="32">
        <v>22.2</v>
      </c>
      <c r="AI178" s="32">
        <v>4</v>
      </c>
      <c r="AJ178" s="32">
        <v>630</v>
      </c>
      <c r="AK178" s="32">
        <v>200</v>
      </c>
      <c r="AL178" s="32">
        <v>17.5</v>
      </c>
      <c r="AM178" s="32">
        <v>88</v>
      </c>
      <c r="AN178" s="32">
        <v>8.1</v>
      </c>
      <c r="AR178" s="23">
        <v>175</v>
      </c>
      <c r="AS178" s="31">
        <f t="shared" si="27"/>
        <v>43385</v>
      </c>
      <c r="AT178" s="26">
        <f t="shared" ref="AT178:BG219" si="36">LN(D178/D179)</f>
        <v>1.2578782206859965E-2</v>
      </c>
      <c r="AU178" s="26">
        <f t="shared" si="36"/>
        <v>-2.564243061333767E-2</v>
      </c>
      <c r="AV178" s="26">
        <f t="shared" si="35"/>
        <v>0</v>
      </c>
      <c r="AW178" s="26">
        <f t="shared" si="35"/>
        <v>0</v>
      </c>
      <c r="AX178" s="26">
        <f t="shared" si="35"/>
        <v>-8.0852096629095024E-2</v>
      </c>
      <c r="AY178" s="26">
        <f t="shared" si="35"/>
        <v>0</v>
      </c>
      <c r="AZ178" s="26">
        <f t="shared" si="35"/>
        <v>0</v>
      </c>
      <c r="BA178" s="26">
        <f t="shared" si="35"/>
        <v>0</v>
      </c>
      <c r="BB178" s="26">
        <f t="shared" si="35"/>
        <v>0</v>
      </c>
      <c r="BC178" s="26">
        <f t="shared" si="35"/>
        <v>0</v>
      </c>
      <c r="BD178" s="26">
        <f t="shared" si="35"/>
        <v>0</v>
      </c>
      <c r="BE178" s="26">
        <f t="shared" si="32"/>
        <v>-2.6248226074936442E-2</v>
      </c>
      <c r="BF178" s="26">
        <f t="shared" si="32"/>
        <v>-1.0929070532190206E-2</v>
      </c>
      <c r="BG178" s="26">
        <f t="shared" si="32"/>
        <v>-5.3814152813908014E-2</v>
      </c>
      <c r="BH178" s="26">
        <f t="shared" si="32"/>
        <v>0</v>
      </c>
      <c r="BI178" s="26">
        <f t="shared" si="32"/>
        <v>0</v>
      </c>
      <c r="BJ178" s="26">
        <f t="shared" si="30"/>
        <v>0</v>
      </c>
      <c r="BK178" s="26">
        <f t="shared" si="29"/>
        <v>4.8009219186360662E-2</v>
      </c>
      <c r="BL178" s="26">
        <f t="shared" si="29"/>
        <v>0</v>
      </c>
      <c r="BM178" s="26">
        <f t="shared" si="29"/>
        <v>0</v>
      </c>
      <c r="BN178" s="26">
        <f t="shared" si="29"/>
        <v>0</v>
      </c>
      <c r="BO178" s="26">
        <f t="shared" si="29"/>
        <v>-2.1202207650602937E-2</v>
      </c>
      <c r="BP178" s="26">
        <f t="shared" si="29"/>
        <v>0</v>
      </c>
      <c r="BQ178" s="26">
        <f t="shared" si="29"/>
        <v>-5.5569851154810765E-2</v>
      </c>
      <c r="BR178" s="26">
        <f t="shared" si="29"/>
        <v>2.2197567383130316E-3</v>
      </c>
      <c r="BS178" s="26">
        <f t="shared" si="29"/>
        <v>0</v>
      </c>
      <c r="BT178" s="26">
        <f t="shared" si="29"/>
        <v>0</v>
      </c>
      <c r="BU178" s="26">
        <f t="shared" si="34"/>
        <v>0</v>
      </c>
      <c r="BV178" s="26">
        <f t="shared" si="34"/>
        <v>0</v>
      </c>
      <c r="BW178" s="26">
        <f t="shared" si="34"/>
        <v>0</v>
      </c>
      <c r="BX178" s="26">
        <f t="shared" si="34"/>
        <v>6.7796869853787691E-3</v>
      </c>
      <c r="BY178" s="26">
        <f t="shared" si="34"/>
        <v>0</v>
      </c>
      <c r="BZ178" s="26">
        <f t="shared" si="31"/>
        <v>0</v>
      </c>
      <c r="CA178" s="26">
        <f t="shared" si="31"/>
        <v>0</v>
      </c>
      <c r="CB178" s="26">
        <f t="shared" si="31"/>
        <v>-2.8530689824065106E-3</v>
      </c>
      <c r="CC178" s="26">
        <f t="shared" si="31"/>
        <v>3.4685557987890109E-2</v>
      </c>
      <c r="CD178" s="26">
        <f t="shared" si="31"/>
        <v>6.1919702479209804E-3</v>
      </c>
    </row>
    <row r="179" spans="2:82" x14ac:dyDescent="0.35">
      <c r="B179">
        <v>176</v>
      </c>
      <c r="C179" s="33">
        <v>43384</v>
      </c>
      <c r="D179" s="32">
        <v>7.9</v>
      </c>
      <c r="E179" s="32">
        <v>0.79</v>
      </c>
      <c r="F179" s="32">
        <v>4.21</v>
      </c>
      <c r="G179" s="32">
        <v>12</v>
      </c>
      <c r="H179" s="32">
        <v>10.3</v>
      </c>
      <c r="I179" s="32">
        <v>33</v>
      </c>
      <c r="J179" s="32">
        <v>22.5</v>
      </c>
      <c r="K179" s="32">
        <v>1.35</v>
      </c>
      <c r="L179" s="32">
        <v>5.18</v>
      </c>
      <c r="M179" s="32">
        <v>14.7</v>
      </c>
      <c r="N179" s="32">
        <v>0.2</v>
      </c>
      <c r="O179" s="32">
        <v>1.9300000000000002</v>
      </c>
      <c r="P179" s="32">
        <v>9.1999999999999993</v>
      </c>
      <c r="Q179" s="32">
        <v>21.95</v>
      </c>
      <c r="R179" s="32">
        <v>14.05</v>
      </c>
      <c r="S179" s="32">
        <v>36.5</v>
      </c>
      <c r="T179" s="32">
        <v>79</v>
      </c>
      <c r="U179" s="32">
        <v>30.5</v>
      </c>
      <c r="V179" s="32">
        <v>22.34</v>
      </c>
      <c r="W179" s="32">
        <v>23.9</v>
      </c>
      <c r="X179" s="32">
        <v>175</v>
      </c>
      <c r="Y179" s="32">
        <v>1430</v>
      </c>
      <c r="Z179" s="13">
        <v>53</v>
      </c>
      <c r="AA179" s="13">
        <v>0.37</v>
      </c>
      <c r="AB179" s="13">
        <v>45</v>
      </c>
      <c r="AC179" s="32">
        <v>183</v>
      </c>
      <c r="AD179" s="32">
        <v>11</v>
      </c>
      <c r="AE179" s="32">
        <v>4.95</v>
      </c>
      <c r="AF179" s="32">
        <v>13.45</v>
      </c>
      <c r="AG179" s="32">
        <v>2.92</v>
      </c>
      <c r="AH179" s="32">
        <v>22.05</v>
      </c>
      <c r="AI179" s="32">
        <v>4</v>
      </c>
      <c r="AJ179" s="32">
        <v>630</v>
      </c>
      <c r="AK179" s="32">
        <v>200</v>
      </c>
      <c r="AL179" s="32">
        <v>17.55</v>
      </c>
      <c r="AM179" s="32">
        <v>85</v>
      </c>
      <c r="AN179" s="32">
        <v>8.0500000000000007</v>
      </c>
      <c r="AR179" s="23">
        <v>176</v>
      </c>
      <c r="AS179" s="31">
        <f t="shared" si="27"/>
        <v>43384</v>
      </c>
      <c r="AT179" s="26">
        <f t="shared" si="36"/>
        <v>-1.2578782206860073E-2</v>
      </c>
      <c r="AU179" s="26">
        <f t="shared" si="36"/>
        <v>0</v>
      </c>
      <c r="AV179" s="26">
        <f t="shared" si="35"/>
        <v>0</v>
      </c>
      <c r="AW179" s="26">
        <f t="shared" si="35"/>
        <v>0</v>
      </c>
      <c r="AX179" s="26">
        <f t="shared" si="35"/>
        <v>0</v>
      </c>
      <c r="AY179" s="26">
        <f t="shared" si="35"/>
        <v>0</v>
      </c>
      <c r="AZ179" s="26">
        <f t="shared" si="35"/>
        <v>0</v>
      </c>
      <c r="BA179" s="26">
        <f t="shared" si="35"/>
        <v>-9.8671527507029663E-2</v>
      </c>
      <c r="BB179" s="26">
        <f t="shared" si="35"/>
        <v>0</v>
      </c>
      <c r="BC179" s="26">
        <f t="shared" si="35"/>
        <v>1.0256500167189061E-2</v>
      </c>
      <c r="BD179" s="26">
        <f t="shared" si="35"/>
        <v>0</v>
      </c>
      <c r="BE179" s="26">
        <f t="shared" si="32"/>
        <v>1.5666116744399456E-2</v>
      </c>
      <c r="BF179" s="26">
        <f t="shared" si="32"/>
        <v>0</v>
      </c>
      <c r="BG179" s="26">
        <f t="shared" si="32"/>
        <v>7.32322386710096E-2</v>
      </c>
      <c r="BH179" s="26">
        <f t="shared" si="32"/>
        <v>0</v>
      </c>
      <c r="BI179" s="26">
        <f t="shared" si="32"/>
        <v>-1.0899290458035631E-2</v>
      </c>
      <c r="BJ179" s="26">
        <f t="shared" si="30"/>
        <v>0</v>
      </c>
      <c r="BK179" s="26">
        <f t="shared" si="29"/>
        <v>0</v>
      </c>
      <c r="BL179" s="26">
        <f t="shared" si="29"/>
        <v>0</v>
      </c>
      <c r="BM179" s="26">
        <f t="shared" si="29"/>
        <v>0</v>
      </c>
      <c r="BN179" s="26">
        <f t="shared" si="29"/>
        <v>0</v>
      </c>
      <c r="BO179" s="26">
        <f t="shared" si="29"/>
        <v>6.8063273668706971E-3</v>
      </c>
      <c r="BP179" s="26">
        <f t="shared" si="29"/>
        <v>0</v>
      </c>
      <c r="BQ179" s="26">
        <f t="shared" si="29"/>
        <v>8.4557388028062966E-2</v>
      </c>
      <c r="BR179" s="26">
        <f t="shared" si="29"/>
        <v>4.6625841340055318E-2</v>
      </c>
      <c r="BS179" s="26">
        <f t="shared" si="29"/>
        <v>0</v>
      </c>
      <c r="BT179" s="26">
        <f t="shared" si="29"/>
        <v>0</v>
      </c>
      <c r="BU179" s="26">
        <f t="shared" si="34"/>
        <v>0</v>
      </c>
      <c r="BV179" s="26">
        <f t="shared" si="34"/>
        <v>0</v>
      </c>
      <c r="BW179" s="26">
        <f t="shared" si="34"/>
        <v>0</v>
      </c>
      <c r="BX179" s="26">
        <f t="shared" si="34"/>
        <v>2.2701485345390775E-3</v>
      </c>
      <c r="BY179" s="26">
        <f t="shared" si="34"/>
        <v>0</v>
      </c>
      <c r="BZ179" s="26">
        <f t="shared" si="31"/>
        <v>0</v>
      </c>
      <c r="CA179" s="26">
        <f t="shared" si="31"/>
        <v>0</v>
      </c>
      <c r="CB179" s="26">
        <f t="shared" si="31"/>
        <v>0</v>
      </c>
      <c r="CC179" s="26">
        <f t="shared" si="31"/>
        <v>-5.8651194523981339E-3</v>
      </c>
      <c r="CD179" s="26">
        <f t="shared" si="31"/>
        <v>-1.8462062839735217E-2</v>
      </c>
    </row>
    <row r="180" spans="2:82" x14ac:dyDescent="0.35">
      <c r="B180">
        <v>177</v>
      </c>
      <c r="C180" s="33">
        <v>43383</v>
      </c>
      <c r="D180" s="32">
        <v>8</v>
      </c>
      <c r="E180" s="32">
        <v>0.79</v>
      </c>
      <c r="F180" s="32">
        <v>4.21</v>
      </c>
      <c r="G180" s="32">
        <v>12</v>
      </c>
      <c r="H180" s="32">
        <v>10.3</v>
      </c>
      <c r="I180" s="32">
        <v>33</v>
      </c>
      <c r="J180" s="32">
        <v>22.5</v>
      </c>
      <c r="K180" s="32">
        <v>1.49</v>
      </c>
      <c r="L180" s="32">
        <v>5.18</v>
      </c>
      <c r="M180" s="32">
        <v>14.55</v>
      </c>
      <c r="N180" s="32">
        <v>0.2</v>
      </c>
      <c r="O180" s="32">
        <v>1.9</v>
      </c>
      <c r="P180" s="32">
        <v>9.1999999999999993</v>
      </c>
      <c r="Q180" s="32">
        <v>20.399999999999999</v>
      </c>
      <c r="R180" s="32">
        <v>14.05</v>
      </c>
      <c r="S180" s="32">
        <v>36.9</v>
      </c>
      <c r="T180" s="32">
        <v>79</v>
      </c>
      <c r="U180" s="32">
        <v>30.5</v>
      </c>
      <c r="V180" s="32">
        <v>22.34</v>
      </c>
      <c r="W180" s="32">
        <v>23.9</v>
      </c>
      <c r="X180" s="32">
        <v>175</v>
      </c>
      <c r="Y180" s="32">
        <v>1420.3</v>
      </c>
      <c r="Z180" s="13">
        <v>53</v>
      </c>
      <c r="AA180" s="13">
        <v>0.34</v>
      </c>
      <c r="AB180" s="13">
        <v>42.95</v>
      </c>
      <c r="AC180" s="32">
        <v>183</v>
      </c>
      <c r="AD180" s="32">
        <v>11</v>
      </c>
      <c r="AE180" s="32">
        <v>4.95</v>
      </c>
      <c r="AF180" s="32">
        <v>13.45</v>
      </c>
      <c r="AG180" s="32">
        <v>2.92</v>
      </c>
      <c r="AH180" s="32">
        <v>22</v>
      </c>
      <c r="AI180" s="32">
        <v>4</v>
      </c>
      <c r="AJ180" s="32">
        <v>630</v>
      </c>
      <c r="AK180" s="32">
        <v>200</v>
      </c>
      <c r="AL180" s="32">
        <v>17.55</v>
      </c>
      <c r="AM180" s="32">
        <v>85.5</v>
      </c>
      <c r="AN180" s="32">
        <v>8.1999999999999993</v>
      </c>
      <c r="AR180" s="23">
        <v>177</v>
      </c>
      <c r="AS180" s="31">
        <f t="shared" si="27"/>
        <v>43383</v>
      </c>
      <c r="AT180" s="26">
        <f t="shared" si="36"/>
        <v>0</v>
      </c>
      <c r="AU180" s="26">
        <f t="shared" si="36"/>
        <v>0</v>
      </c>
      <c r="AV180" s="26">
        <f t="shared" si="35"/>
        <v>0</v>
      </c>
      <c r="AW180" s="26">
        <f t="shared" si="35"/>
        <v>0</v>
      </c>
      <c r="AX180" s="26">
        <f t="shared" si="35"/>
        <v>0</v>
      </c>
      <c r="AY180" s="26">
        <f t="shared" si="35"/>
        <v>9.5310179804324935E-2</v>
      </c>
      <c r="AZ180" s="26">
        <f t="shared" si="35"/>
        <v>0</v>
      </c>
      <c r="BA180" s="26">
        <f t="shared" si="35"/>
        <v>6.9472372814767383E-2</v>
      </c>
      <c r="BB180" s="26">
        <f t="shared" si="35"/>
        <v>0</v>
      </c>
      <c r="BC180" s="26">
        <f t="shared" si="35"/>
        <v>0</v>
      </c>
      <c r="BD180" s="26">
        <f t="shared" si="35"/>
        <v>0</v>
      </c>
      <c r="BE180" s="26">
        <f t="shared" si="32"/>
        <v>5.4067221270275793E-2</v>
      </c>
      <c r="BF180" s="26">
        <f t="shared" si="32"/>
        <v>-2.6811257450656815E-2</v>
      </c>
      <c r="BG180" s="26">
        <f t="shared" si="32"/>
        <v>2.4815169119723993E-2</v>
      </c>
      <c r="BH180" s="26">
        <f t="shared" si="32"/>
        <v>0</v>
      </c>
      <c r="BI180" s="26">
        <f t="shared" si="32"/>
        <v>-2.7063615977430252E-3</v>
      </c>
      <c r="BJ180" s="26">
        <f t="shared" si="30"/>
        <v>0</v>
      </c>
      <c r="BK180" s="26">
        <f t="shared" si="29"/>
        <v>0</v>
      </c>
      <c r="BL180" s="26">
        <f t="shared" si="29"/>
        <v>0</v>
      </c>
      <c r="BM180" s="26">
        <f t="shared" si="29"/>
        <v>0</v>
      </c>
      <c r="BN180" s="26">
        <f t="shared" si="29"/>
        <v>-1.1422045787769408E-3</v>
      </c>
      <c r="BO180" s="26">
        <f t="shared" si="29"/>
        <v>1.0830814119236148E-2</v>
      </c>
      <c r="BP180" s="26">
        <f t="shared" si="29"/>
        <v>0</v>
      </c>
      <c r="BQ180" s="26">
        <f t="shared" si="29"/>
        <v>-8.4557388028062994E-2</v>
      </c>
      <c r="BR180" s="26">
        <f t="shared" si="29"/>
        <v>0</v>
      </c>
      <c r="BS180" s="26">
        <f t="shared" si="29"/>
        <v>0</v>
      </c>
      <c r="BT180" s="26">
        <f t="shared" si="29"/>
        <v>-4.445176257083381E-2</v>
      </c>
      <c r="BU180" s="26">
        <f t="shared" si="34"/>
        <v>-2.9852963149681045E-2</v>
      </c>
      <c r="BV180" s="26">
        <f t="shared" si="34"/>
        <v>0</v>
      </c>
      <c r="BW180" s="26">
        <f t="shared" si="34"/>
        <v>0</v>
      </c>
      <c r="BX180" s="26">
        <f t="shared" si="34"/>
        <v>4.5558165358608824E-3</v>
      </c>
      <c r="BY180" s="26">
        <f t="shared" si="34"/>
        <v>2.5317807984290001E-2</v>
      </c>
      <c r="BZ180" s="26">
        <f t="shared" si="31"/>
        <v>0</v>
      </c>
      <c r="CA180" s="26">
        <f t="shared" si="31"/>
        <v>0</v>
      </c>
      <c r="CB180" s="26">
        <f t="shared" si="31"/>
        <v>0</v>
      </c>
      <c r="CC180" s="26">
        <f t="shared" si="31"/>
        <v>-2.8820438535491971E-2</v>
      </c>
      <c r="CD180" s="26">
        <f t="shared" si="31"/>
        <v>0</v>
      </c>
    </row>
    <row r="181" spans="2:82" x14ac:dyDescent="0.35">
      <c r="B181">
        <v>178</v>
      </c>
      <c r="C181" s="33">
        <v>43382</v>
      </c>
      <c r="D181" s="32">
        <v>8</v>
      </c>
      <c r="E181" s="32">
        <v>0.79</v>
      </c>
      <c r="F181" s="32">
        <v>4.21</v>
      </c>
      <c r="G181" s="32">
        <v>12</v>
      </c>
      <c r="H181" s="32">
        <v>10.3</v>
      </c>
      <c r="I181" s="32">
        <v>30</v>
      </c>
      <c r="J181" s="32">
        <v>22.5</v>
      </c>
      <c r="K181" s="32">
        <v>1.3900000000000001</v>
      </c>
      <c r="L181" s="32">
        <v>5.18</v>
      </c>
      <c r="M181" s="32">
        <v>14.55</v>
      </c>
      <c r="N181" s="32">
        <v>0.2</v>
      </c>
      <c r="O181" s="32">
        <v>1.8</v>
      </c>
      <c r="P181" s="32">
        <v>9.4499999999999993</v>
      </c>
      <c r="Q181" s="32">
        <v>19.899999999999999</v>
      </c>
      <c r="R181" s="32">
        <v>14.05</v>
      </c>
      <c r="S181" s="32">
        <v>37</v>
      </c>
      <c r="T181" s="32">
        <v>79</v>
      </c>
      <c r="U181" s="32">
        <v>30.5</v>
      </c>
      <c r="V181" s="32">
        <v>22.34</v>
      </c>
      <c r="W181" s="32">
        <v>23.9</v>
      </c>
      <c r="X181" s="32">
        <v>175.2</v>
      </c>
      <c r="Y181" s="32">
        <v>1405</v>
      </c>
      <c r="Z181" s="13">
        <v>53</v>
      </c>
      <c r="AA181" s="13">
        <v>0.37</v>
      </c>
      <c r="AB181" s="13">
        <v>42.95</v>
      </c>
      <c r="AC181" s="32">
        <v>183</v>
      </c>
      <c r="AD181" s="32">
        <v>11.5</v>
      </c>
      <c r="AE181" s="32">
        <v>5.0999999999999996</v>
      </c>
      <c r="AF181" s="32">
        <v>13.45</v>
      </c>
      <c r="AG181" s="32">
        <v>2.92</v>
      </c>
      <c r="AH181" s="32">
        <v>21.9</v>
      </c>
      <c r="AI181" s="32">
        <v>3.9</v>
      </c>
      <c r="AJ181" s="32">
        <v>630</v>
      </c>
      <c r="AK181" s="32">
        <v>200</v>
      </c>
      <c r="AL181" s="32">
        <v>17.55</v>
      </c>
      <c r="AM181" s="32">
        <v>88</v>
      </c>
      <c r="AN181" s="32">
        <v>8.1999999999999993</v>
      </c>
      <c r="AR181" s="23">
        <v>178</v>
      </c>
      <c r="AS181" s="31">
        <f t="shared" si="27"/>
        <v>43382</v>
      </c>
      <c r="AT181" s="26">
        <f t="shared" si="36"/>
        <v>-6.2305497506361975E-3</v>
      </c>
      <c r="AU181" s="26">
        <f t="shared" si="36"/>
        <v>1.2739025777429712E-2</v>
      </c>
      <c r="AV181" s="26">
        <f t="shared" si="35"/>
        <v>0</v>
      </c>
      <c r="AW181" s="26">
        <f t="shared" si="35"/>
        <v>0</v>
      </c>
      <c r="AX181" s="26">
        <f t="shared" si="35"/>
        <v>6.5185979884695544E-2</v>
      </c>
      <c r="AY181" s="26">
        <f t="shared" si="35"/>
        <v>5.3049221089815392E-2</v>
      </c>
      <c r="AZ181" s="26">
        <f t="shared" si="35"/>
        <v>0</v>
      </c>
      <c r="BA181" s="26">
        <f t="shared" si="35"/>
        <v>0</v>
      </c>
      <c r="BB181" s="26">
        <f t="shared" si="35"/>
        <v>0</v>
      </c>
      <c r="BC181" s="26">
        <f t="shared" si="35"/>
        <v>3.4423441909729197E-3</v>
      </c>
      <c r="BD181" s="26">
        <f t="shared" si="35"/>
        <v>0</v>
      </c>
      <c r="BE181" s="26">
        <f t="shared" si="32"/>
        <v>-1.1049836186584823E-2</v>
      </c>
      <c r="BF181" s="26">
        <f t="shared" si="32"/>
        <v>4.3249983793816525E-2</v>
      </c>
      <c r="BG181" s="26">
        <f t="shared" si="32"/>
        <v>-2.5094116054258072E-3</v>
      </c>
      <c r="BH181" s="26">
        <f t="shared" si="32"/>
        <v>0</v>
      </c>
      <c r="BI181" s="26">
        <f t="shared" si="32"/>
        <v>1.2236726448437084E-2</v>
      </c>
      <c r="BJ181" s="26">
        <f t="shared" si="30"/>
        <v>0</v>
      </c>
      <c r="BK181" s="26">
        <f t="shared" si="29"/>
        <v>-6.3513405722325861E-2</v>
      </c>
      <c r="BL181" s="26">
        <f t="shared" si="29"/>
        <v>0</v>
      </c>
      <c r="BM181" s="26">
        <f t="shared" si="29"/>
        <v>0</v>
      </c>
      <c r="BN181" s="26">
        <f t="shared" si="29"/>
        <v>0</v>
      </c>
      <c r="BO181" s="26">
        <f t="shared" si="29"/>
        <v>3.5650661644961446E-3</v>
      </c>
      <c r="BP181" s="26">
        <f t="shared" si="29"/>
        <v>-6.5820641956405562E-3</v>
      </c>
      <c r="BQ181" s="26">
        <f t="shared" si="29"/>
        <v>0</v>
      </c>
      <c r="BR181" s="26">
        <f t="shared" si="29"/>
        <v>0</v>
      </c>
      <c r="BS181" s="26">
        <f t="shared" si="29"/>
        <v>0</v>
      </c>
      <c r="BT181" s="26">
        <f t="shared" si="29"/>
        <v>0</v>
      </c>
      <c r="BU181" s="26">
        <f t="shared" si="34"/>
        <v>0</v>
      </c>
      <c r="BV181" s="26">
        <f t="shared" si="34"/>
        <v>0</v>
      </c>
      <c r="BW181" s="26">
        <f t="shared" si="34"/>
        <v>0</v>
      </c>
      <c r="BX181" s="26">
        <f t="shared" si="34"/>
        <v>6.8728792877620504E-3</v>
      </c>
      <c r="BY181" s="26">
        <f t="shared" si="34"/>
        <v>0</v>
      </c>
      <c r="BZ181" s="26">
        <f t="shared" si="31"/>
        <v>0</v>
      </c>
      <c r="CA181" s="26">
        <f t="shared" si="31"/>
        <v>0</v>
      </c>
      <c r="CB181" s="26">
        <f t="shared" si="31"/>
        <v>2.8530689824064807E-3</v>
      </c>
      <c r="CC181" s="26">
        <f t="shared" si="31"/>
        <v>-2.2472855852058628E-2</v>
      </c>
      <c r="CD181" s="26">
        <f t="shared" si="31"/>
        <v>6.1162270174360536E-3</v>
      </c>
    </row>
    <row r="182" spans="2:82" x14ac:dyDescent="0.35">
      <c r="B182">
        <v>179</v>
      </c>
      <c r="C182" s="33">
        <v>43381</v>
      </c>
      <c r="D182" s="32">
        <v>8.0500000000000007</v>
      </c>
      <c r="E182" s="32">
        <v>0.78</v>
      </c>
      <c r="F182" s="32">
        <v>4.21</v>
      </c>
      <c r="G182" s="32">
        <v>12</v>
      </c>
      <c r="H182" s="32">
        <v>9.65</v>
      </c>
      <c r="I182" s="32">
        <v>28.45</v>
      </c>
      <c r="J182" s="32">
        <v>22.5</v>
      </c>
      <c r="K182" s="32">
        <v>1.3900000000000001</v>
      </c>
      <c r="L182" s="32">
        <v>5.18</v>
      </c>
      <c r="M182" s="32">
        <v>14.5</v>
      </c>
      <c r="N182" s="32">
        <v>0.2</v>
      </c>
      <c r="O182" s="32">
        <v>1.8199999999999998</v>
      </c>
      <c r="P182" s="32">
        <v>9.0500000000000007</v>
      </c>
      <c r="Q182" s="32">
        <v>19.95</v>
      </c>
      <c r="R182" s="32">
        <v>14.05</v>
      </c>
      <c r="S182" s="32">
        <v>36.549999999999997</v>
      </c>
      <c r="T182" s="32">
        <v>79</v>
      </c>
      <c r="U182" s="32">
        <v>32.5</v>
      </c>
      <c r="V182" s="32">
        <v>22.34</v>
      </c>
      <c r="W182" s="32">
        <v>23.9</v>
      </c>
      <c r="X182" s="32">
        <v>175.2</v>
      </c>
      <c r="Y182" s="32">
        <v>1400</v>
      </c>
      <c r="Z182" s="13">
        <v>53.35</v>
      </c>
      <c r="AA182" s="13">
        <v>0.37</v>
      </c>
      <c r="AB182" s="13">
        <v>42.95</v>
      </c>
      <c r="AC182" s="32">
        <v>183</v>
      </c>
      <c r="AD182" s="32">
        <v>11.5</v>
      </c>
      <c r="AE182" s="32">
        <v>5.0999999999999996</v>
      </c>
      <c r="AF182" s="32">
        <v>13.45</v>
      </c>
      <c r="AG182" s="32">
        <v>2.92</v>
      </c>
      <c r="AH182" s="32">
        <v>21.75</v>
      </c>
      <c r="AI182" s="32">
        <v>3.9</v>
      </c>
      <c r="AJ182" s="32">
        <v>630</v>
      </c>
      <c r="AK182" s="32">
        <v>200</v>
      </c>
      <c r="AL182" s="32">
        <v>17.5</v>
      </c>
      <c r="AM182" s="32">
        <v>90</v>
      </c>
      <c r="AN182" s="32">
        <v>8.15</v>
      </c>
      <c r="AR182" s="23">
        <v>179</v>
      </c>
      <c r="AS182" s="31">
        <f t="shared" si="27"/>
        <v>43381</v>
      </c>
      <c r="AT182" s="26">
        <f t="shared" si="36"/>
        <v>0</v>
      </c>
      <c r="AU182" s="26">
        <f t="shared" si="36"/>
        <v>-6.2131781107006158E-2</v>
      </c>
      <c r="AV182" s="26">
        <f t="shared" si="35"/>
        <v>0</v>
      </c>
      <c r="AW182" s="26">
        <f t="shared" si="35"/>
        <v>0</v>
      </c>
      <c r="AX182" s="26">
        <f t="shared" si="35"/>
        <v>0</v>
      </c>
      <c r="AY182" s="26">
        <f t="shared" si="35"/>
        <v>0</v>
      </c>
      <c r="AZ182" s="26">
        <f t="shared" si="35"/>
        <v>1.3423020332140771E-2</v>
      </c>
      <c r="BA182" s="26">
        <f t="shared" si="35"/>
        <v>0</v>
      </c>
      <c r="BB182" s="26">
        <f t="shared" si="35"/>
        <v>0</v>
      </c>
      <c r="BC182" s="26">
        <f t="shared" si="35"/>
        <v>0</v>
      </c>
      <c r="BD182" s="26">
        <f t="shared" si="35"/>
        <v>0</v>
      </c>
      <c r="BE182" s="26">
        <f t="shared" si="32"/>
        <v>5.5096558109694795E-3</v>
      </c>
      <c r="BF182" s="26">
        <f t="shared" si="32"/>
        <v>1.6713480973740532E-2</v>
      </c>
      <c r="BG182" s="26">
        <f t="shared" si="32"/>
        <v>0</v>
      </c>
      <c r="BH182" s="26">
        <f t="shared" si="32"/>
        <v>0</v>
      </c>
      <c r="BI182" s="26">
        <f t="shared" si="32"/>
        <v>4.1124115530925195E-3</v>
      </c>
      <c r="BJ182" s="26">
        <f t="shared" si="30"/>
        <v>0</v>
      </c>
      <c r="BK182" s="26">
        <f t="shared" si="29"/>
        <v>0</v>
      </c>
      <c r="BL182" s="26">
        <f t="shared" si="29"/>
        <v>0</v>
      </c>
      <c r="BM182" s="26">
        <f t="shared" si="29"/>
        <v>0</v>
      </c>
      <c r="BN182" s="26">
        <f t="shared" si="29"/>
        <v>0</v>
      </c>
      <c r="BO182" s="26">
        <f t="shared" si="29"/>
        <v>0</v>
      </c>
      <c r="BP182" s="26">
        <f t="shared" si="29"/>
        <v>-5.8251224814366995E-2</v>
      </c>
      <c r="BQ182" s="26">
        <f t="shared" si="29"/>
        <v>0</v>
      </c>
      <c r="BR182" s="26">
        <f t="shared" si="29"/>
        <v>1.053257249989337E-2</v>
      </c>
      <c r="BS182" s="26">
        <f t="shared" si="29"/>
        <v>0</v>
      </c>
      <c r="BT182" s="26">
        <f t="shared" si="29"/>
        <v>0</v>
      </c>
      <c r="BU182" s="26">
        <f t="shared" si="34"/>
        <v>1.980262729617973E-2</v>
      </c>
      <c r="BV182" s="26">
        <f t="shared" si="34"/>
        <v>0</v>
      </c>
      <c r="BW182" s="26">
        <f t="shared" si="34"/>
        <v>0</v>
      </c>
      <c r="BX182" s="26">
        <f t="shared" si="34"/>
        <v>9.2379409849363599E-3</v>
      </c>
      <c r="BY182" s="26">
        <f t="shared" si="34"/>
        <v>0</v>
      </c>
      <c r="BZ182" s="26">
        <f t="shared" si="31"/>
        <v>0</v>
      </c>
      <c r="CA182" s="26">
        <f t="shared" si="31"/>
        <v>0</v>
      </c>
      <c r="CB182" s="26">
        <f t="shared" si="31"/>
        <v>0</v>
      </c>
      <c r="CC182" s="26">
        <f t="shared" si="31"/>
        <v>3.3389012655146303E-3</v>
      </c>
      <c r="CD182" s="26">
        <f t="shared" si="31"/>
        <v>-6.1162270174359825E-3</v>
      </c>
    </row>
    <row r="183" spans="2:82" x14ac:dyDescent="0.35">
      <c r="B183">
        <v>180</v>
      </c>
      <c r="C183" s="33">
        <v>43378</v>
      </c>
      <c r="D183" s="32">
        <v>8.0500000000000007</v>
      </c>
      <c r="E183" s="32">
        <v>0.83</v>
      </c>
      <c r="F183" s="32">
        <v>4.21</v>
      </c>
      <c r="G183" s="32">
        <v>12</v>
      </c>
      <c r="H183" s="32">
        <v>9.65</v>
      </c>
      <c r="I183" s="32">
        <v>28.45</v>
      </c>
      <c r="J183" s="32">
        <v>22.2</v>
      </c>
      <c r="K183" s="32">
        <v>1.3900000000000001</v>
      </c>
      <c r="L183" s="32">
        <v>5.18</v>
      </c>
      <c r="M183" s="32">
        <v>14.5</v>
      </c>
      <c r="N183" s="32">
        <v>0.2</v>
      </c>
      <c r="O183" s="32">
        <v>1.81</v>
      </c>
      <c r="P183" s="32">
        <v>8.9</v>
      </c>
      <c r="Q183" s="32">
        <v>19.95</v>
      </c>
      <c r="R183" s="32">
        <v>14.05</v>
      </c>
      <c r="S183" s="32">
        <v>36.4</v>
      </c>
      <c r="T183" s="32">
        <v>79</v>
      </c>
      <c r="U183" s="32">
        <v>32.5</v>
      </c>
      <c r="V183" s="32">
        <v>22.34</v>
      </c>
      <c r="W183" s="32">
        <v>23.9</v>
      </c>
      <c r="X183" s="32">
        <v>175.2</v>
      </c>
      <c r="Y183" s="32">
        <v>1400</v>
      </c>
      <c r="Z183" s="13">
        <v>56.55</v>
      </c>
      <c r="AA183" s="13">
        <v>0.37</v>
      </c>
      <c r="AB183" s="13">
        <v>42.5</v>
      </c>
      <c r="AC183" s="32">
        <v>183</v>
      </c>
      <c r="AD183" s="32">
        <v>11.5</v>
      </c>
      <c r="AE183" s="32">
        <v>5</v>
      </c>
      <c r="AF183" s="32">
        <v>13.45</v>
      </c>
      <c r="AG183" s="32">
        <v>2.92</v>
      </c>
      <c r="AH183" s="32">
        <v>21.55</v>
      </c>
      <c r="AI183" s="32">
        <v>3.9</v>
      </c>
      <c r="AJ183" s="32">
        <v>630</v>
      </c>
      <c r="AK183" s="32">
        <v>200</v>
      </c>
      <c r="AL183" s="32">
        <v>17.5</v>
      </c>
      <c r="AM183" s="32">
        <v>89.7</v>
      </c>
      <c r="AN183" s="32">
        <v>8.1999999999999993</v>
      </c>
      <c r="AR183" s="23">
        <v>180</v>
      </c>
      <c r="AS183" s="31">
        <f t="shared" si="27"/>
        <v>43378</v>
      </c>
      <c r="AT183" s="26">
        <f t="shared" si="36"/>
        <v>6.2305497506361628E-3</v>
      </c>
      <c r="AU183" s="26">
        <f t="shared" si="36"/>
        <v>2.4391453124159048E-2</v>
      </c>
      <c r="AV183" s="26">
        <f t="shared" si="35"/>
        <v>0</v>
      </c>
      <c r="AW183" s="26">
        <f t="shared" si="35"/>
        <v>-6.6445427186686131E-3</v>
      </c>
      <c r="AX183" s="26">
        <f t="shared" si="35"/>
        <v>4.2334363826560736E-2</v>
      </c>
      <c r="AY183" s="26">
        <f t="shared" si="35"/>
        <v>0</v>
      </c>
      <c r="AZ183" s="26">
        <f t="shared" si="35"/>
        <v>1.3605652055778678E-2</v>
      </c>
      <c r="BA183" s="26">
        <f t="shared" si="35"/>
        <v>-1.4285957247476428E-2</v>
      </c>
      <c r="BB183" s="26">
        <f t="shared" si="35"/>
        <v>0</v>
      </c>
      <c r="BC183" s="26">
        <f t="shared" si="35"/>
        <v>1.0398707220898517E-2</v>
      </c>
      <c r="BD183" s="26">
        <f t="shared" si="35"/>
        <v>0</v>
      </c>
      <c r="BE183" s="26">
        <f t="shared" si="32"/>
        <v>-2.724964244737536E-2</v>
      </c>
      <c r="BF183" s="26">
        <f t="shared" si="32"/>
        <v>-2.2223136784710124E-2</v>
      </c>
      <c r="BG183" s="26">
        <f t="shared" si="32"/>
        <v>0</v>
      </c>
      <c r="BH183" s="26">
        <f t="shared" si="32"/>
        <v>3.5650661644961446E-3</v>
      </c>
      <c r="BI183" s="26">
        <f t="shared" si="32"/>
        <v>-9.5694510161507852E-3</v>
      </c>
      <c r="BJ183" s="26">
        <f t="shared" si="30"/>
        <v>1.2098205505580396E-2</v>
      </c>
      <c r="BK183" s="26">
        <f t="shared" si="29"/>
        <v>0</v>
      </c>
      <c r="BL183" s="26">
        <f t="shared" si="29"/>
        <v>0</v>
      </c>
      <c r="BM183" s="26">
        <f t="shared" si="29"/>
        <v>0</v>
      </c>
      <c r="BN183" s="26">
        <f t="shared" si="29"/>
        <v>0</v>
      </c>
      <c r="BO183" s="26">
        <f t="shared" si="29"/>
        <v>0</v>
      </c>
      <c r="BP183" s="26">
        <f t="shared" si="29"/>
        <v>0</v>
      </c>
      <c r="BQ183" s="26">
        <f t="shared" si="29"/>
        <v>0</v>
      </c>
      <c r="BR183" s="26">
        <f t="shared" si="29"/>
        <v>0</v>
      </c>
      <c r="BS183" s="26">
        <f t="shared" si="29"/>
        <v>0</v>
      </c>
      <c r="BT183" s="26">
        <f t="shared" si="29"/>
        <v>7.2103293901343901E-2</v>
      </c>
      <c r="BU183" s="26">
        <f t="shared" si="34"/>
        <v>-1.9802627296179643E-2</v>
      </c>
      <c r="BV183" s="26">
        <f t="shared" si="34"/>
        <v>0</v>
      </c>
      <c r="BW183" s="26">
        <f t="shared" si="34"/>
        <v>0</v>
      </c>
      <c r="BX183" s="26">
        <f t="shared" si="34"/>
        <v>-3.8685142311237292E-2</v>
      </c>
      <c r="BY183" s="26">
        <f t="shared" si="34"/>
        <v>0</v>
      </c>
      <c r="BZ183" s="26">
        <f t="shared" si="31"/>
        <v>0</v>
      </c>
      <c r="CA183" s="26">
        <f t="shared" si="31"/>
        <v>-4.9987504165104253E-4</v>
      </c>
      <c r="CB183" s="26">
        <f t="shared" si="31"/>
        <v>0</v>
      </c>
      <c r="CC183" s="26">
        <f t="shared" si="31"/>
        <v>3.632635512691678E-2</v>
      </c>
      <c r="CD183" s="26">
        <f t="shared" si="31"/>
        <v>-6.0790460763822263E-3</v>
      </c>
    </row>
    <row r="184" spans="2:82" x14ac:dyDescent="0.35">
      <c r="B184">
        <v>181</v>
      </c>
      <c r="C184" s="33">
        <v>43377</v>
      </c>
      <c r="D184" s="32">
        <v>8</v>
      </c>
      <c r="E184" s="32">
        <v>0.81</v>
      </c>
      <c r="F184" s="32">
        <v>4.21</v>
      </c>
      <c r="G184" s="32">
        <v>12.08</v>
      </c>
      <c r="H184" s="32">
        <v>9.25</v>
      </c>
      <c r="I184" s="32">
        <v>28.45</v>
      </c>
      <c r="J184" s="32">
        <v>21.9</v>
      </c>
      <c r="K184" s="32">
        <v>1.41</v>
      </c>
      <c r="L184" s="32">
        <v>5.18</v>
      </c>
      <c r="M184" s="32">
        <v>14.35</v>
      </c>
      <c r="N184" s="32">
        <v>0.2</v>
      </c>
      <c r="O184" s="32">
        <v>1.8599999999999999</v>
      </c>
      <c r="P184" s="32">
        <v>9.1</v>
      </c>
      <c r="Q184" s="32">
        <v>19.95</v>
      </c>
      <c r="R184" s="32">
        <v>14</v>
      </c>
      <c r="S184" s="32">
        <v>36.75</v>
      </c>
      <c r="T184" s="32">
        <v>78.05</v>
      </c>
      <c r="U184" s="32">
        <v>32.5</v>
      </c>
      <c r="V184" s="32">
        <v>22.34</v>
      </c>
      <c r="W184" s="32">
        <v>23.9</v>
      </c>
      <c r="X184" s="32">
        <v>175.2</v>
      </c>
      <c r="Y184" s="32">
        <v>1400</v>
      </c>
      <c r="Z184" s="13">
        <v>56.55</v>
      </c>
      <c r="AA184" s="13">
        <v>0.37</v>
      </c>
      <c r="AB184" s="13">
        <v>42.5</v>
      </c>
      <c r="AC184" s="32">
        <v>183</v>
      </c>
      <c r="AD184" s="32">
        <v>10.7</v>
      </c>
      <c r="AE184" s="32">
        <v>5.0999999999999996</v>
      </c>
      <c r="AF184" s="32">
        <v>13.45</v>
      </c>
      <c r="AG184" s="32">
        <v>2.92</v>
      </c>
      <c r="AH184" s="32">
        <v>22.4</v>
      </c>
      <c r="AI184" s="32">
        <v>3.9</v>
      </c>
      <c r="AJ184" s="32">
        <v>630</v>
      </c>
      <c r="AK184" s="32">
        <v>200.1</v>
      </c>
      <c r="AL184" s="32">
        <v>17.5</v>
      </c>
      <c r="AM184" s="32">
        <v>86.5</v>
      </c>
      <c r="AN184" s="32">
        <v>8.25</v>
      </c>
      <c r="AR184" s="23">
        <v>181</v>
      </c>
      <c r="AS184" s="31">
        <f t="shared" si="27"/>
        <v>43377</v>
      </c>
      <c r="AT184" s="26">
        <f t="shared" si="36"/>
        <v>-6.2305497506361975E-3</v>
      </c>
      <c r="AU184" s="26">
        <f t="shared" si="36"/>
        <v>5.0643732818754936E-2</v>
      </c>
      <c r="AV184" s="26">
        <f t="shared" si="35"/>
        <v>0</v>
      </c>
      <c r="AW184" s="26">
        <f t="shared" si="35"/>
        <v>0</v>
      </c>
      <c r="AX184" s="26">
        <f t="shared" si="35"/>
        <v>0</v>
      </c>
      <c r="AY184" s="26">
        <f t="shared" si="35"/>
        <v>0</v>
      </c>
      <c r="AZ184" s="26">
        <f t="shared" si="35"/>
        <v>0</v>
      </c>
      <c r="BA184" s="26">
        <f t="shared" si="35"/>
        <v>0</v>
      </c>
      <c r="BB184" s="26">
        <f t="shared" si="35"/>
        <v>0</v>
      </c>
      <c r="BC184" s="26">
        <f t="shared" si="35"/>
        <v>-1.0398707220898622E-2</v>
      </c>
      <c r="BD184" s="26">
        <f t="shared" si="35"/>
        <v>0</v>
      </c>
      <c r="BE184" s="26">
        <f t="shared" si="32"/>
        <v>5.390848634876373E-3</v>
      </c>
      <c r="BF184" s="26">
        <f t="shared" si="32"/>
        <v>0</v>
      </c>
      <c r="BG184" s="26">
        <f t="shared" si="32"/>
        <v>1.007565198874164E-2</v>
      </c>
      <c r="BH184" s="26">
        <f t="shared" si="32"/>
        <v>-3.5091319811270061E-2</v>
      </c>
      <c r="BI184" s="26">
        <f t="shared" si="32"/>
        <v>1.361470598320949E-3</v>
      </c>
      <c r="BJ184" s="26">
        <f t="shared" si="30"/>
        <v>0</v>
      </c>
      <c r="BK184" s="26">
        <f t="shared" si="29"/>
        <v>0</v>
      </c>
      <c r="BL184" s="26">
        <f t="shared" si="29"/>
        <v>0</v>
      </c>
      <c r="BM184" s="26">
        <f t="shared" si="29"/>
        <v>0</v>
      </c>
      <c r="BN184" s="26">
        <f t="shared" ref="BN184:CC211" si="37">LN(X184/X185)</f>
        <v>0</v>
      </c>
      <c r="BO184" s="26">
        <f t="shared" si="37"/>
        <v>0</v>
      </c>
      <c r="BP184" s="26">
        <f t="shared" si="37"/>
        <v>0</v>
      </c>
      <c r="BQ184" s="26">
        <f t="shared" si="37"/>
        <v>0</v>
      </c>
      <c r="BR184" s="26">
        <f t="shared" si="37"/>
        <v>0</v>
      </c>
      <c r="BS184" s="26">
        <f t="shared" si="37"/>
        <v>0</v>
      </c>
      <c r="BT184" s="26">
        <f t="shared" si="37"/>
        <v>0</v>
      </c>
      <c r="BU184" s="26">
        <f t="shared" si="34"/>
        <v>0</v>
      </c>
      <c r="BV184" s="26">
        <f t="shared" si="34"/>
        <v>0</v>
      </c>
      <c r="BW184" s="26">
        <f t="shared" si="34"/>
        <v>0</v>
      </c>
      <c r="BX184" s="26">
        <f t="shared" si="34"/>
        <v>2.7150989065950683E-2</v>
      </c>
      <c r="BY184" s="26">
        <f t="shared" si="34"/>
        <v>-2.0305266160745569E-2</v>
      </c>
      <c r="BZ184" s="26">
        <f t="shared" si="31"/>
        <v>0</v>
      </c>
      <c r="CA184" s="26">
        <f t="shared" si="31"/>
        <v>0</v>
      </c>
      <c r="CB184" s="26">
        <f t="shared" si="31"/>
        <v>-1.9802627296179754E-2</v>
      </c>
      <c r="CC184" s="26">
        <f t="shared" si="31"/>
        <v>-2.8491955794306158E-2</v>
      </c>
      <c r="CD184" s="26">
        <f t="shared" si="31"/>
        <v>-6.0423144559626982E-3</v>
      </c>
    </row>
    <row r="185" spans="2:82" x14ac:dyDescent="0.35">
      <c r="B185">
        <v>182</v>
      </c>
      <c r="C185" s="28">
        <v>43376</v>
      </c>
      <c r="D185" s="32">
        <v>8.0500000000000007</v>
      </c>
      <c r="E185" s="32">
        <v>0.77</v>
      </c>
      <c r="F185" s="32">
        <v>4.21</v>
      </c>
      <c r="G185" s="32">
        <v>12.08</v>
      </c>
      <c r="H185" s="32">
        <v>9.25</v>
      </c>
      <c r="I185" s="32">
        <v>28.45</v>
      </c>
      <c r="J185" s="32">
        <v>21.9</v>
      </c>
      <c r="K185" s="32">
        <v>1.41</v>
      </c>
      <c r="L185" s="32">
        <v>5.18</v>
      </c>
      <c r="M185" s="32">
        <v>14.5</v>
      </c>
      <c r="N185" s="32">
        <v>0.2</v>
      </c>
      <c r="O185" s="32">
        <v>1.85</v>
      </c>
      <c r="P185" s="32">
        <v>9.1</v>
      </c>
      <c r="Q185" s="32">
        <v>19.75</v>
      </c>
      <c r="R185" s="32">
        <v>14.5</v>
      </c>
      <c r="S185" s="32">
        <v>36.700000000000003</v>
      </c>
      <c r="T185" s="32">
        <v>78.05</v>
      </c>
      <c r="U185" s="32">
        <v>32.5</v>
      </c>
      <c r="V185" s="32">
        <v>22.34</v>
      </c>
      <c r="W185" s="32">
        <v>23.9</v>
      </c>
      <c r="X185" s="32">
        <v>175.2</v>
      </c>
      <c r="Y185" s="32">
        <v>1400</v>
      </c>
      <c r="Z185" s="13">
        <v>56.55</v>
      </c>
      <c r="AA185" s="13">
        <v>0.37</v>
      </c>
      <c r="AB185" s="13">
        <v>42.5</v>
      </c>
      <c r="AC185" s="32">
        <v>183</v>
      </c>
      <c r="AD185" s="32">
        <v>10.7</v>
      </c>
      <c r="AE185" s="32">
        <v>5.0999999999999996</v>
      </c>
      <c r="AF185" s="32">
        <v>13.45</v>
      </c>
      <c r="AG185" s="32">
        <v>2.92</v>
      </c>
      <c r="AH185" s="32">
        <v>21.8</v>
      </c>
      <c r="AI185" s="32">
        <v>3.98</v>
      </c>
      <c r="AJ185" s="32">
        <v>630</v>
      </c>
      <c r="AK185" s="32">
        <v>200.1</v>
      </c>
      <c r="AL185" s="32">
        <v>17.850000000000001</v>
      </c>
      <c r="AM185" s="32">
        <v>89</v>
      </c>
      <c r="AN185" s="32">
        <v>8.3000000000000007</v>
      </c>
      <c r="AR185" s="23">
        <v>182</v>
      </c>
      <c r="AS185" s="31">
        <f t="shared" si="27"/>
        <v>43376</v>
      </c>
      <c r="AT185" s="26">
        <f t="shared" si="36"/>
        <v>-1.2345835822299266E-2</v>
      </c>
      <c r="AU185" s="26">
        <f t="shared" si="36"/>
        <v>-3.8221212820197741E-2</v>
      </c>
      <c r="AV185" s="26">
        <f t="shared" si="35"/>
        <v>0</v>
      </c>
      <c r="AW185" s="26">
        <f t="shared" si="35"/>
        <v>0</v>
      </c>
      <c r="AX185" s="26">
        <f t="shared" si="35"/>
        <v>5.4200674693393345E-3</v>
      </c>
      <c r="AY185" s="26">
        <f t="shared" si="35"/>
        <v>0</v>
      </c>
      <c r="AZ185" s="26">
        <f t="shared" si="35"/>
        <v>0</v>
      </c>
      <c r="BA185" s="26">
        <f t="shared" si="35"/>
        <v>0</v>
      </c>
      <c r="BB185" s="26">
        <f t="shared" si="35"/>
        <v>0</v>
      </c>
      <c r="BC185" s="26">
        <f t="shared" si="35"/>
        <v>4.2259809289882599E-2</v>
      </c>
      <c r="BD185" s="26">
        <f t="shared" si="35"/>
        <v>0</v>
      </c>
      <c r="BE185" s="26">
        <f t="shared" si="32"/>
        <v>2.7398974188114562E-2</v>
      </c>
      <c r="BF185" s="26">
        <f t="shared" si="32"/>
        <v>-1.0929070532190206E-2</v>
      </c>
      <c r="BG185" s="26">
        <f t="shared" si="32"/>
        <v>0</v>
      </c>
      <c r="BH185" s="26">
        <f t="shared" si="32"/>
        <v>0</v>
      </c>
      <c r="BI185" s="26">
        <f t="shared" si="32"/>
        <v>5.4644944720787453E-3</v>
      </c>
      <c r="BJ185" s="26">
        <f t="shared" si="30"/>
        <v>0</v>
      </c>
      <c r="BK185" s="26">
        <f t="shared" si="30"/>
        <v>0</v>
      </c>
      <c r="BL185" s="26">
        <f t="shared" si="30"/>
        <v>0</v>
      </c>
      <c r="BM185" s="26">
        <f t="shared" si="30"/>
        <v>0</v>
      </c>
      <c r="BN185" s="26">
        <f t="shared" si="37"/>
        <v>0</v>
      </c>
      <c r="BO185" s="26">
        <f t="shared" si="37"/>
        <v>7.1454093786885034E-4</v>
      </c>
      <c r="BP185" s="26">
        <f t="shared" si="37"/>
        <v>0</v>
      </c>
      <c r="BQ185" s="26">
        <f t="shared" si="37"/>
        <v>2.7398974188114562E-2</v>
      </c>
      <c r="BR185" s="26">
        <f t="shared" si="37"/>
        <v>0</v>
      </c>
      <c r="BS185" s="26">
        <f t="shared" si="37"/>
        <v>0</v>
      </c>
      <c r="BT185" s="26">
        <f t="shared" si="37"/>
        <v>0</v>
      </c>
      <c r="BU185" s="26">
        <f t="shared" si="34"/>
        <v>0</v>
      </c>
      <c r="BV185" s="26">
        <f t="shared" si="34"/>
        <v>0</v>
      </c>
      <c r="BW185" s="26">
        <f t="shared" si="34"/>
        <v>0</v>
      </c>
      <c r="BX185" s="26">
        <f t="shared" si="34"/>
        <v>1.3857034661426281E-2</v>
      </c>
      <c r="BY185" s="26">
        <f t="shared" si="34"/>
        <v>-2.5094116054258072E-3</v>
      </c>
      <c r="BZ185" s="26">
        <f t="shared" si="31"/>
        <v>0</v>
      </c>
      <c r="CA185" s="26">
        <f t="shared" si="31"/>
        <v>-2.4192737548720474E-2</v>
      </c>
      <c r="CB185" s="26">
        <f t="shared" si="31"/>
        <v>-2.7972046210610309E-3</v>
      </c>
      <c r="CC185" s="26">
        <f t="shared" si="31"/>
        <v>-2.7702602549335823E-2</v>
      </c>
      <c r="CD185" s="26">
        <f t="shared" si="31"/>
        <v>-1.1976191046715649E-2</v>
      </c>
    </row>
    <row r="186" spans="2:82" x14ac:dyDescent="0.35">
      <c r="B186">
        <v>183</v>
      </c>
      <c r="C186" s="28">
        <v>43375</v>
      </c>
      <c r="D186" s="32">
        <v>8.15</v>
      </c>
      <c r="E186" s="32">
        <v>0.8</v>
      </c>
      <c r="F186" s="32">
        <v>4.21</v>
      </c>
      <c r="G186" s="32">
        <v>12.08</v>
      </c>
      <c r="H186" s="32">
        <v>9.1999999999999993</v>
      </c>
      <c r="I186" s="32">
        <v>28.45</v>
      </c>
      <c r="J186" s="32">
        <v>21.9</v>
      </c>
      <c r="K186" s="32">
        <v>1.41</v>
      </c>
      <c r="L186" s="32">
        <v>5.18</v>
      </c>
      <c r="M186" s="32">
        <v>13.9</v>
      </c>
      <c r="N186" s="32">
        <v>0.2</v>
      </c>
      <c r="O186" s="32">
        <v>1.8</v>
      </c>
      <c r="P186" s="32">
        <v>9.1999999999999993</v>
      </c>
      <c r="Q186" s="32">
        <v>19.75</v>
      </c>
      <c r="R186" s="32">
        <v>14.5</v>
      </c>
      <c r="S186" s="32">
        <v>36.5</v>
      </c>
      <c r="T186" s="32">
        <v>78.05</v>
      </c>
      <c r="U186" s="32">
        <v>32.5</v>
      </c>
      <c r="V186" s="32">
        <v>22.34</v>
      </c>
      <c r="W186" s="32">
        <v>23.9</v>
      </c>
      <c r="X186" s="32">
        <v>175.2</v>
      </c>
      <c r="Y186" s="32">
        <v>1399</v>
      </c>
      <c r="Z186" s="13">
        <v>56.55</v>
      </c>
      <c r="AA186" s="13">
        <v>0.36</v>
      </c>
      <c r="AB186" s="13">
        <v>42.5</v>
      </c>
      <c r="AC186" s="32">
        <v>183</v>
      </c>
      <c r="AD186" s="32">
        <v>10.7</v>
      </c>
      <c r="AE186" s="32">
        <v>5.0999999999999996</v>
      </c>
      <c r="AF186" s="32">
        <v>13.45</v>
      </c>
      <c r="AG186" s="32">
        <v>2.92</v>
      </c>
      <c r="AH186" s="32">
        <v>21.5</v>
      </c>
      <c r="AI186" s="32">
        <v>3.99</v>
      </c>
      <c r="AJ186" s="32">
        <v>630</v>
      </c>
      <c r="AK186" s="32">
        <v>205</v>
      </c>
      <c r="AL186" s="32">
        <v>17.899999999999999</v>
      </c>
      <c r="AM186" s="32">
        <v>91.5</v>
      </c>
      <c r="AN186" s="32">
        <v>8.4</v>
      </c>
      <c r="AR186" s="23">
        <v>183</v>
      </c>
      <c r="AS186" s="31">
        <f t="shared" si="27"/>
        <v>43375</v>
      </c>
      <c r="AT186" s="26">
        <f t="shared" si="36"/>
        <v>0</v>
      </c>
      <c r="AU186" s="26">
        <f t="shared" si="36"/>
        <v>3.8221212820197879E-2</v>
      </c>
      <c r="AV186" s="26">
        <f t="shared" si="35"/>
        <v>0</v>
      </c>
      <c r="AW186" s="26">
        <f t="shared" si="35"/>
        <v>0</v>
      </c>
      <c r="AX186" s="26">
        <f t="shared" si="35"/>
        <v>1.092907053219023E-2</v>
      </c>
      <c r="AY186" s="26">
        <f t="shared" si="35"/>
        <v>0</v>
      </c>
      <c r="AZ186" s="26">
        <f t="shared" si="35"/>
        <v>0</v>
      </c>
      <c r="BA186" s="26">
        <f t="shared" si="35"/>
        <v>0</v>
      </c>
      <c r="BB186" s="26">
        <f t="shared" si="35"/>
        <v>0</v>
      </c>
      <c r="BC186" s="26">
        <f t="shared" si="35"/>
        <v>-2.1353124470568946E-2</v>
      </c>
      <c r="BD186" s="26">
        <f t="shared" si="35"/>
        <v>0</v>
      </c>
      <c r="BE186" s="26">
        <f t="shared" si="32"/>
        <v>5.7158413839948623E-2</v>
      </c>
      <c r="BF186" s="26">
        <f t="shared" si="32"/>
        <v>3.3152207316900335E-2</v>
      </c>
      <c r="BG186" s="26">
        <f t="shared" si="32"/>
        <v>-1.2578782206860073E-2</v>
      </c>
      <c r="BH186" s="26">
        <f t="shared" si="32"/>
        <v>3.5091319811270193E-2</v>
      </c>
      <c r="BI186" s="26">
        <f t="shared" si="32"/>
        <v>-1.368925607341621E-3</v>
      </c>
      <c r="BJ186" s="26">
        <f t="shared" si="30"/>
        <v>-2.467698771244058E-2</v>
      </c>
      <c r="BK186" s="26">
        <f t="shared" si="30"/>
        <v>0</v>
      </c>
      <c r="BL186" s="26">
        <f t="shared" si="30"/>
        <v>3.5539047600258368E-2</v>
      </c>
      <c r="BM186" s="26">
        <f t="shared" si="30"/>
        <v>0</v>
      </c>
      <c r="BN186" s="26">
        <f t="shared" si="37"/>
        <v>0</v>
      </c>
      <c r="BO186" s="26">
        <f t="shared" si="37"/>
        <v>-7.1454093786876014E-4</v>
      </c>
      <c r="BP186" s="26">
        <f t="shared" si="37"/>
        <v>0</v>
      </c>
      <c r="BQ186" s="26">
        <f t="shared" si="37"/>
        <v>-5.4067221270275821E-2</v>
      </c>
      <c r="BR186" s="26">
        <f t="shared" si="37"/>
        <v>-7.9137320558723856E-2</v>
      </c>
      <c r="BS186" s="26">
        <f t="shared" si="37"/>
        <v>0</v>
      </c>
      <c r="BT186" s="26">
        <f t="shared" si="37"/>
        <v>0</v>
      </c>
      <c r="BU186" s="26">
        <f t="shared" si="34"/>
        <v>0</v>
      </c>
      <c r="BV186" s="26">
        <f t="shared" si="34"/>
        <v>0</v>
      </c>
      <c r="BW186" s="26">
        <f t="shared" si="34"/>
        <v>0</v>
      </c>
      <c r="BX186" s="26">
        <f t="shared" si="34"/>
        <v>0</v>
      </c>
      <c r="BY186" s="26">
        <f t="shared" si="34"/>
        <v>0</v>
      </c>
      <c r="BZ186" s="26">
        <f t="shared" si="31"/>
        <v>0</v>
      </c>
      <c r="CA186" s="26">
        <f t="shared" si="31"/>
        <v>0</v>
      </c>
      <c r="CB186" s="26">
        <f t="shared" si="31"/>
        <v>0</v>
      </c>
      <c r="CC186" s="26">
        <f t="shared" si="31"/>
        <v>0</v>
      </c>
      <c r="CD186" s="26">
        <f t="shared" si="31"/>
        <v>0</v>
      </c>
    </row>
    <row r="187" spans="2:82" x14ac:dyDescent="0.35">
      <c r="B187">
        <v>184</v>
      </c>
      <c r="C187" s="34">
        <v>43371</v>
      </c>
      <c r="D187" s="32">
        <v>8.15</v>
      </c>
      <c r="E187" s="32">
        <v>0.77</v>
      </c>
      <c r="F187" s="32">
        <v>4.21</v>
      </c>
      <c r="G187" s="32">
        <v>12.08</v>
      </c>
      <c r="H187" s="32">
        <v>9.1</v>
      </c>
      <c r="I187" s="32">
        <v>28.45</v>
      </c>
      <c r="J187" s="32">
        <v>21.9</v>
      </c>
      <c r="K187" s="32">
        <v>1.41</v>
      </c>
      <c r="L187" s="32">
        <v>5.18</v>
      </c>
      <c r="M187" s="32">
        <v>14.2</v>
      </c>
      <c r="N187" s="32">
        <v>0.2</v>
      </c>
      <c r="O187" s="32">
        <v>1.7</v>
      </c>
      <c r="P187" s="32">
        <v>8.9</v>
      </c>
      <c r="Q187" s="32">
        <v>20</v>
      </c>
      <c r="R187" s="32">
        <v>14</v>
      </c>
      <c r="S187" s="32">
        <v>36.549999999999997</v>
      </c>
      <c r="T187" s="32">
        <v>80</v>
      </c>
      <c r="U187" s="32">
        <v>32.5</v>
      </c>
      <c r="V187" s="32">
        <v>21.56</v>
      </c>
      <c r="W187" s="32">
        <v>23.9</v>
      </c>
      <c r="X187" s="32">
        <v>175.2</v>
      </c>
      <c r="Y187" s="32">
        <v>1400</v>
      </c>
      <c r="Z187" s="13">
        <v>56.55</v>
      </c>
      <c r="AA187" s="13">
        <v>0.38</v>
      </c>
      <c r="AB187" s="13">
        <v>46</v>
      </c>
      <c r="AC187" s="32">
        <v>183</v>
      </c>
      <c r="AD187" s="32">
        <v>10.7</v>
      </c>
      <c r="AE187" s="32">
        <v>5.0999999999999996</v>
      </c>
      <c r="AF187" s="32">
        <v>13.45</v>
      </c>
      <c r="AG187" s="32">
        <v>2.92</v>
      </c>
      <c r="AH187" s="32">
        <v>21.5</v>
      </c>
      <c r="AI187" s="32">
        <v>3.99</v>
      </c>
      <c r="AJ187" s="32">
        <v>630</v>
      </c>
      <c r="AK187" s="32">
        <v>205</v>
      </c>
      <c r="AL187" s="32">
        <v>17.899999999999999</v>
      </c>
      <c r="AM187" s="32">
        <v>91.5</v>
      </c>
      <c r="AN187" s="32">
        <v>8.4</v>
      </c>
      <c r="AR187" s="23">
        <v>184</v>
      </c>
      <c r="AS187" s="31">
        <f t="shared" si="27"/>
        <v>43371</v>
      </c>
      <c r="AT187" s="26">
        <f t="shared" si="36"/>
        <v>6.1538655743782859E-3</v>
      </c>
      <c r="AU187" s="26">
        <f t="shared" si="36"/>
        <v>0</v>
      </c>
      <c r="AV187" s="26">
        <f t="shared" si="35"/>
        <v>0</v>
      </c>
      <c r="AW187" s="26">
        <f t="shared" si="35"/>
        <v>0</v>
      </c>
      <c r="AX187" s="26">
        <f t="shared" si="35"/>
        <v>-1.0929070532190206E-2</v>
      </c>
      <c r="AY187" s="26">
        <f t="shared" si="35"/>
        <v>4.4931187270388244E-2</v>
      </c>
      <c r="AZ187" s="26">
        <f t="shared" si="35"/>
        <v>0</v>
      </c>
      <c r="BA187" s="26">
        <f t="shared" si="35"/>
        <v>2.1506205220963682E-2</v>
      </c>
      <c r="BB187" s="26">
        <f t="shared" si="35"/>
        <v>-1.9121041446778512E-2</v>
      </c>
      <c r="BC187" s="26">
        <f t="shared" si="35"/>
        <v>0</v>
      </c>
      <c r="BD187" s="26">
        <f t="shared" si="35"/>
        <v>0</v>
      </c>
      <c r="BE187" s="26">
        <f t="shared" si="32"/>
        <v>-1.749315744751723E-2</v>
      </c>
      <c r="BF187" s="26">
        <f t="shared" si="32"/>
        <v>3.4289073478632165E-2</v>
      </c>
      <c r="BG187" s="26">
        <f t="shared" si="32"/>
        <v>1.7654935238720745E-2</v>
      </c>
      <c r="BH187" s="26">
        <f t="shared" si="32"/>
        <v>2.5317807984289786E-2</v>
      </c>
      <c r="BI187" s="26">
        <f t="shared" si="32"/>
        <v>-4.0955688647371933E-3</v>
      </c>
      <c r="BJ187" s="26">
        <f t="shared" si="30"/>
        <v>-7.4063328300057074E-2</v>
      </c>
      <c r="BK187" s="26">
        <f t="shared" si="30"/>
        <v>0</v>
      </c>
      <c r="BL187" s="26">
        <f t="shared" si="30"/>
        <v>-1.3361175500802911E-2</v>
      </c>
      <c r="BM187" s="26">
        <f t="shared" si="30"/>
        <v>-4.4997365930735805E-2</v>
      </c>
      <c r="BN187" s="26">
        <f t="shared" si="37"/>
        <v>0</v>
      </c>
      <c r="BO187" s="26">
        <f t="shared" si="37"/>
        <v>-2.2948932985544651E-2</v>
      </c>
      <c r="BP187" s="26">
        <f t="shared" si="37"/>
        <v>0</v>
      </c>
      <c r="BQ187" s="26">
        <f t="shared" si="37"/>
        <v>8.2238098236972215E-2</v>
      </c>
      <c r="BR187" s="26">
        <f t="shared" si="37"/>
        <v>6.0488761480650952E-2</v>
      </c>
      <c r="BS187" s="26">
        <f t="shared" si="37"/>
        <v>0</v>
      </c>
      <c r="BT187" s="26">
        <f t="shared" si="37"/>
        <v>-0.10208412611327974</v>
      </c>
      <c r="BU187" s="26">
        <f t="shared" si="34"/>
        <v>0</v>
      </c>
      <c r="BV187" s="26">
        <f t="shared" si="34"/>
        <v>0</v>
      </c>
      <c r="BW187" s="26">
        <f t="shared" si="34"/>
        <v>0</v>
      </c>
      <c r="BX187" s="26">
        <f t="shared" si="34"/>
        <v>0</v>
      </c>
      <c r="BY187" s="26">
        <f t="shared" si="34"/>
        <v>0</v>
      </c>
      <c r="BZ187" s="26">
        <f t="shared" si="31"/>
        <v>1.2779726646399021E-2</v>
      </c>
      <c r="CA187" s="26">
        <f t="shared" si="31"/>
        <v>0</v>
      </c>
      <c r="CB187" s="26">
        <f t="shared" si="31"/>
        <v>-5.571045049455472E-3</v>
      </c>
      <c r="CC187" s="26">
        <f t="shared" si="31"/>
        <v>0</v>
      </c>
      <c r="CD187" s="26">
        <f t="shared" si="31"/>
        <v>1.197619104671562E-2</v>
      </c>
    </row>
    <row r="188" spans="2:82" x14ac:dyDescent="0.35">
      <c r="B188">
        <v>185</v>
      </c>
      <c r="C188" s="34">
        <v>43370</v>
      </c>
      <c r="D188" s="32">
        <v>8.1</v>
      </c>
      <c r="E188" s="32">
        <v>0.77</v>
      </c>
      <c r="F188" s="32">
        <v>4.21</v>
      </c>
      <c r="G188" s="32">
        <v>12.08</v>
      </c>
      <c r="H188" s="32">
        <v>9.1999999999999993</v>
      </c>
      <c r="I188" s="32">
        <v>27.2</v>
      </c>
      <c r="J188" s="32">
        <v>21.9</v>
      </c>
      <c r="K188" s="32">
        <v>1.38</v>
      </c>
      <c r="L188" s="32">
        <v>5.28</v>
      </c>
      <c r="M188" s="32">
        <v>14.2</v>
      </c>
      <c r="N188" s="32">
        <v>0.2</v>
      </c>
      <c r="O188" s="32">
        <v>1.73</v>
      </c>
      <c r="P188" s="32">
        <v>8.6</v>
      </c>
      <c r="Q188" s="32">
        <v>19.649999999999999</v>
      </c>
      <c r="R188" s="32">
        <v>13.65</v>
      </c>
      <c r="S188" s="32">
        <v>36.700000000000003</v>
      </c>
      <c r="T188" s="32">
        <v>86.15</v>
      </c>
      <c r="U188" s="32">
        <v>32.5</v>
      </c>
      <c r="V188" s="32">
        <v>21.85</v>
      </c>
      <c r="W188" s="32">
        <v>25</v>
      </c>
      <c r="X188" s="32">
        <v>175.2</v>
      </c>
      <c r="Y188" s="32">
        <v>1432.5</v>
      </c>
      <c r="Z188" s="13">
        <v>56.55</v>
      </c>
      <c r="AA188" s="13">
        <v>0.35</v>
      </c>
      <c r="AB188" s="13">
        <v>43.3</v>
      </c>
      <c r="AC188" s="32">
        <v>183</v>
      </c>
      <c r="AD188" s="32">
        <v>11.85</v>
      </c>
      <c r="AE188" s="32">
        <v>5.0999999999999996</v>
      </c>
      <c r="AF188" s="32">
        <v>13.45</v>
      </c>
      <c r="AG188" s="32">
        <v>2.92</v>
      </c>
      <c r="AH188" s="32">
        <v>21.5</v>
      </c>
      <c r="AI188" s="32">
        <v>3.99</v>
      </c>
      <c r="AJ188" s="32">
        <v>622</v>
      </c>
      <c r="AK188" s="32">
        <v>205</v>
      </c>
      <c r="AL188" s="32">
        <v>18</v>
      </c>
      <c r="AM188" s="32">
        <v>91.5</v>
      </c>
      <c r="AN188" s="32">
        <v>8.3000000000000007</v>
      </c>
      <c r="AR188" s="23">
        <v>185</v>
      </c>
      <c r="AS188" s="31">
        <f t="shared" si="27"/>
        <v>43370</v>
      </c>
      <c r="AT188" s="26">
        <f t="shared" si="36"/>
        <v>-6.1538655743783354E-3</v>
      </c>
      <c r="AU188" s="26">
        <f t="shared" si="36"/>
        <v>-3.8221212820197741E-2</v>
      </c>
      <c r="AV188" s="26">
        <f t="shared" si="35"/>
        <v>0</v>
      </c>
      <c r="AW188" s="26">
        <f t="shared" si="35"/>
        <v>0</v>
      </c>
      <c r="AX188" s="26">
        <f t="shared" si="35"/>
        <v>0</v>
      </c>
      <c r="AY188" s="26">
        <f t="shared" si="35"/>
        <v>0</v>
      </c>
      <c r="AZ188" s="26">
        <f t="shared" si="35"/>
        <v>0</v>
      </c>
      <c r="BA188" s="26">
        <f t="shared" si="35"/>
        <v>-2.8573372444056114E-2</v>
      </c>
      <c r="BB188" s="26">
        <f t="shared" si="35"/>
        <v>4.6520015634892907E-2</v>
      </c>
      <c r="BC188" s="26">
        <f t="shared" si="35"/>
        <v>-2.7779564107075706E-2</v>
      </c>
      <c r="BD188" s="26">
        <f t="shared" si="35"/>
        <v>0</v>
      </c>
      <c r="BE188" s="26">
        <f t="shared" si="32"/>
        <v>1.7493157447517119E-2</v>
      </c>
      <c r="BF188" s="26">
        <f t="shared" si="32"/>
        <v>5.8309203107931437E-3</v>
      </c>
      <c r="BG188" s="26">
        <f t="shared" si="32"/>
        <v>0</v>
      </c>
      <c r="BH188" s="26">
        <f t="shared" si="32"/>
        <v>0</v>
      </c>
      <c r="BI188" s="26">
        <f t="shared" si="32"/>
        <v>-2.1564177915840411E-2</v>
      </c>
      <c r="BJ188" s="26">
        <f t="shared" si="30"/>
        <v>0</v>
      </c>
      <c r="BK188" s="26">
        <f t="shared" si="30"/>
        <v>0</v>
      </c>
      <c r="BL188" s="26">
        <f t="shared" si="30"/>
        <v>0</v>
      </c>
      <c r="BM188" s="26">
        <f t="shared" si="30"/>
        <v>0</v>
      </c>
      <c r="BN188" s="26">
        <f t="shared" si="37"/>
        <v>0</v>
      </c>
      <c r="BO188" s="26">
        <f t="shared" si="37"/>
        <v>-4.270503723589214E-2</v>
      </c>
      <c r="BP188" s="26">
        <f t="shared" si="37"/>
        <v>0</v>
      </c>
      <c r="BQ188" s="26">
        <f t="shared" si="37"/>
        <v>5.8840500022933395E-2</v>
      </c>
      <c r="BR188" s="26">
        <f t="shared" si="37"/>
        <v>0</v>
      </c>
      <c r="BS188" s="26">
        <f t="shared" si="37"/>
        <v>1.0436787952053314E-2</v>
      </c>
      <c r="BT188" s="26">
        <f t="shared" si="37"/>
        <v>0</v>
      </c>
      <c r="BU188" s="26">
        <f t="shared" si="34"/>
        <v>-3.8466280827796052E-2</v>
      </c>
      <c r="BV188" s="26">
        <f t="shared" si="34"/>
        <v>0</v>
      </c>
      <c r="BW188" s="26">
        <f t="shared" si="34"/>
        <v>0</v>
      </c>
      <c r="BX188" s="26">
        <f t="shared" si="34"/>
        <v>4.6620131058113714E-3</v>
      </c>
      <c r="BY188" s="26">
        <f t="shared" si="34"/>
        <v>0</v>
      </c>
      <c r="BZ188" s="26">
        <f t="shared" si="31"/>
        <v>0</v>
      </c>
      <c r="CA188" s="26">
        <f t="shared" si="31"/>
        <v>0</v>
      </c>
      <c r="CB188" s="26">
        <f t="shared" si="31"/>
        <v>0</v>
      </c>
      <c r="CC188" s="26">
        <f t="shared" si="31"/>
        <v>1.5418807667183359E-2</v>
      </c>
      <c r="CD188" s="26">
        <f t="shared" si="31"/>
        <v>-6.006024060211698E-3</v>
      </c>
    </row>
    <row r="189" spans="2:82" x14ac:dyDescent="0.35">
      <c r="B189">
        <v>186</v>
      </c>
      <c r="C189" s="34">
        <v>43369</v>
      </c>
      <c r="D189" s="32">
        <v>8.15</v>
      </c>
      <c r="E189" s="32">
        <v>0.8</v>
      </c>
      <c r="F189" s="32">
        <v>4.21</v>
      </c>
      <c r="G189" s="32">
        <v>12.08</v>
      </c>
      <c r="H189" s="32">
        <v>9.1999999999999993</v>
      </c>
      <c r="I189" s="32">
        <v>27.2</v>
      </c>
      <c r="J189" s="32">
        <v>21.9</v>
      </c>
      <c r="K189" s="32">
        <v>1.42</v>
      </c>
      <c r="L189" s="32">
        <v>5.04</v>
      </c>
      <c r="M189" s="32">
        <v>14.6</v>
      </c>
      <c r="N189" s="32">
        <v>0.2</v>
      </c>
      <c r="O189" s="32">
        <v>1.7</v>
      </c>
      <c r="P189" s="32">
        <v>8.5500000000000007</v>
      </c>
      <c r="Q189" s="32">
        <v>19.649999999999999</v>
      </c>
      <c r="R189" s="32">
        <v>13.65</v>
      </c>
      <c r="S189" s="32">
        <v>37.5</v>
      </c>
      <c r="T189" s="32">
        <v>86.15</v>
      </c>
      <c r="U189" s="32">
        <v>32.5</v>
      </c>
      <c r="V189" s="32">
        <v>21.85</v>
      </c>
      <c r="W189" s="32">
        <v>25</v>
      </c>
      <c r="X189" s="32">
        <v>175.2</v>
      </c>
      <c r="Y189" s="32">
        <v>1495</v>
      </c>
      <c r="Z189" s="13">
        <v>56.55</v>
      </c>
      <c r="AA189" s="13">
        <v>0.33</v>
      </c>
      <c r="AB189" s="13">
        <v>43.3</v>
      </c>
      <c r="AC189" s="32">
        <v>181.1</v>
      </c>
      <c r="AD189" s="32">
        <v>11.85</v>
      </c>
      <c r="AE189" s="32">
        <v>5.3</v>
      </c>
      <c r="AF189" s="32">
        <v>13.45</v>
      </c>
      <c r="AG189" s="32">
        <v>2.92</v>
      </c>
      <c r="AH189" s="32">
        <v>21.4</v>
      </c>
      <c r="AI189" s="32">
        <v>3.99</v>
      </c>
      <c r="AJ189" s="32">
        <v>622</v>
      </c>
      <c r="AK189" s="32">
        <v>205</v>
      </c>
      <c r="AL189" s="32">
        <v>18</v>
      </c>
      <c r="AM189" s="32">
        <v>90.1</v>
      </c>
      <c r="AN189" s="32">
        <v>8.35</v>
      </c>
      <c r="AR189" s="23">
        <v>186</v>
      </c>
      <c r="AS189" s="31">
        <f t="shared" si="27"/>
        <v>43369</v>
      </c>
      <c r="AT189" s="26">
        <f t="shared" si="36"/>
        <v>0</v>
      </c>
      <c r="AU189" s="26">
        <f t="shared" si="36"/>
        <v>-1.2422519998557209E-2</v>
      </c>
      <c r="AV189" s="26">
        <f t="shared" si="35"/>
        <v>0</v>
      </c>
      <c r="AW189" s="26">
        <f t="shared" si="35"/>
        <v>-1.6420730212327411E-2</v>
      </c>
      <c r="AX189" s="26">
        <f t="shared" si="35"/>
        <v>0</v>
      </c>
      <c r="AY189" s="26">
        <f t="shared" si="35"/>
        <v>0</v>
      </c>
      <c r="AZ189" s="26">
        <f t="shared" si="35"/>
        <v>0</v>
      </c>
      <c r="BA189" s="26">
        <f t="shared" si="35"/>
        <v>-3.4605529177475607E-2</v>
      </c>
      <c r="BB189" s="26">
        <f t="shared" si="35"/>
        <v>-7.6372978784574094E-2</v>
      </c>
      <c r="BC189" s="26">
        <f t="shared" si="35"/>
        <v>0</v>
      </c>
      <c r="BD189" s="26">
        <f t="shared" si="35"/>
        <v>0</v>
      </c>
      <c r="BE189" s="26">
        <f t="shared" si="32"/>
        <v>2.9852963149681128E-2</v>
      </c>
      <c r="BF189" s="26">
        <f t="shared" si="32"/>
        <v>-2.8820438535491971E-2</v>
      </c>
      <c r="BG189" s="26">
        <f t="shared" si="32"/>
        <v>-1.7654935238720824E-2</v>
      </c>
      <c r="BH189" s="26">
        <f t="shared" si="32"/>
        <v>0</v>
      </c>
      <c r="BI189" s="26">
        <f t="shared" si="32"/>
        <v>1.3423020332140771E-2</v>
      </c>
      <c r="BJ189" s="26">
        <f t="shared" si="30"/>
        <v>0</v>
      </c>
      <c r="BK189" s="26">
        <f t="shared" si="30"/>
        <v>0</v>
      </c>
      <c r="BL189" s="26">
        <f t="shared" si="30"/>
        <v>0</v>
      </c>
      <c r="BM189" s="26">
        <f t="shared" si="30"/>
        <v>0</v>
      </c>
      <c r="BN189" s="26">
        <f t="shared" si="37"/>
        <v>0</v>
      </c>
      <c r="BO189" s="26">
        <f t="shared" si="37"/>
        <v>0</v>
      </c>
      <c r="BP189" s="26">
        <f t="shared" si="37"/>
        <v>0</v>
      </c>
      <c r="BQ189" s="26">
        <f t="shared" si="37"/>
        <v>-8.7011376989629685E-2</v>
      </c>
      <c r="BR189" s="26">
        <f t="shared" si="37"/>
        <v>-1.6036998909817076E-2</v>
      </c>
      <c r="BS189" s="26">
        <f t="shared" si="37"/>
        <v>6.0925139991573887E-3</v>
      </c>
      <c r="BT189" s="26">
        <f t="shared" si="37"/>
        <v>8.4746269909722356E-3</v>
      </c>
      <c r="BU189" s="26">
        <f t="shared" si="34"/>
        <v>3.8466280827796143E-2</v>
      </c>
      <c r="BV189" s="26">
        <f t="shared" si="34"/>
        <v>0</v>
      </c>
      <c r="BW189" s="26">
        <f t="shared" si="34"/>
        <v>0</v>
      </c>
      <c r="BX189" s="26">
        <f t="shared" si="34"/>
        <v>4.5408039538994985E-2</v>
      </c>
      <c r="BY189" s="26">
        <f t="shared" si="34"/>
        <v>0</v>
      </c>
      <c r="BZ189" s="26">
        <f t="shared" si="31"/>
        <v>0</v>
      </c>
      <c r="CA189" s="26">
        <f t="shared" si="31"/>
        <v>-2.409755157906053E-2</v>
      </c>
      <c r="CB189" s="26">
        <f t="shared" si="31"/>
        <v>0</v>
      </c>
      <c r="CC189" s="26">
        <f t="shared" si="31"/>
        <v>-1.109262454285845E-3</v>
      </c>
      <c r="CD189" s="26">
        <f t="shared" si="31"/>
        <v>6.0060240602117284E-3</v>
      </c>
    </row>
    <row r="190" spans="2:82" x14ac:dyDescent="0.35">
      <c r="B190">
        <v>187</v>
      </c>
      <c r="C190" s="34">
        <v>43368</v>
      </c>
      <c r="D190" s="32">
        <v>8.15</v>
      </c>
      <c r="E190" s="32">
        <v>0.81</v>
      </c>
      <c r="F190" s="32">
        <v>4.21</v>
      </c>
      <c r="G190" s="32">
        <v>12.28</v>
      </c>
      <c r="H190" s="32">
        <v>9.1999999999999993</v>
      </c>
      <c r="I190" s="32">
        <v>27.2</v>
      </c>
      <c r="J190" s="32">
        <v>21.9</v>
      </c>
      <c r="K190" s="32">
        <v>1.47</v>
      </c>
      <c r="L190" s="32">
        <v>5.44</v>
      </c>
      <c r="M190" s="32">
        <v>14.6</v>
      </c>
      <c r="N190" s="32">
        <v>0.2</v>
      </c>
      <c r="O190" s="32">
        <v>1.65</v>
      </c>
      <c r="P190" s="32">
        <v>8.8000000000000007</v>
      </c>
      <c r="Q190" s="32">
        <v>20</v>
      </c>
      <c r="R190" s="32">
        <v>13.65</v>
      </c>
      <c r="S190" s="32">
        <v>37</v>
      </c>
      <c r="T190" s="32">
        <v>86.15</v>
      </c>
      <c r="U190" s="32">
        <v>32.5</v>
      </c>
      <c r="V190" s="32">
        <v>21.85</v>
      </c>
      <c r="W190" s="32">
        <v>25</v>
      </c>
      <c r="X190" s="32">
        <v>175.2</v>
      </c>
      <c r="Y190" s="32">
        <v>1495</v>
      </c>
      <c r="Z190" s="13">
        <v>56.55</v>
      </c>
      <c r="AA190" s="13">
        <v>0.36</v>
      </c>
      <c r="AB190" s="13">
        <v>44</v>
      </c>
      <c r="AC190" s="32">
        <v>180</v>
      </c>
      <c r="AD190" s="32">
        <v>11.75</v>
      </c>
      <c r="AE190" s="32">
        <v>5.0999999999999996</v>
      </c>
      <c r="AF190" s="32">
        <v>13.45</v>
      </c>
      <c r="AG190" s="32">
        <v>2.92</v>
      </c>
      <c r="AH190" s="32">
        <v>20.45</v>
      </c>
      <c r="AI190" s="32">
        <v>3.99</v>
      </c>
      <c r="AJ190" s="32">
        <v>622</v>
      </c>
      <c r="AK190" s="32">
        <v>210</v>
      </c>
      <c r="AL190" s="32">
        <v>18</v>
      </c>
      <c r="AM190" s="32">
        <v>90.2</v>
      </c>
      <c r="AN190" s="32">
        <v>8.3000000000000007</v>
      </c>
      <c r="AR190" s="23">
        <v>187</v>
      </c>
      <c r="AS190" s="31">
        <f t="shared" ref="AS190:AS253" si="38">C190</f>
        <v>43368</v>
      </c>
      <c r="AT190" s="26">
        <f t="shared" si="36"/>
        <v>1.2345835822299362E-2</v>
      </c>
      <c r="AU190" s="26">
        <f t="shared" si="36"/>
        <v>-3.6367644170874715E-2</v>
      </c>
      <c r="AV190" s="26">
        <f t="shared" si="35"/>
        <v>0</v>
      </c>
      <c r="AW190" s="26">
        <f t="shared" si="35"/>
        <v>0</v>
      </c>
      <c r="AX190" s="26">
        <f t="shared" si="35"/>
        <v>1.643872634315972E-2</v>
      </c>
      <c r="AY190" s="26">
        <f t="shared" si="35"/>
        <v>0</v>
      </c>
      <c r="AZ190" s="26">
        <f t="shared" si="35"/>
        <v>0</v>
      </c>
      <c r="BA190" s="26">
        <f t="shared" si="35"/>
        <v>1.3698844358161927E-2</v>
      </c>
      <c r="BB190" s="26">
        <f t="shared" si="35"/>
        <v>0</v>
      </c>
      <c r="BC190" s="26">
        <f t="shared" si="35"/>
        <v>-6.8259650703998706E-3</v>
      </c>
      <c r="BD190" s="26">
        <f t="shared" si="35"/>
        <v>0</v>
      </c>
      <c r="BE190" s="26">
        <f t="shared" si="32"/>
        <v>1.8349138668196398E-2</v>
      </c>
      <c r="BF190" s="26">
        <f t="shared" si="32"/>
        <v>2.8820438535491884E-2</v>
      </c>
      <c r="BG190" s="26">
        <f t="shared" si="32"/>
        <v>0</v>
      </c>
      <c r="BH190" s="26">
        <f t="shared" si="32"/>
        <v>0</v>
      </c>
      <c r="BI190" s="26">
        <f t="shared" si="32"/>
        <v>4.8452383385946748E-2</v>
      </c>
      <c r="BJ190" s="26">
        <f t="shared" si="30"/>
        <v>0</v>
      </c>
      <c r="BK190" s="26">
        <f t="shared" si="30"/>
        <v>6.351340572232593E-2</v>
      </c>
      <c r="BL190" s="26">
        <f t="shared" si="30"/>
        <v>-2.2177872099455365E-2</v>
      </c>
      <c r="BM190" s="26">
        <f t="shared" si="30"/>
        <v>0</v>
      </c>
      <c r="BN190" s="26">
        <f t="shared" si="37"/>
        <v>-2.1457627338463965E-2</v>
      </c>
      <c r="BO190" s="26">
        <f t="shared" si="37"/>
        <v>6.5653970221436805E-2</v>
      </c>
      <c r="BP190" s="26">
        <f t="shared" si="37"/>
        <v>-5.9219359659971216E-2</v>
      </c>
      <c r="BQ190" s="26">
        <f t="shared" si="37"/>
        <v>0</v>
      </c>
      <c r="BR190" s="26">
        <f t="shared" si="37"/>
        <v>4.6520015634892907E-2</v>
      </c>
      <c r="BS190" s="26">
        <f t="shared" si="37"/>
        <v>-5.248702605075805E-2</v>
      </c>
      <c r="BT190" s="26">
        <f t="shared" si="37"/>
        <v>8.5470605784583476E-3</v>
      </c>
      <c r="BU190" s="26">
        <f t="shared" si="34"/>
        <v>-2.8987536873252413E-2</v>
      </c>
      <c r="BV190" s="26">
        <f t="shared" si="34"/>
        <v>0</v>
      </c>
      <c r="BW190" s="26">
        <f t="shared" si="34"/>
        <v>5.9982704601710408E-2</v>
      </c>
      <c r="BX190" s="26">
        <f t="shared" si="34"/>
        <v>-2.6539555234612263E-2</v>
      </c>
      <c r="BY190" s="26">
        <f t="shared" si="34"/>
        <v>-2.503130218118477E-3</v>
      </c>
      <c r="BZ190" s="26">
        <f t="shared" si="31"/>
        <v>0</v>
      </c>
      <c r="CA190" s="26">
        <f t="shared" si="31"/>
        <v>2.4097551579060524E-2</v>
      </c>
      <c r="CB190" s="26">
        <f t="shared" si="31"/>
        <v>0</v>
      </c>
      <c r="CC190" s="26">
        <f t="shared" si="31"/>
        <v>2.2197567383130316E-3</v>
      </c>
      <c r="CD190" s="26">
        <f t="shared" si="31"/>
        <v>2.4391453124159263E-2</v>
      </c>
    </row>
    <row r="191" spans="2:82" x14ac:dyDescent="0.35">
      <c r="B191">
        <v>188</v>
      </c>
      <c r="C191" s="34">
        <v>43367</v>
      </c>
      <c r="D191" s="32">
        <v>8.0500000000000007</v>
      </c>
      <c r="E191" s="32">
        <v>0.84</v>
      </c>
      <c r="F191" s="32">
        <v>4.21</v>
      </c>
      <c r="G191" s="32">
        <v>12.28</v>
      </c>
      <c r="H191" s="32">
        <v>9.0500000000000007</v>
      </c>
      <c r="I191" s="32">
        <v>27.2</v>
      </c>
      <c r="J191" s="32">
        <v>21.9</v>
      </c>
      <c r="K191" s="32">
        <v>1.45</v>
      </c>
      <c r="L191" s="32">
        <v>5.44</v>
      </c>
      <c r="M191" s="32">
        <v>14.7</v>
      </c>
      <c r="N191" s="32">
        <v>0.2</v>
      </c>
      <c r="O191" s="32">
        <v>1.62</v>
      </c>
      <c r="P191" s="32">
        <v>8.5500000000000007</v>
      </c>
      <c r="Q191" s="32">
        <v>20</v>
      </c>
      <c r="R191" s="32">
        <v>13.65</v>
      </c>
      <c r="S191" s="32">
        <v>35.25</v>
      </c>
      <c r="T191" s="32">
        <v>86.15</v>
      </c>
      <c r="U191" s="32">
        <v>30.5</v>
      </c>
      <c r="V191" s="32">
        <v>22.34</v>
      </c>
      <c r="W191" s="32">
        <v>25</v>
      </c>
      <c r="X191" s="32">
        <v>179</v>
      </c>
      <c r="Y191" s="32">
        <v>1400</v>
      </c>
      <c r="Z191" s="13">
        <v>60</v>
      </c>
      <c r="AA191" s="13">
        <v>0.36</v>
      </c>
      <c r="AB191" s="13">
        <v>42</v>
      </c>
      <c r="AC191" s="32">
        <v>189.7</v>
      </c>
      <c r="AD191" s="32">
        <v>11.65</v>
      </c>
      <c r="AE191" s="32">
        <v>5.25</v>
      </c>
      <c r="AF191" s="32">
        <v>13.45</v>
      </c>
      <c r="AG191" s="32">
        <v>2.75</v>
      </c>
      <c r="AH191" s="32">
        <v>21</v>
      </c>
      <c r="AI191" s="32">
        <v>4</v>
      </c>
      <c r="AJ191" s="32">
        <v>622</v>
      </c>
      <c r="AK191" s="32">
        <v>205</v>
      </c>
      <c r="AL191" s="32">
        <v>18</v>
      </c>
      <c r="AM191" s="32">
        <v>90</v>
      </c>
      <c r="AN191" s="32">
        <v>8.1</v>
      </c>
      <c r="AR191" s="23">
        <v>188</v>
      </c>
      <c r="AS191" s="31">
        <f t="shared" si="38"/>
        <v>43367</v>
      </c>
      <c r="AT191" s="26">
        <f t="shared" si="36"/>
        <v>-1.2345835822299266E-2</v>
      </c>
      <c r="AU191" s="26">
        <f t="shared" si="36"/>
        <v>3.6367644170874791E-2</v>
      </c>
      <c r="AV191" s="26">
        <f t="shared" si="35"/>
        <v>0</v>
      </c>
      <c r="AW191" s="26">
        <f t="shared" si="35"/>
        <v>0</v>
      </c>
      <c r="AX191" s="26">
        <f t="shared" si="35"/>
        <v>0</v>
      </c>
      <c r="AY191" s="26">
        <f t="shared" si="35"/>
        <v>-4.14100568718095E-2</v>
      </c>
      <c r="AZ191" s="26">
        <f t="shared" si="35"/>
        <v>0</v>
      </c>
      <c r="BA191" s="26">
        <f t="shared" si="35"/>
        <v>0</v>
      </c>
      <c r="BB191" s="26">
        <f t="shared" si="35"/>
        <v>-2.8987536873252187E-2</v>
      </c>
      <c r="BC191" s="26">
        <f t="shared" si="35"/>
        <v>0</v>
      </c>
      <c r="BD191" s="26">
        <f t="shared" si="35"/>
        <v>0</v>
      </c>
      <c r="BE191" s="26">
        <f t="shared" si="32"/>
        <v>-1.834913866819643E-2</v>
      </c>
      <c r="BF191" s="26">
        <f t="shared" si="32"/>
        <v>-5.8309203107930986E-3</v>
      </c>
      <c r="BG191" s="26">
        <f t="shared" si="32"/>
        <v>0</v>
      </c>
      <c r="BH191" s="26">
        <f t="shared" si="32"/>
        <v>0</v>
      </c>
      <c r="BI191" s="26">
        <f t="shared" si="32"/>
        <v>1.5725842305464095E-2</v>
      </c>
      <c r="BJ191" s="26">
        <f t="shared" si="30"/>
        <v>-2.1246851504267819E-2</v>
      </c>
      <c r="BK191" s="26">
        <f t="shared" si="30"/>
        <v>-1.4646315517239189E-2</v>
      </c>
      <c r="BL191" s="26">
        <f t="shared" si="30"/>
        <v>-2.1258550792874951E-2</v>
      </c>
      <c r="BM191" s="26">
        <f t="shared" si="30"/>
        <v>0</v>
      </c>
      <c r="BN191" s="26">
        <f t="shared" si="37"/>
        <v>0</v>
      </c>
      <c r="BO191" s="26">
        <f t="shared" si="37"/>
        <v>0</v>
      </c>
      <c r="BP191" s="26">
        <f t="shared" si="37"/>
        <v>0</v>
      </c>
      <c r="BQ191" s="26">
        <f t="shared" si="37"/>
        <v>-5.4067221270275821E-2</v>
      </c>
      <c r="BR191" s="26">
        <f t="shared" si="37"/>
        <v>0</v>
      </c>
      <c r="BS191" s="26">
        <f t="shared" si="37"/>
        <v>0</v>
      </c>
      <c r="BT191" s="26">
        <f t="shared" si="37"/>
        <v>-1.2793351459909582E-2</v>
      </c>
      <c r="BU191" s="26">
        <f t="shared" si="34"/>
        <v>-9.9629840948841294E-2</v>
      </c>
      <c r="BV191" s="26">
        <f t="shared" si="34"/>
        <v>0</v>
      </c>
      <c r="BW191" s="26">
        <f t="shared" si="34"/>
        <v>0</v>
      </c>
      <c r="BX191" s="26">
        <f t="shared" si="34"/>
        <v>9.5694510161506725E-3</v>
      </c>
      <c r="BY191" s="26">
        <f t="shared" si="34"/>
        <v>1.2578782206859965E-2</v>
      </c>
      <c r="BZ191" s="26">
        <f t="shared" si="31"/>
        <v>0</v>
      </c>
      <c r="CA191" s="26">
        <f t="shared" si="31"/>
        <v>0</v>
      </c>
      <c r="CB191" s="26">
        <f t="shared" si="31"/>
        <v>0</v>
      </c>
      <c r="CC191" s="26">
        <f t="shared" si="31"/>
        <v>-3.2789822822990838E-2</v>
      </c>
      <c r="CD191" s="26">
        <f t="shared" si="31"/>
        <v>1.242251999855711E-2</v>
      </c>
    </row>
    <row r="192" spans="2:82" x14ac:dyDescent="0.35">
      <c r="B192">
        <v>189</v>
      </c>
      <c r="C192" s="34">
        <v>43364</v>
      </c>
      <c r="D192" s="32">
        <v>8.15</v>
      </c>
      <c r="E192" s="32">
        <v>0.81</v>
      </c>
      <c r="F192" s="32">
        <v>4.21</v>
      </c>
      <c r="G192" s="32">
        <v>12.28</v>
      </c>
      <c r="H192" s="32">
        <v>9.0500000000000007</v>
      </c>
      <c r="I192" s="32">
        <v>28.35</v>
      </c>
      <c r="J192" s="32">
        <v>21.9</v>
      </c>
      <c r="K192" s="32">
        <v>1.45</v>
      </c>
      <c r="L192" s="32">
        <v>5.6</v>
      </c>
      <c r="M192" s="32">
        <v>14.7</v>
      </c>
      <c r="N192" s="32">
        <v>0.2</v>
      </c>
      <c r="O192" s="32">
        <v>1.65</v>
      </c>
      <c r="P192" s="32">
        <v>8.6</v>
      </c>
      <c r="Q192" s="32">
        <v>20</v>
      </c>
      <c r="R192" s="32">
        <v>13.65</v>
      </c>
      <c r="S192" s="32">
        <v>34.700000000000003</v>
      </c>
      <c r="T192" s="32">
        <v>88</v>
      </c>
      <c r="U192" s="32">
        <v>30.95</v>
      </c>
      <c r="V192" s="32">
        <v>22.82</v>
      </c>
      <c r="W192" s="32">
        <v>25</v>
      </c>
      <c r="X192" s="32">
        <v>179</v>
      </c>
      <c r="Y192" s="32">
        <v>1400</v>
      </c>
      <c r="Z192" s="13">
        <v>60</v>
      </c>
      <c r="AA192" s="13">
        <v>0.38</v>
      </c>
      <c r="AB192" s="13">
        <v>42</v>
      </c>
      <c r="AC192" s="32">
        <v>189.7</v>
      </c>
      <c r="AD192" s="32">
        <v>11.8</v>
      </c>
      <c r="AE192" s="32">
        <v>5.8</v>
      </c>
      <c r="AF192" s="32">
        <v>13.45</v>
      </c>
      <c r="AG192" s="32">
        <v>2.75</v>
      </c>
      <c r="AH192" s="32">
        <v>20.8</v>
      </c>
      <c r="AI192" s="32">
        <v>3.95</v>
      </c>
      <c r="AJ192" s="32">
        <v>622</v>
      </c>
      <c r="AK192" s="32">
        <v>205</v>
      </c>
      <c r="AL192" s="32">
        <v>18</v>
      </c>
      <c r="AM192" s="32">
        <v>93</v>
      </c>
      <c r="AN192" s="32">
        <v>8</v>
      </c>
      <c r="AR192" s="23">
        <v>189</v>
      </c>
      <c r="AS192" s="31">
        <f t="shared" si="38"/>
        <v>43364</v>
      </c>
      <c r="AT192" s="26">
        <f t="shared" si="36"/>
        <v>1.8576385572935457E-2</v>
      </c>
      <c r="AU192" s="26">
        <f t="shared" si="36"/>
        <v>0</v>
      </c>
      <c r="AV192" s="26">
        <f t="shared" si="35"/>
        <v>0</v>
      </c>
      <c r="AW192" s="26">
        <f t="shared" si="35"/>
        <v>2.3065272930995969E-2</v>
      </c>
      <c r="AX192" s="26">
        <f t="shared" si="35"/>
        <v>-3.7944931564123367E-2</v>
      </c>
      <c r="AY192" s="26">
        <f t="shared" si="35"/>
        <v>0</v>
      </c>
      <c r="AZ192" s="26">
        <f t="shared" si="35"/>
        <v>0</v>
      </c>
      <c r="BA192" s="26">
        <f t="shared" si="35"/>
        <v>0</v>
      </c>
      <c r="BB192" s="26">
        <f t="shared" si="35"/>
        <v>0</v>
      </c>
      <c r="BC192" s="26">
        <f t="shared" si="35"/>
        <v>0</v>
      </c>
      <c r="BD192" s="26">
        <f t="shared" si="35"/>
        <v>0</v>
      </c>
      <c r="BE192" s="26">
        <f t="shared" si="32"/>
        <v>-6.0423144559628101E-3</v>
      </c>
      <c r="BF192" s="26">
        <f t="shared" si="32"/>
        <v>1.1696039763191236E-2</v>
      </c>
      <c r="BG192" s="26">
        <f t="shared" si="32"/>
        <v>-4.9875415110391622E-3</v>
      </c>
      <c r="BH192" s="26">
        <f t="shared" si="32"/>
        <v>0</v>
      </c>
      <c r="BI192" s="26">
        <f t="shared" si="32"/>
        <v>2.0379162336652264E-2</v>
      </c>
      <c r="BJ192" s="26">
        <f t="shared" si="30"/>
        <v>0</v>
      </c>
      <c r="BK192" s="26">
        <f t="shared" si="30"/>
        <v>3.1175617468449796E-2</v>
      </c>
      <c r="BL192" s="26">
        <f t="shared" si="30"/>
        <v>3.2512327001903797E-2</v>
      </c>
      <c r="BM192" s="26">
        <f t="shared" si="30"/>
        <v>0</v>
      </c>
      <c r="BN192" s="26">
        <f t="shared" si="37"/>
        <v>0</v>
      </c>
      <c r="BO192" s="26">
        <f t="shared" si="37"/>
        <v>1.4026484233140849E-2</v>
      </c>
      <c r="BP192" s="26">
        <f t="shared" si="37"/>
        <v>0</v>
      </c>
      <c r="BQ192" s="26">
        <f t="shared" si="37"/>
        <v>-5.1293294387550578E-2</v>
      </c>
      <c r="BR192" s="26">
        <f t="shared" si="37"/>
        <v>0</v>
      </c>
      <c r="BS192" s="26">
        <f t="shared" si="37"/>
        <v>0</v>
      </c>
      <c r="BT192" s="26">
        <f t="shared" si="37"/>
        <v>6.1154423153330646E-2</v>
      </c>
      <c r="BU192" s="26">
        <f t="shared" si="34"/>
        <v>0</v>
      </c>
      <c r="BV192" s="26">
        <f t="shared" si="34"/>
        <v>0</v>
      </c>
      <c r="BW192" s="26">
        <f t="shared" si="34"/>
        <v>0</v>
      </c>
      <c r="BX192" s="26">
        <f t="shared" si="34"/>
        <v>7.2376673002306031E-3</v>
      </c>
      <c r="BY192" s="26">
        <f t="shared" si="34"/>
        <v>1.2739025777429932E-2</v>
      </c>
      <c r="BZ192" s="26">
        <f t="shared" si="31"/>
        <v>3.6010437523033033E-2</v>
      </c>
      <c r="CA192" s="26">
        <f t="shared" si="31"/>
        <v>-2.409755157906053E-2</v>
      </c>
      <c r="CB192" s="26">
        <f t="shared" si="31"/>
        <v>-2.7398974188114388E-2</v>
      </c>
      <c r="CC192" s="26">
        <f t="shared" si="31"/>
        <v>4.3963123421116204E-2</v>
      </c>
      <c r="CD192" s="26">
        <f t="shared" si="31"/>
        <v>2.5317807984290001E-2</v>
      </c>
    </row>
    <row r="193" spans="2:82" x14ac:dyDescent="0.35">
      <c r="B193">
        <v>190</v>
      </c>
      <c r="C193" s="34">
        <v>43363</v>
      </c>
      <c r="D193" s="32">
        <v>8</v>
      </c>
      <c r="E193" s="32">
        <v>0.81</v>
      </c>
      <c r="F193" s="32">
        <v>4.21</v>
      </c>
      <c r="G193" s="32">
        <v>12</v>
      </c>
      <c r="H193" s="32">
        <v>9.4</v>
      </c>
      <c r="I193" s="32">
        <v>28.35</v>
      </c>
      <c r="J193" s="32">
        <v>21.9</v>
      </c>
      <c r="K193" s="32">
        <v>1.45</v>
      </c>
      <c r="L193" s="32">
        <v>5.6</v>
      </c>
      <c r="M193" s="32">
        <v>14.7</v>
      </c>
      <c r="N193" s="32">
        <v>0.2</v>
      </c>
      <c r="O193" s="32">
        <v>1.6600000000000001</v>
      </c>
      <c r="P193" s="32">
        <v>8.5</v>
      </c>
      <c r="Q193" s="32">
        <v>20.100000000000001</v>
      </c>
      <c r="R193" s="32">
        <v>13.65</v>
      </c>
      <c r="S193" s="32">
        <v>34</v>
      </c>
      <c r="T193" s="32">
        <v>88</v>
      </c>
      <c r="U193" s="32">
        <v>30</v>
      </c>
      <c r="V193" s="32">
        <v>22.09</v>
      </c>
      <c r="W193" s="32">
        <v>25</v>
      </c>
      <c r="X193" s="32">
        <v>179</v>
      </c>
      <c r="Y193" s="32">
        <v>1380.5</v>
      </c>
      <c r="Z193" s="13">
        <v>60</v>
      </c>
      <c r="AA193" s="13">
        <v>0.4</v>
      </c>
      <c r="AB193" s="13">
        <v>42</v>
      </c>
      <c r="AC193" s="32">
        <v>189.7</v>
      </c>
      <c r="AD193" s="32">
        <v>11.1</v>
      </c>
      <c r="AE193" s="32">
        <v>5.8</v>
      </c>
      <c r="AF193" s="32">
        <v>13.45</v>
      </c>
      <c r="AG193" s="32">
        <v>2.75</v>
      </c>
      <c r="AH193" s="32">
        <v>20.65</v>
      </c>
      <c r="AI193" s="32">
        <v>3.9</v>
      </c>
      <c r="AJ193" s="32">
        <v>600</v>
      </c>
      <c r="AK193" s="32">
        <v>210</v>
      </c>
      <c r="AL193" s="32">
        <v>18.5</v>
      </c>
      <c r="AM193" s="32">
        <v>89</v>
      </c>
      <c r="AN193" s="32">
        <v>7.8</v>
      </c>
      <c r="AR193" s="23">
        <v>190</v>
      </c>
      <c r="AS193" s="31">
        <f t="shared" si="38"/>
        <v>43363</v>
      </c>
      <c r="AT193" s="26">
        <f t="shared" si="36"/>
        <v>6.269613013595395E-3</v>
      </c>
      <c r="AU193" s="26">
        <f t="shared" si="36"/>
        <v>-4.8202101817877631E-2</v>
      </c>
      <c r="AV193" s="26">
        <f t="shared" si="35"/>
        <v>0</v>
      </c>
      <c r="AW193" s="26">
        <f t="shared" si="35"/>
        <v>0</v>
      </c>
      <c r="AX193" s="26">
        <f t="shared" si="35"/>
        <v>0</v>
      </c>
      <c r="AY193" s="26">
        <f t="shared" si="35"/>
        <v>0</v>
      </c>
      <c r="AZ193" s="26">
        <f t="shared" si="35"/>
        <v>0</v>
      </c>
      <c r="BA193" s="26">
        <f t="shared" si="35"/>
        <v>6.920442844573757E-3</v>
      </c>
      <c r="BB193" s="26">
        <f t="shared" si="35"/>
        <v>0</v>
      </c>
      <c r="BC193" s="26">
        <f t="shared" si="35"/>
        <v>4.5225098004935807E-2</v>
      </c>
      <c r="BD193" s="26">
        <f t="shared" si="35"/>
        <v>0</v>
      </c>
      <c r="BE193" s="26">
        <f t="shared" si="32"/>
        <v>6.0423144559626617E-3</v>
      </c>
      <c r="BF193" s="26">
        <f t="shared" si="32"/>
        <v>0</v>
      </c>
      <c r="BG193" s="26">
        <f t="shared" si="32"/>
        <v>4.0614719154190126E-2</v>
      </c>
      <c r="BH193" s="26">
        <f t="shared" si="32"/>
        <v>-4.6520015634892928E-2</v>
      </c>
      <c r="BI193" s="26">
        <f t="shared" si="32"/>
        <v>0</v>
      </c>
      <c r="BJ193" s="26">
        <f t="shared" si="30"/>
        <v>2.2989518224698781E-2</v>
      </c>
      <c r="BK193" s="26">
        <f t="shared" si="30"/>
        <v>0</v>
      </c>
      <c r="BL193" s="26">
        <f t="shared" si="30"/>
        <v>9.4405202366995636E-2</v>
      </c>
      <c r="BM193" s="26">
        <f t="shared" si="30"/>
        <v>0</v>
      </c>
      <c r="BN193" s="26">
        <f t="shared" si="37"/>
        <v>0</v>
      </c>
      <c r="BO193" s="26">
        <f t="shared" si="37"/>
        <v>0</v>
      </c>
      <c r="BP193" s="26">
        <f t="shared" si="37"/>
        <v>0</v>
      </c>
      <c r="BQ193" s="26">
        <f t="shared" si="37"/>
        <v>-9.5310179804324768E-2</v>
      </c>
      <c r="BR193" s="26">
        <f t="shared" si="37"/>
        <v>0</v>
      </c>
      <c r="BS193" s="26">
        <f t="shared" si="37"/>
        <v>0</v>
      </c>
      <c r="BT193" s="26">
        <f t="shared" si="37"/>
        <v>8.4557388028063174E-2</v>
      </c>
      <c r="BU193" s="26">
        <f t="shared" si="34"/>
        <v>0</v>
      </c>
      <c r="BV193" s="26">
        <f t="shared" si="34"/>
        <v>0</v>
      </c>
      <c r="BW193" s="26">
        <f t="shared" si="34"/>
        <v>0</v>
      </c>
      <c r="BX193" s="26">
        <f t="shared" si="34"/>
        <v>-4.8309272696655803E-3</v>
      </c>
      <c r="BY193" s="26">
        <f t="shared" si="34"/>
        <v>2.5975486403260736E-2</v>
      </c>
      <c r="BZ193" s="26">
        <f t="shared" si="31"/>
        <v>-1.1104779732105809E-2</v>
      </c>
      <c r="CA193" s="26">
        <f t="shared" si="31"/>
        <v>0</v>
      </c>
      <c r="CB193" s="26">
        <f t="shared" si="31"/>
        <v>2.7398974188114347E-2</v>
      </c>
      <c r="CC193" s="26">
        <f t="shared" si="31"/>
        <v>-1.228379488215231E-2</v>
      </c>
      <c r="CD193" s="26">
        <f t="shared" si="31"/>
        <v>3.9220713153281329E-2</v>
      </c>
    </row>
    <row r="194" spans="2:82" x14ac:dyDescent="0.35">
      <c r="B194">
        <v>191</v>
      </c>
      <c r="C194" s="34">
        <v>43362</v>
      </c>
      <c r="D194" s="32">
        <v>7.95</v>
      </c>
      <c r="E194" s="32">
        <v>0.85</v>
      </c>
      <c r="F194" s="32">
        <v>4.21</v>
      </c>
      <c r="G194" s="32">
        <v>12</v>
      </c>
      <c r="H194" s="32">
        <v>9.4</v>
      </c>
      <c r="I194" s="32">
        <v>28.35</v>
      </c>
      <c r="J194" s="32">
        <v>21.9</v>
      </c>
      <c r="K194" s="32">
        <v>1.44</v>
      </c>
      <c r="L194" s="32">
        <v>5.6</v>
      </c>
      <c r="M194" s="32">
        <v>14.05</v>
      </c>
      <c r="N194" s="32">
        <v>0.2</v>
      </c>
      <c r="O194" s="32">
        <v>1.65</v>
      </c>
      <c r="P194" s="32">
        <v>8.5</v>
      </c>
      <c r="Q194" s="32">
        <v>19.3</v>
      </c>
      <c r="R194" s="32">
        <v>14.3</v>
      </c>
      <c r="S194" s="32">
        <v>34</v>
      </c>
      <c r="T194" s="32">
        <v>86</v>
      </c>
      <c r="U194" s="32">
        <v>30</v>
      </c>
      <c r="V194" s="32">
        <v>20.100000000000001</v>
      </c>
      <c r="W194" s="32">
        <v>25</v>
      </c>
      <c r="X194" s="32">
        <v>179</v>
      </c>
      <c r="Y194" s="32">
        <v>1380.5</v>
      </c>
      <c r="Z194" s="13">
        <v>60</v>
      </c>
      <c r="AA194" s="13">
        <v>0.44</v>
      </c>
      <c r="AB194" s="13">
        <v>42</v>
      </c>
      <c r="AC194" s="32">
        <v>189.7</v>
      </c>
      <c r="AD194" s="32">
        <v>10.199999999999999</v>
      </c>
      <c r="AE194" s="32">
        <v>5.8</v>
      </c>
      <c r="AF194" s="32">
        <v>13.45</v>
      </c>
      <c r="AG194" s="32">
        <v>2.75</v>
      </c>
      <c r="AH194" s="32">
        <v>20.75</v>
      </c>
      <c r="AI194" s="32">
        <v>3.8</v>
      </c>
      <c r="AJ194" s="32">
        <v>606.70000000000005</v>
      </c>
      <c r="AK194" s="32">
        <v>210</v>
      </c>
      <c r="AL194" s="32">
        <v>18</v>
      </c>
      <c r="AM194" s="32">
        <v>90.1</v>
      </c>
      <c r="AN194" s="32">
        <v>7.5</v>
      </c>
      <c r="AR194" s="23">
        <v>191</v>
      </c>
      <c r="AS194" s="31">
        <f t="shared" si="38"/>
        <v>43362</v>
      </c>
      <c r="AT194" s="26">
        <f t="shared" si="36"/>
        <v>0</v>
      </c>
      <c r="AU194" s="26">
        <f t="shared" si="36"/>
        <v>6.062462181643484E-2</v>
      </c>
      <c r="AV194" s="26">
        <f t="shared" si="35"/>
        <v>0</v>
      </c>
      <c r="AW194" s="26">
        <f t="shared" si="35"/>
        <v>0</v>
      </c>
      <c r="AX194" s="26">
        <f t="shared" si="35"/>
        <v>0</v>
      </c>
      <c r="AY194" s="26">
        <f t="shared" si="35"/>
        <v>0</v>
      </c>
      <c r="AZ194" s="26">
        <f t="shared" si="35"/>
        <v>0</v>
      </c>
      <c r="BA194" s="26">
        <f t="shared" si="35"/>
        <v>0</v>
      </c>
      <c r="BB194" s="26">
        <f t="shared" si="35"/>
        <v>0</v>
      </c>
      <c r="BC194" s="26">
        <f t="shared" si="35"/>
        <v>3.5650661644961446E-3</v>
      </c>
      <c r="BD194" s="26">
        <f t="shared" si="35"/>
        <v>0</v>
      </c>
      <c r="BE194" s="26">
        <f t="shared" si="32"/>
        <v>-1.204833851617448E-2</v>
      </c>
      <c r="BF194" s="26">
        <f t="shared" si="32"/>
        <v>-2.8987536873252298E-2</v>
      </c>
      <c r="BG194" s="26">
        <f t="shared" si="32"/>
        <v>7.8023802841850204E-3</v>
      </c>
      <c r="BH194" s="26">
        <f t="shared" si="32"/>
        <v>0</v>
      </c>
      <c r="BI194" s="26">
        <f t="shared" si="32"/>
        <v>8.8626872578453243E-3</v>
      </c>
      <c r="BJ194" s="26">
        <f t="shared" si="30"/>
        <v>0</v>
      </c>
      <c r="BK194" s="26">
        <f t="shared" si="30"/>
        <v>-6.4538521137571178E-2</v>
      </c>
      <c r="BL194" s="26">
        <f t="shared" si="30"/>
        <v>0</v>
      </c>
      <c r="BM194" s="26">
        <f t="shared" si="30"/>
        <v>0</v>
      </c>
      <c r="BN194" s="26">
        <f t="shared" si="37"/>
        <v>0</v>
      </c>
      <c r="BO194" s="26">
        <f t="shared" si="37"/>
        <v>0</v>
      </c>
      <c r="BP194" s="26">
        <f t="shared" si="37"/>
        <v>0</v>
      </c>
      <c r="BQ194" s="26">
        <f t="shared" si="37"/>
        <v>9.5310179804324741E-2</v>
      </c>
      <c r="BR194" s="26">
        <f t="shared" si="37"/>
        <v>9.5694510161506725E-3</v>
      </c>
      <c r="BS194" s="26">
        <f t="shared" si="37"/>
        <v>0</v>
      </c>
      <c r="BT194" s="26">
        <f t="shared" si="37"/>
        <v>1.980262729617973E-2</v>
      </c>
      <c r="BU194" s="26">
        <f t="shared" si="34"/>
        <v>6.2242308877220792E-2</v>
      </c>
      <c r="BV194" s="26">
        <f t="shared" si="34"/>
        <v>0</v>
      </c>
      <c r="BW194" s="26">
        <f t="shared" si="34"/>
        <v>0</v>
      </c>
      <c r="BX194" s="26">
        <f t="shared" si="34"/>
        <v>0</v>
      </c>
      <c r="BY194" s="26">
        <f t="shared" si="34"/>
        <v>0</v>
      </c>
      <c r="BZ194" s="26">
        <f t="shared" si="31"/>
        <v>0</v>
      </c>
      <c r="CA194" s="26">
        <f t="shared" si="31"/>
        <v>0</v>
      </c>
      <c r="CB194" s="26">
        <f t="shared" si="31"/>
        <v>0</v>
      </c>
      <c r="CC194" s="26">
        <f t="shared" si="31"/>
        <v>1.1104942840271153E-3</v>
      </c>
      <c r="CD194" s="26">
        <f t="shared" si="31"/>
        <v>-2.6317308317373417E-2</v>
      </c>
    </row>
    <row r="195" spans="2:82" x14ac:dyDescent="0.35">
      <c r="B195">
        <v>192</v>
      </c>
      <c r="C195" s="34">
        <v>43361</v>
      </c>
      <c r="D195" s="32">
        <v>7.95</v>
      </c>
      <c r="E195" s="32">
        <v>0.8</v>
      </c>
      <c r="F195" s="32">
        <v>4.21</v>
      </c>
      <c r="G195" s="32">
        <v>12</v>
      </c>
      <c r="H195" s="32">
        <v>9.4</v>
      </c>
      <c r="I195" s="32">
        <v>28.35</v>
      </c>
      <c r="J195" s="32">
        <v>21.9</v>
      </c>
      <c r="K195" s="32">
        <v>1.44</v>
      </c>
      <c r="L195" s="32">
        <v>5.6</v>
      </c>
      <c r="M195" s="32">
        <v>14</v>
      </c>
      <c r="N195" s="32">
        <v>0.2</v>
      </c>
      <c r="O195" s="32">
        <v>1.67</v>
      </c>
      <c r="P195" s="32">
        <v>8.75</v>
      </c>
      <c r="Q195" s="32">
        <v>19.149999999999999</v>
      </c>
      <c r="R195" s="32">
        <v>14.3</v>
      </c>
      <c r="S195" s="32">
        <v>33.700000000000003</v>
      </c>
      <c r="T195" s="32">
        <v>86</v>
      </c>
      <c r="U195" s="32">
        <v>32</v>
      </c>
      <c r="V195" s="32">
        <v>20.100000000000001</v>
      </c>
      <c r="W195" s="32">
        <v>25</v>
      </c>
      <c r="X195" s="32">
        <v>179</v>
      </c>
      <c r="Y195" s="32">
        <v>1380.5</v>
      </c>
      <c r="Z195" s="13">
        <v>60</v>
      </c>
      <c r="AA195" s="13">
        <v>0.4</v>
      </c>
      <c r="AB195" s="13">
        <v>41.6</v>
      </c>
      <c r="AC195" s="32">
        <v>189.7</v>
      </c>
      <c r="AD195" s="32">
        <v>10</v>
      </c>
      <c r="AE195" s="32">
        <v>5.45</v>
      </c>
      <c r="AF195" s="32">
        <v>13.45</v>
      </c>
      <c r="AG195" s="32">
        <v>2.75</v>
      </c>
      <c r="AH195" s="32">
        <v>20.75</v>
      </c>
      <c r="AI195" s="32">
        <v>3.8</v>
      </c>
      <c r="AJ195" s="32">
        <v>606.70000000000005</v>
      </c>
      <c r="AK195" s="32">
        <v>210</v>
      </c>
      <c r="AL195" s="32">
        <v>18</v>
      </c>
      <c r="AM195" s="32">
        <v>90</v>
      </c>
      <c r="AN195" s="32">
        <v>7.7</v>
      </c>
      <c r="AR195" s="23">
        <v>192</v>
      </c>
      <c r="AS195" s="31">
        <f t="shared" si="38"/>
        <v>43361</v>
      </c>
      <c r="AT195" s="26">
        <f t="shared" si="36"/>
        <v>-1.8692133012152522E-2</v>
      </c>
      <c r="AU195" s="26">
        <f t="shared" si="36"/>
        <v>0</v>
      </c>
      <c r="AV195" s="26">
        <f t="shared" si="35"/>
        <v>0</v>
      </c>
      <c r="AW195" s="26">
        <f t="shared" si="35"/>
        <v>-4.8790164169431945E-2</v>
      </c>
      <c r="AX195" s="26">
        <f t="shared" si="35"/>
        <v>0</v>
      </c>
      <c r="AY195" s="26">
        <f t="shared" si="35"/>
        <v>0</v>
      </c>
      <c r="AZ195" s="26">
        <f t="shared" si="35"/>
        <v>0</v>
      </c>
      <c r="BA195" s="26">
        <f t="shared" si="35"/>
        <v>0</v>
      </c>
      <c r="BB195" s="26">
        <f t="shared" si="35"/>
        <v>1.8018505502678212E-2</v>
      </c>
      <c r="BC195" s="26">
        <f t="shared" si="35"/>
        <v>7.168489478612497E-3</v>
      </c>
      <c r="BD195" s="26">
        <f t="shared" si="35"/>
        <v>0</v>
      </c>
      <c r="BE195" s="26">
        <f t="shared" si="32"/>
        <v>-5.9701669865039079E-3</v>
      </c>
      <c r="BF195" s="26">
        <f t="shared" si="32"/>
        <v>6.4919546099315689E-2</v>
      </c>
      <c r="BG195" s="26">
        <f t="shared" si="32"/>
        <v>0</v>
      </c>
      <c r="BH195" s="26">
        <f t="shared" si="32"/>
        <v>0</v>
      </c>
      <c r="BI195" s="26">
        <f t="shared" si="32"/>
        <v>-7.3910166463890667E-3</v>
      </c>
      <c r="BJ195" s="26">
        <f t="shared" si="30"/>
        <v>0</v>
      </c>
      <c r="BK195" s="26">
        <f t="shared" si="30"/>
        <v>0</v>
      </c>
      <c r="BL195" s="26">
        <f t="shared" si="30"/>
        <v>0</v>
      </c>
      <c r="BM195" s="26">
        <f t="shared" si="30"/>
        <v>0</v>
      </c>
      <c r="BN195" s="26">
        <f t="shared" si="37"/>
        <v>0</v>
      </c>
      <c r="BO195" s="26">
        <f t="shared" si="37"/>
        <v>2.2341159937733897E-2</v>
      </c>
      <c r="BP195" s="26">
        <f t="shared" si="37"/>
        <v>0</v>
      </c>
      <c r="BQ195" s="26">
        <f t="shared" si="37"/>
        <v>7.7961541469711917E-2</v>
      </c>
      <c r="BR195" s="26">
        <f t="shared" si="37"/>
        <v>2.4067400305650593E-3</v>
      </c>
      <c r="BS195" s="26">
        <f t="shared" si="37"/>
        <v>0</v>
      </c>
      <c r="BT195" s="26">
        <f t="shared" si="37"/>
        <v>0</v>
      </c>
      <c r="BU195" s="26">
        <f t="shared" si="34"/>
        <v>8.6177696241052412E-2</v>
      </c>
      <c r="BV195" s="26">
        <f t="shared" si="34"/>
        <v>0</v>
      </c>
      <c r="BW195" s="26">
        <f t="shared" si="34"/>
        <v>0</v>
      </c>
      <c r="BX195" s="26">
        <f t="shared" si="34"/>
        <v>2.4391453124159263E-2</v>
      </c>
      <c r="BY195" s="26">
        <f t="shared" si="34"/>
        <v>1.5915455305899363E-2</v>
      </c>
      <c r="BZ195" s="26">
        <f t="shared" si="31"/>
        <v>0</v>
      </c>
      <c r="CA195" s="26">
        <f t="shared" si="31"/>
        <v>0</v>
      </c>
      <c r="CB195" s="26">
        <f t="shared" si="31"/>
        <v>0</v>
      </c>
      <c r="CC195" s="26">
        <f t="shared" si="31"/>
        <v>-2.197890671877523E-2</v>
      </c>
      <c r="CD195" s="26">
        <f t="shared" si="31"/>
        <v>6.713930283762852E-2</v>
      </c>
    </row>
    <row r="196" spans="2:82" x14ac:dyDescent="0.35">
      <c r="B196">
        <v>193</v>
      </c>
      <c r="C196" s="34">
        <v>43360</v>
      </c>
      <c r="D196" s="32">
        <v>8.1</v>
      </c>
      <c r="E196" s="32">
        <v>0.8</v>
      </c>
      <c r="F196" s="32">
        <v>4.21</v>
      </c>
      <c r="G196" s="32">
        <v>12.6</v>
      </c>
      <c r="H196" s="32">
        <v>9.4</v>
      </c>
      <c r="I196" s="32">
        <v>28.35</v>
      </c>
      <c r="J196" s="32">
        <v>21.9</v>
      </c>
      <c r="K196" s="32">
        <v>1.44</v>
      </c>
      <c r="L196" s="32">
        <v>5.5</v>
      </c>
      <c r="M196" s="32">
        <v>13.9</v>
      </c>
      <c r="N196" s="32">
        <v>0.2</v>
      </c>
      <c r="O196" s="32">
        <v>1.6800000000000002</v>
      </c>
      <c r="P196" s="32">
        <v>8.1999999999999993</v>
      </c>
      <c r="Q196" s="32">
        <v>19.149999999999999</v>
      </c>
      <c r="R196" s="32">
        <v>14.3</v>
      </c>
      <c r="S196" s="32">
        <v>33.950000000000003</v>
      </c>
      <c r="T196" s="32">
        <v>86</v>
      </c>
      <c r="U196" s="32">
        <v>32</v>
      </c>
      <c r="V196" s="32">
        <v>20.100000000000001</v>
      </c>
      <c r="W196" s="32">
        <v>25</v>
      </c>
      <c r="X196" s="32">
        <v>179</v>
      </c>
      <c r="Y196" s="32">
        <v>1350</v>
      </c>
      <c r="Z196" s="13">
        <v>60</v>
      </c>
      <c r="AA196" s="13">
        <v>0.37</v>
      </c>
      <c r="AB196" s="13">
        <v>41.5</v>
      </c>
      <c r="AC196" s="32">
        <v>189.7</v>
      </c>
      <c r="AD196" s="32">
        <v>10</v>
      </c>
      <c r="AE196" s="32">
        <v>5</v>
      </c>
      <c r="AF196" s="32">
        <v>13.45</v>
      </c>
      <c r="AG196" s="32">
        <v>2.75</v>
      </c>
      <c r="AH196" s="32">
        <v>20.25</v>
      </c>
      <c r="AI196" s="32">
        <v>3.74</v>
      </c>
      <c r="AJ196" s="32">
        <v>606.70000000000005</v>
      </c>
      <c r="AK196" s="32">
        <v>210</v>
      </c>
      <c r="AL196" s="32">
        <v>18</v>
      </c>
      <c r="AM196" s="32">
        <v>92</v>
      </c>
      <c r="AN196" s="32">
        <v>7.2</v>
      </c>
      <c r="AR196" s="23">
        <v>193</v>
      </c>
      <c r="AS196" s="31">
        <f t="shared" si="38"/>
        <v>43360</v>
      </c>
      <c r="AT196" s="26">
        <f t="shared" si="36"/>
        <v>3.7740327982847113E-2</v>
      </c>
      <c r="AU196" s="26">
        <f t="shared" si="36"/>
        <v>0</v>
      </c>
      <c r="AV196" s="26">
        <f t="shared" si="35"/>
        <v>0</v>
      </c>
      <c r="AW196" s="26">
        <f t="shared" si="35"/>
        <v>8.2691715845113409E-2</v>
      </c>
      <c r="AX196" s="26">
        <f t="shared" si="35"/>
        <v>0</v>
      </c>
      <c r="AY196" s="26">
        <f t="shared" si="35"/>
        <v>0</v>
      </c>
      <c r="AZ196" s="26">
        <f t="shared" si="35"/>
        <v>0</v>
      </c>
      <c r="BA196" s="26">
        <f t="shared" si="35"/>
        <v>0</v>
      </c>
      <c r="BB196" s="26">
        <f t="shared" si="35"/>
        <v>0</v>
      </c>
      <c r="BC196" s="26">
        <f t="shared" si="35"/>
        <v>0</v>
      </c>
      <c r="BD196" s="26">
        <f t="shared" si="35"/>
        <v>0</v>
      </c>
      <c r="BE196" s="26">
        <f t="shared" si="32"/>
        <v>2.4097551579060524E-2</v>
      </c>
      <c r="BF196" s="26">
        <f t="shared" si="32"/>
        <v>6.1162270174360536E-3</v>
      </c>
      <c r="BG196" s="26">
        <f t="shared" si="32"/>
        <v>7.8637364602144513E-3</v>
      </c>
      <c r="BH196" s="26">
        <f t="shared" si="32"/>
        <v>0</v>
      </c>
      <c r="BI196" s="26">
        <f t="shared" si="32"/>
        <v>-2.3290718006095879E-2</v>
      </c>
      <c r="BJ196" s="26">
        <f t="shared" si="30"/>
        <v>-2.1852508437623607E-2</v>
      </c>
      <c r="BK196" s="26">
        <f t="shared" si="30"/>
        <v>0</v>
      </c>
      <c r="BL196" s="26">
        <f t="shared" si="30"/>
        <v>0</v>
      </c>
      <c r="BM196" s="26">
        <f t="shared" si="30"/>
        <v>0</v>
      </c>
      <c r="BN196" s="26">
        <f t="shared" si="37"/>
        <v>-5.5710450494553601E-3</v>
      </c>
      <c r="BO196" s="26">
        <f t="shared" si="37"/>
        <v>-1.4706147389695449E-2</v>
      </c>
      <c r="BP196" s="26">
        <f t="shared" si="37"/>
        <v>0</v>
      </c>
      <c r="BQ196" s="26">
        <f t="shared" si="37"/>
        <v>8.4557388028062966E-2</v>
      </c>
      <c r="BR196" s="26">
        <f t="shared" si="37"/>
        <v>-1.7910926566530219E-2</v>
      </c>
      <c r="BS196" s="26">
        <f t="shared" si="37"/>
        <v>0</v>
      </c>
      <c r="BT196" s="26">
        <f t="shared" si="37"/>
        <v>-1.4888612493750637E-2</v>
      </c>
      <c r="BU196" s="26">
        <f t="shared" si="34"/>
        <v>0</v>
      </c>
      <c r="BV196" s="26">
        <f t="shared" si="34"/>
        <v>0</v>
      </c>
      <c r="BW196" s="26">
        <f t="shared" si="34"/>
        <v>0</v>
      </c>
      <c r="BX196" s="26">
        <f t="shared" si="34"/>
        <v>9.9256397999699982E-3</v>
      </c>
      <c r="BY196" s="26">
        <f t="shared" si="34"/>
        <v>-2.6702285558788097E-3</v>
      </c>
      <c r="BZ196" s="26">
        <f t="shared" si="31"/>
        <v>0</v>
      </c>
      <c r="CA196" s="26">
        <f t="shared" si="31"/>
        <v>0</v>
      </c>
      <c r="CB196" s="26">
        <f t="shared" si="31"/>
        <v>0</v>
      </c>
      <c r="CC196" s="26">
        <f t="shared" si="31"/>
        <v>-5.4200674693391446E-3</v>
      </c>
      <c r="CD196" s="26">
        <f t="shared" si="31"/>
        <v>-2.7398974188114503E-2</v>
      </c>
    </row>
    <row r="197" spans="2:82" x14ac:dyDescent="0.35">
      <c r="B197">
        <v>194</v>
      </c>
      <c r="C197" s="34">
        <v>43357</v>
      </c>
      <c r="D197" s="32">
        <v>7.8</v>
      </c>
      <c r="E197" s="32">
        <v>0.8</v>
      </c>
      <c r="F197" s="32">
        <v>4.21</v>
      </c>
      <c r="G197" s="32">
        <v>11.6</v>
      </c>
      <c r="H197" s="32">
        <v>9.4</v>
      </c>
      <c r="I197" s="32">
        <v>28.35</v>
      </c>
      <c r="J197" s="32">
        <v>21.9</v>
      </c>
      <c r="K197" s="32">
        <v>1.44</v>
      </c>
      <c r="L197" s="32">
        <v>5.5</v>
      </c>
      <c r="M197" s="32">
        <v>13.9</v>
      </c>
      <c r="N197" s="32">
        <v>0.2</v>
      </c>
      <c r="O197" s="32">
        <v>1.6400000000000001</v>
      </c>
      <c r="P197" s="32">
        <v>8.15</v>
      </c>
      <c r="Q197" s="32">
        <v>19</v>
      </c>
      <c r="R197" s="32">
        <v>14.3</v>
      </c>
      <c r="S197" s="32">
        <v>34.75</v>
      </c>
      <c r="T197" s="32">
        <v>87.9</v>
      </c>
      <c r="U197" s="32">
        <v>32</v>
      </c>
      <c r="V197" s="32">
        <v>20.100000000000001</v>
      </c>
      <c r="W197" s="32">
        <v>25</v>
      </c>
      <c r="X197" s="32">
        <v>180</v>
      </c>
      <c r="Y197" s="32">
        <v>1370</v>
      </c>
      <c r="Z197" s="13">
        <v>60</v>
      </c>
      <c r="AA197" s="13">
        <v>0.34</v>
      </c>
      <c r="AB197" s="13">
        <v>42.25</v>
      </c>
      <c r="AC197" s="32">
        <v>189.7</v>
      </c>
      <c r="AD197" s="32">
        <v>10.15</v>
      </c>
      <c r="AE197" s="32">
        <v>5</v>
      </c>
      <c r="AF197" s="32">
        <v>13.45</v>
      </c>
      <c r="AG197" s="32">
        <v>2.75</v>
      </c>
      <c r="AH197" s="32">
        <v>20.05</v>
      </c>
      <c r="AI197" s="32">
        <v>3.75</v>
      </c>
      <c r="AJ197" s="32">
        <v>606.70000000000005</v>
      </c>
      <c r="AK197" s="32">
        <v>210</v>
      </c>
      <c r="AL197" s="32">
        <v>18</v>
      </c>
      <c r="AM197" s="32">
        <v>92.5</v>
      </c>
      <c r="AN197" s="32">
        <v>7.4</v>
      </c>
      <c r="AR197" s="23">
        <v>194</v>
      </c>
      <c r="AS197" s="31">
        <f t="shared" si="38"/>
        <v>43357</v>
      </c>
      <c r="AT197" s="26">
        <f t="shared" si="36"/>
        <v>2.5975486403260736E-2</v>
      </c>
      <c r="AU197" s="26">
        <f t="shared" si="36"/>
        <v>0</v>
      </c>
      <c r="AV197" s="26">
        <f t="shared" si="35"/>
        <v>0</v>
      </c>
      <c r="AW197" s="26">
        <f t="shared" si="35"/>
        <v>0</v>
      </c>
      <c r="AX197" s="26">
        <f t="shared" si="35"/>
        <v>0</v>
      </c>
      <c r="AY197" s="26">
        <f t="shared" si="35"/>
        <v>0</v>
      </c>
      <c r="AZ197" s="26">
        <f t="shared" si="35"/>
        <v>0</v>
      </c>
      <c r="BA197" s="26">
        <f t="shared" si="35"/>
        <v>6.9686693160934355E-3</v>
      </c>
      <c r="BB197" s="26">
        <f t="shared" si="35"/>
        <v>0</v>
      </c>
      <c r="BC197" s="26">
        <f t="shared" si="35"/>
        <v>0</v>
      </c>
      <c r="BD197" s="26">
        <f t="shared" si="35"/>
        <v>0</v>
      </c>
      <c r="BE197" s="26">
        <f t="shared" si="32"/>
        <v>5.0010420574661416E-2</v>
      </c>
      <c r="BF197" s="26">
        <f t="shared" si="32"/>
        <v>1.8576385572935457E-2</v>
      </c>
      <c r="BG197" s="26">
        <f t="shared" si="32"/>
        <v>-4.1242958534049134E-2</v>
      </c>
      <c r="BH197" s="26">
        <f t="shared" si="32"/>
        <v>0</v>
      </c>
      <c r="BI197" s="26">
        <f t="shared" si="32"/>
        <v>5.3188311062284853E-2</v>
      </c>
      <c r="BJ197" s="26">
        <f t="shared" si="30"/>
        <v>-1.1370097870751247E-3</v>
      </c>
      <c r="BK197" s="26">
        <f t="shared" si="30"/>
        <v>0</v>
      </c>
      <c r="BL197" s="26">
        <f t="shared" si="30"/>
        <v>0</v>
      </c>
      <c r="BM197" s="26">
        <f t="shared" si="30"/>
        <v>0</v>
      </c>
      <c r="BN197" s="26">
        <f t="shared" si="37"/>
        <v>0</v>
      </c>
      <c r="BO197" s="26">
        <f t="shared" si="37"/>
        <v>-2.0231903971585002E-2</v>
      </c>
      <c r="BP197" s="26">
        <f t="shared" si="37"/>
        <v>0</v>
      </c>
      <c r="BQ197" s="26">
        <f t="shared" si="37"/>
        <v>0</v>
      </c>
      <c r="BR197" s="26">
        <f t="shared" si="37"/>
        <v>3.0032287098875076E-2</v>
      </c>
      <c r="BS197" s="26">
        <f t="shared" si="37"/>
        <v>0</v>
      </c>
      <c r="BT197" s="26">
        <f t="shared" si="37"/>
        <v>-4.9140148024289293E-3</v>
      </c>
      <c r="BU197" s="26">
        <f t="shared" si="34"/>
        <v>-9.950330853168092E-3</v>
      </c>
      <c r="BV197" s="26">
        <f t="shared" si="34"/>
        <v>0</v>
      </c>
      <c r="BW197" s="26">
        <f t="shared" si="34"/>
        <v>2.5784117155714634E-2</v>
      </c>
      <c r="BX197" s="26">
        <f t="shared" si="34"/>
        <v>2.2699587516106536E-2</v>
      </c>
      <c r="BY197" s="26">
        <f t="shared" si="34"/>
        <v>1.342302033214055E-2</v>
      </c>
      <c r="BZ197" s="26">
        <f t="shared" si="31"/>
        <v>0</v>
      </c>
      <c r="CA197" s="26">
        <f t="shared" si="31"/>
        <v>0</v>
      </c>
      <c r="CB197" s="26">
        <f t="shared" si="31"/>
        <v>-2.7398974188114388E-2</v>
      </c>
      <c r="CC197" s="26">
        <f t="shared" si="31"/>
        <v>9.5202077539477223E-2</v>
      </c>
      <c r="CD197" s="26">
        <f t="shared" si="31"/>
        <v>3.4367643504207818E-2</v>
      </c>
    </row>
    <row r="198" spans="2:82" x14ac:dyDescent="0.35">
      <c r="B198">
        <v>195</v>
      </c>
      <c r="C198" s="34">
        <v>43356</v>
      </c>
      <c r="D198" s="32">
        <v>7.6</v>
      </c>
      <c r="E198" s="32">
        <v>0.8</v>
      </c>
      <c r="F198" s="32">
        <v>4.21</v>
      </c>
      <c r="G198" s="32">
        <v>11.6</v>
      </c>
      <c r="H198" s="32">
        <v>9.4</v>
      </c>
      <c r="I198" s="32">
        <v>28.35</v>
      </c>
      <c r="J198" s="32">
        <v>21.9</v>
      </c>
      <c r="K198" s="32">
        <v>1.43</v>
      </c>
      <c r="L198" s="32">
        <v>5.5</v>
      </c>
      <c r="M198" s="32">
        <v>13.9</v>
      </c>
      <c r="N198" s="32">
        <v>0.2</v>
      </c>
      <c r="O198" s="32">
        <v>1.56</v>
      </c>
      <c r="P198" s="32">
        <v>8</v>
      </c>
      <c r="Q198" s="32">
        <v>19.8</v>
      </c>
      <c r="R198" s="32">
        <v>14.3</v>
      </c>
      <c r="S198" s="32">
        <v>32.950000000000003</v>
      </c>
      <c r="T198" s="32">
        <v>88</v>
      </c>
      <c r="U198" s="32">
        <v>32</v>
      </c>
      <c r="V198" s="32">
        <v>20.100000000000001</v>
      </c>
      <c r="W198" s="32">
        <v>25</v>
      </c>
      <c r="X198" s="32">
        <v>180</v>
      </c>
      <c r="Y198" s="32">
        <v>1398</v>
      </c>
      <c r="Z198" s="13">
        <v>60</v>
      </c>
      <c r="AA198" s="13">
        <v>0.34</v>
      </c>
      <c r="AB198" s="13">
        <v>41</v>
      </c>
      <c r="AC198" s="32">
        <v>189.7</v>
      </c>
      <c r="AD198" s="32">
        <v>10.199999999999999</v>
      </c>
      <c r="AE198" s="32">
        <v>5.05</v>
      </c>
      <c r="AF198" s="32">
        <v>13.45</v>
      </c>
      <c r="AG198" s="32">
        <v>2.68</v>
      </c>
      <c r="AH198" s="32">
        <v>19.600000000000001</v>
      </c>
      <c r="AI198" s="32">
        <v>3.7</v>
      </c>
      <c r="AJ198" s="32">
        <v>606.70000000000005</v>
      </c>
      <c r="AK198" s="32">
        <v>210</v>
      </c>
      <c r="AL198" s="32">
        <v>18.5</v>
      </c>
      <c r="AM198" s="32">
        <v>84.1</v>
      </c>
      <c r="AN198" s="32">
        <v>7.15</v>
      </c>
      <c r="AR198" s="23">
        <v>195</v>
      </c>
      <c r="AS198" s="31">
        <f t="shared" si="38"/>
        <v>43356</v>
      </c>
      <c r="AT198" s="26">
        <f t="shared" si="36"/>
        <v>-5.1293294387550578E-2</v>
      </c>
      <c r="AU198" s="26">
        <f t="shared" si="36"/>
        <v>-4.8790164169431945E-2</v>
      </c>
      <c r="AV198" s="26">
        <f t="shared" si="35"/>
        <v>0</v>
      </c>
      <c r="AW198" s="26">
        <f t="shared" si="35"/>
        <v>0</v>
      </c>
      <c r="AX198" s="26">
        <f t="shared" si="35"/>
        <v>0</v>
      </c>
      <c r="AY198" s="26">
        <f t="shared" si="35"/>
        <v>0</v>
      </c>
      <c r="AZ198" s="26">
        <f t="shared" si="35"/>
        <v>-0.10398971352404775</v>
      </c>
      <c r="BA198" s="26">
        <f t="shared" si="35"/>
        <v>0</v>
      </c>
      <c r="BB198" s="26">
        <f t="shared" si="35"/>
        <v>0</v>
      </c>
      <c r="BC198" s="26">
        <f t="shared" si="35"/>
        <v>-2.1353124470568946E-2</v>
      </c>
      <c r="BD198" s="26">
        <f t="shared" si="35"/>
        <v>0</v>
      </c>
      <c r="BE198" s="26">
        <f t="shared" si="32"/>
        <v>3.2576170434612667E-2</v>
      </c>
      <c r="BF198" s="26">
        <f t="shared" si="32"/>
        <v>-1.2422519998557096E-2</v>
      </c>
      <c r="BG198" s="26">
        <f t="shared" si="32"/>
        <v>0</v>
      </c>
      <c r="BH198" s="26">
        <f t="shared" si="32"/>
        <v>0</v>
      </c>
      <c r="BI198" s="26">
        <f t="shared" si="32"/>
        <v>1.0678972575854314E-2</v>
      </c>
      <c r="BJ198" s="26">
        <f t="shared" si="30"/>
        <v>0</v>
      </c>
      <c r="BK198" s="26">
        <f t="shared" si="30"/>
        <v>0</v>
      </c>
      <c r="BL198" s="26">
        <f t="shared" si="30"/>
        <v>-0.10565897857602453</v>
      </c>
      <c r="BM198" s="26">
        <f t="shared" si="30"/>
        <v>0</v>
      </c>
      <c r="BN198" s="26">
        <f t="shared" si="37"/>
        <v>0</v>
      </c>
      <c r="BO198" s="26">
        <f t="shared" si="37"/>
        <v>-5.6323539917044217E-2</v>
      </c>
      <c r="BP198" s="26">
        <f t="shared" si="37"/>
        <v>0</v>
      </c>
      <c r="BQ198" s="26">
        <f t="shared" si="37"/>
        <v>0</v>
      </c>
      <c r="BR198" s="26">
        <f t="shared" si="37"/>
        <v>0</v>
      </c>
      <c r="BS198" s="26">
        <f t="shared" si="37"/>
        <v>0</v>
      </c>
      <c r="BT198" s="26">
        <f t="shared" si="37"/>
        <v>0</v>
      </c>
      <c r="BU198" s="26">
        <f t="shared" si="34"/>
        <v>0</v>
      </c>
      <c r="BV198" s="26">
        <f t="shared" si="34"/>
        <v>0</v>
      </c>
      <c r="BW198" s="26">
        <f t="shared" si="34"/>
        <v>0</v>
      </c>
      <c r="BX198" s="26">
        <f t="shared" si="34"/>
        <v>-5.0890695074711813E-3</v>
      </c>
      <c r="BY198" s="26">
        <f t="shared" si="34"/>
        <v>0</v>
      </c>
      <c r="BZ198" s="26">
        <f t="shared" si="31"/>
        <v>0</v>
      </c>
      <c r="CA198" s="26">
        <f t="shared" si="31"/>
        <v>0</v>
      </c>
      <c r="CB198" s="26">
        <f t="shared" si="31"/>
        <v>0</v>
      </c>
      <c r="CC198" s="26">
        <f t="shared" si="31"/>
        <v>1.1897681355887508E-3</v>
      </c>
      <c r="CD198" s="26">
        <f t="shared" si="31"/>
        <v>1.4084739881739023E-2</v>
      </c>
    </row>
    <row r="199" spans="2:82" x14ac:dyDescent="0.35">
      <c r="B199">
        <v>196</v>
      </c>
      <c r="C199" s="34">
        <v>43355</v>
      </c>
      <c r="D199" s="32">
        <v>8</v>
      </c>
      <c r="E199" s="32">
        <v>0.84</v>
      </c>
      <c r="F199" s="32">
        <v>4.21</v>
      </c>
      <c r="G199" s="32">
        <v>11.6</v>
      </c>
      <c r="H199" s="32">
        <v>9.4</v>
      </c>
      <c r="I199" s="32">
        <v>28.35</v>
      </c>
      <c r="J199" s="32">
        <v>24.3</v>
      </c>
      <c r="K199" s="32">
        <v>1.43</v>
      </c>
      <c r="L199" s="32">
        <v>5.5</v>
      </c>
      <c r="M199" s="32">
        <v>14.2</v>
      </c>
      <c r="N199" s="32">
        <v>0.2</v>
      </c>
      <c r="O199" s="32">
        <v>1.51</v>
      </c>
      <c r="P199" s="32">
        <v>8.1</v>
      </c>
      <c r="Q199" s="32">
        <v>19.8</v>
      </c>
      <c r="R199" s="32">
        <v>14.3</v>
      </c>
      <c r="S199" s="32">
        <v>32.6</v>
      </c>
      <c r="T199" s="32">
        <v>88</v>
      </c>
      <c r="U199" s="32">
        <v>32</v>
      </c>
      <c r="V199" s="32">
        <v>22.34</v>
      </c>
      <c r="W199" s="32">
        <v>25</v>
      </c>
      <c r="X199" s="32">
        <v>180</v>
      </c>
      <c r="Y199" s="32">
        <v>1479</v>
      </c>
      <c r="Z199" s="13">
        <v>60</v>
      </c>
      <c r="AA199" s="13">
        <v>0.34</v>
      </c>
      <c r="AB199" s="13">
        <v>41</v>
      </c>
      <c r="AC199" s="32">
        <v>189.7</v>
      </c>
      <c r="AD199" s="32">
        <v>10.199999999999999</v>
      </c>
      <c r="AE199" s="32">
        <v>5.05</v>
      </c>
      <c r="AF199" s="32">
        <v>13.45</v>
      </c>
      <c r="AG199" s="32">
        <v>2.68</v>
      </c>
      <c r="AH199" s="32">
        <v>19.7</v>
      </c>
      <c r="AI199" s="32">
        <v>3.7</v>
      </c>
      <c r="AJ199" s="32">
        <v>606.70000000000005</v>
      </c>
      <c r="AK199" s="32">
        <v>210</v>
      </c>
      <c r="AL199" s="32">
        <v>18.5</v>
      </c>
      <c r="AM199" s="32">
        <v>84</v>
      </c>
      <c r="AN199" s="32">
        <v>7.05</v>
      </c>
      <c r="AR199" s="23">
        <v>196</v>
      </c>
      <c r="AS199" s="31">
        <f t="shared" si="38"/>
        <v>43355</v>
      </c>
      <c r="AT199" s="26">
        <f t="shared" si="36"/>
        <v>-0.11778303565638351</v>
      </c>
      <c r="AU199" s="26">
        <f t="shared" si="36"/>
        <v>-6.899287148695156E-2</v>
      </c>
      <c r="AV199" s="26">
        <f t="shared" si="35"/>
        <v>0</v>
      </c>
      <c r="AW199" s="26">
        <f t="shared" si="35"/>
        <v>0</v>
      </c>
      <c r="AX199" s="26">
        <f t="shared" si="35"/>
        <v>-6.6862945229126586E-2</v>
      </c>
      <c r="AY199" s="26">
        <f t="shared" si="35"/>
        <v>0</v>
      </c>
      <c r="AZ199" s="26">
        <f t="shared" si="35"/>
        <v>0</v>
      </c>
      <c r="BA199" s="26">
        <f t="shared" si="35"/>
        <v>0</v>
      </c>
      <c r="BB199" s="26">
        <f t="shared" si="35"/>
        <v>0</v>
      </c>
      <c r="BC199" s="26">
        <f t="shared" si="35"/>
        <v>-1.3986241974739952E-2</v>
      </c>
      <c r="BD199" s="26">
        <f t="shared" si="35"/>
        <v>0</v>
      </c>
      <c r="BE199" s="26">
        <f t="shared" si="32"/>
        <v>-0.10071397560183075</v>
      </c>
      <c r="BF199" s="26">
        <f t="shared" si="32"/>
        <v>-8.2887659805767872E-2</v>
      </c>
      <c r="BG199" s="26">
        <f t="shared" si="32"/>
        <v>-8.2370997433127549E-2</v>
      </c>
      <c r="BH199" s="26">
        <f t="shared" si="32"/>
        <v>0</v>
      </c>
      <c r="BI199" s="26">
        <f t="shared" si="32"/>
        <v>3.07219903697028E-3</v>
      </c>
      <c r="BJ199" s="26">
        <f t="shared" si="30"/>
        <v>0</v>
      </c>
      <c r="BK199" s="26">
        <f t="shared" si="30"/>
        <v>0</v>
      </c>
      <c r="BL199" s="26">
        <f t="shared" si="30"/>
        <v>0</v>
      </c>
      <c r="BM199" s="26">
        <f t="shared" si="30"/>
        <v>0</v>
      </c>
      <c r="BN199" s="26">
        <f t="shared" si="37"/>
        <v>0</v>
      </c>
      <c r="BO199" s="26">
        <f t="shared" si="37"/>
        <v>-4.0485885260002205E-3</v>
      </c>
      <c r="BP199" s="26">
        <f t="shared" si="37"/>
        <v>-8.3298630389177348E-4</v>
      </c>
      <c r="BQ199" s="26">
        <f t="shared" si="37"/>
        <v>0</v>
      </c>
      <c r="BR199" s="26">
        <f t="shared" si="37"/>
        <v>-9.3090423066011979E-2</v>
      </c>
      <c r="BS199" s="26">
        <f t="shared" si="37"/>
        <v>0</v>
      </c>
      <c r="BT199" s="26">
        <f t="shared" si="37"/>
        <v>0</v>
      </c>
      <c r="BU199" s="26">
        <f t="shared" si="34"/>
        <v>-4.8318577270807683E-2</v>
      </c>
      <c r="BV199" s="26">
        <f t="shared" si="34"/>
        <v>0</v>
      </c>
      <c r="BW199" s="26">
        <f t="shared" si="34"/>
        <v>-7.4349784875180902E-3</v>
      </c>
      <c r="BX199" s="26">
        <f t="shared" si="34"/>
        <v>-1.0101095986503821E-2</v>
      </c>
      <c r="BY199" s="26">
        <f t="shared" si="34"/>
        <v>-1.8742181809740639E-2</v>
      </c>
      <c r="BZ199" s="26">
        <f t="shared" si="34"/>
        <v>6.1172382210668078E-3</v>
      </c>
      <c r="CA199" s="26">
        <f t="shared" si="34"/>
        <v>-6.0064240742650023E-2</v>
      </c>
      <c r="CB199" s="26">
        <f t="shared" si="34"/>
        <v>-5.2643733485422027E-2</v>
      </c>
      <c r="CC199" s="26">
        <f t="shared" si="34"/>
        <v>-4.6520015634892817E-2</v>
      </c>
      <c r="CD199" s="26">
        <f t="shared" si="34"/>
        <v>-5.5186415567290897E-2</v>
      </c>
    </row>
    <row r="200" spans="2:82" x14ac:dyDescent="0.35">
      <c r="B200">
        <v>197</v>
      </c>
      <c r="C200" s="34">
        <v>43354</v>
      </c>
      <c r="D200" s="32">
        <v>9</v>
      </c>
      <c r="E200" s="32">
        <v>0.9</v>
      </c>
      <c r="F200" s="32">
        <v>4.21</v>
      </c>
      <c r="G200" s="32">
        <v>11.6</v>
      </c>
      <c r="H200" s="32">
        <v>10.050000000000001</v>
      </c>
      <c r="I200" s="32">
        <v>28.35</v>
      </c>
      <c r="J200" s="32">
        <v>24.3</v>
      </c>
      <c r="K200" s="32">
        <v>1.43</v>
      </c>
      <c r="L200" s="32">
        <v>5.5</v>
      </c>
      <c r="M200" s="32">
        <v>14.4</v>
      </c>
      <c r="N200" s="32">
        <v>0.2</v>
      </c>
      <c r="O200" s="32">
        <v>1.67</v>
      </c>
      <c r="P200" s="32">
        <v>8.8000000000000007</v>
      </c>
      <c r="Q200" s="32">
        <v>21.5</v>
      </c>
      <c r="R200" s="32">
        <v>14.3</v>
      </c>
      <c r="S200" s="32">
        <v>32.5</v>
      </c>
      <c r="T200" s="32">
        <v>88</v>
      </c>
      <c r="U200" s="32">
        <v>32</v>
      </c>
      <c r="V200" s="32">
        <v>22.34</v>
      </c>
      <c r="W200" s="32">
        <v>25</v>
      </c>
      <c r="X200" s="32">
        <v>180</v>
      </c>
      <c r="Y200" s="32">
        <v>1485</v>
      </c>
      <c r="Z200" s="13">
        <v>60.05</v>
      </c>
      <c r="AA200" s="13">
        <v>0.34</v>
      </c>
      <c r="AB200" s="13">
        <v>45</v>
      </c>
      <c r="AC200" s="32">
        <v>189.7</v>
      </c>
      <c r="AD200" s="32">
        <v>10.199999999999999</v>
      </c>
      <c r="AE200" s="32">
        <v>5.3</v>
      </c>
      <c r="AF200" s="32">
        <v>13.45</v>
      </c>
      <c r="AG200" s="32">
        <v>2.7</v>
      </c>
      <c r="AH200" s="32">
        <v>19.899999999999999</v>
      </c>
      <c r="AI200" s="32">
        <v>3.77</v>
      </c>
      <c r="AJ200" s="32">
        <v>603</v>
      </c>
      <c r="AK200" s="32">
        <v>223</v>
      </c>
      <c r="AL200" s="32">
        <v>19.5</v>
      </c>
      <c r="AM200" s="32">
        <v>88</v>
      </c>
      <c r="AN200" s="32">
        <v>7.45</v>
      </c>
      <c r="AR200" s="23">
        <v>197</v>
      </c>
      <c r="AS200" s="31">
        <f t="shared" si="38"/>
        <v>43354</v>
      </c>
      <c r="AT200" s="26">
        <f t="shared" si="36"/>
        <v>1.1173300598125255E-2</v>
      </c>
      <c r="AU200" s="26">
        <f t="shared" si="36"/>
        <v>3.3901551675681416E-2</v>
      </c>
      <c r="AV200" s="26">
        <f t="shared" si="35"/>
        <v>0</v>
      </c>
      <c r="AW200" s="26">
        <f t="shared" si="35"/>
        <v>0</v>
      </c>
      <c r="AX200" s="26">
        <f t="shared" si="35"/>
        <v>0</v>
      </c>
      <c r="AY200" s="26">
        <f t="shared" si="35"/>
        <v>0</v>
      </c>
      <c r="AZ200" s="26">
        <f t="shared" si="35"/>
        <v>0</v>
      </c>
      <c r="BA200" s="26">
        <f t="shared" si="35"/>
        <v>-4.779066383634855E-2</v>
      </c>
      <c r="BB200" s="26">
        <f t="shared" si="35"/>
        <v>0</v>
      </c>
      <c r="BC200" s="26">
        <f t="shared" si="35"/>
        <v>-0.10536051565782628</v>
      </c>
      <c r="BD200" s="26">
        <f t="shared" si="35"/>
        <v>0</v>
      </c>
      <c r="BE200" s="26">
        <f t="shared" si="32"/>
        <v>-1.7804624633506707E-2</v>
      </c>
      <c r="BF200" s="26">
        <f t="shared" si="32"/>
        <v>-2.8013036227674006E-2</v>
      </c>
      <c r="BG200" s="26">
        <f t="shared" si="32"/>
        <v>-2.2989518224698718E-2</v>
      </c>
      <c r="BH200" s="26">
        <f t="shared" si="32"/>
        <v>0</v>
      </c>
      <c r="BI200" s="26">
        <f t="shared" si="32"/>
        <v>-5.9719234701622312E-2</v>
      </c>
      <c r="BJ200" s="26">
        <f t="shared" si="30"/>
        <v>0</v>
      </c>
      <c r="BK200" s="26">
        <f t="shared" si="30"/>
        <v>0</v>
      </c>
      <c r="BL200" s="26">
        <f t="shared" si="30"/>
        <v>0</v>
      </c>
      <c r="BM200" s="26">
        <f t="shared" si="30"/>
        <v>0</v>
      </c>
      <c r="BN200" s="26">
        <f t="shared" si="37"/>
        <v>0</v>
      </c>
      <c r="BO200" s="26">
        <f t="shared" si="37"/>
        <v>9.1613317922998747E-2</v>
      </c>
      <c r="BP200" s="26">
        <f t="shared" si="37"/>
        <v>0</v>
      </c>
      <c r="BQ200" s="26">
        <f t="shared" si="37"/>
        <v>0</v>
      </c>
      <c r="BR200" s="26">
        <f t="shared" si="37"/>
        <v>0</v>
      </c>
      <c r="BS200" s="26">
        <f t="shared" si="37"/>
        <v>0</v>
      </c>
      <c r="BT200" s="26">
        <f t="shared" si="37"/>
        <v>-7.550755250814517E-2</v>
      </c>
      <c r="BU200" s="26">
        <f t="shared" si="34"/>
        <v>0</v>
      </c>
      <c r="BV200" s="26">
        <f t="shared" si="34"/>
        <v>0</v>
      </c>
      <c r="BW200" s="26">
        <f t="shared" si="34"/>
        <v>0</v>
      </c>
      <c r="BX200" s="26">
        <f t="shared" si="34"/>
        <v>-2.9705154413915809E-2</v>
      </c>
      <c r="BY200" s="26">
        <f t="shared" si="34"/>
        <v>-3.646237253735507E-2</v>
      </c>
      <c r="BZ200" s="26">
        <f t="shared" si="34"/>
        <v>0</v>
      </c>
      <c r="CA200" s="26">
        <f t="shared" si="34"/>
        <v>0</v>
      </c>
      <c r="CB200" s="26">
        <f t="shared" si="34"/>
        <v>0</v>
      </c>
      <c r="CC200" s="26">
        <f t="shared" si="34"/>
        <v>-4.9871830040172982E-2</v>
      </c>
      <c r="CD200" s="26">
        <f t="shared" si="34"/>
        <v>-4.5909701304077857E-2</v>
      </c>
    </row>
    <row r="201" spans="2:82" x14ac:dyDescent="0.35">
      <c r="B201">
        <v>198</v>
      </c>
      <c r="C201" s="34">
        <v>43353</v>
      </c>
      <c r="D201" s="32">
        <v>8.9</v>
      </c>
      <c r="E201" s="32">
        <v>0.87</v>
      </c>
      <c r="F201" s="32">
        <v>4.21</v>
      </c>
      <c r="G201" s="32">
        <v>11.6</v>
      </c>
      <c r="H201" s="32">
        <v>10.050000000000001</v>
      </c>
      <c r="I201" s="32">
        <v>28.35</v>
      </c>
      <c r="J201" s="32">
        <v>24.3</v>
      </c>
      <c r="K201" s="32">
        <v>1.5</v>
      </c>
      <c r="L201" s="32">
        <v>5.5</v>
      </c>
      <c r="M201" s="32">
        <v>16</v>
      </c>
      <c r="N201" s="32">
        <v>0.2</v>
      </c>
      <c r="O201" s="32">
        <v>1.7</v>
      </c>
      <c r="P201" s="32">
        <v>9.0500000000000007</v>
      </c>
      <c r="Q201" s="32">
        <v>22</v>
      </c>
      <c r="R201" s="32">
        <v>14.3</v>
      </c>
      <c r="S201" s="32">
        <v>34.5</v>
      </c>
      <c r="T201" s="32">
        <v>88</v>
      </c>
      <c r="U201" s="32">
        <v>32</v>
      </c>
      <c r="V201" s="32">
        <v>22.34</v>
      </c>
      <c r="W201" s="32">
        <v>25</v>
      </c>
      <c r="X201" s="32">
        <v>180</v>
      </c>
      <c r="Y201" s="32">
        <v>1355</v>
      </c>
      <c r="Z201" s="13">
        <v>60.05</v>
      </c>
      <c r="AA201" s="13">
        <v>0.34</v>
      </c>
      <c r="AB201" s="13">
        <v>45</v>
      </c>
      <c r="AC201" s="32">
        <v>189.7</v>
      </c>
      <c r="AD201" s="32">
        <v>11</v>
      </c>
      <c r="AE201" s="32">
        <v>5.3</v>
      </c>
      <c r="AF201" s="32">
        <v>13.45</v>
      </c>
      <c r="AG201" s="32">
        <v>2.7</v>
      </c>
      <c r="AH201" s="32">
        <v>20.5</v>
      </c>
      <c r="AI201" s="32">
        <v>3.91</v>
      </c>
      <c r="AJ201" s="32">
        <v>603</v>
      </c>
      <c r="AK201" s="32">
        <v>223</v>
      </c>
      <c r="AL201" s="32">
        <v>19.5</v>
      </c>
      <c r="AM201" s="32">
        <v>92.5</v>
      </c>
      <c r="AN201" s="32">
        <v>7.8</v>
      </c>
      <c r="AR201" s="23">
        <v>198</v>
      </c>
      <c r="AS201" s="31">
        <f t="shared" si="38"/>
        <v>43353</v>
      </c>
      <c r="AT201" s="26">
        <f t="shared" si="36"/>
        <v>-1.6713480973740667E-2</v>
      </c>
      <c r="AU201" s="26">
        <f t="shared" si="36"/>
        <v>-2.2728251077556175E-2</v>
      </c>
      <c r="AV201" s="26">
        <f t="shared" si="35"/>
        <v>0</v>
      </c>
      <c r="AW201" s="26">
        <f t="shared" si="35"/>
        <v>0</v>
      </c>
      <c r="AX201" s="26">
        <f t="shared" si="35"/>
        <v>0</v>
      </c>
      <c r="AY201" s="26">
        <f t="shared" si="35"/>
        <v>0</v>
      </c>
      <c r="AZ201" s="26">
        <f t="shared" si="35"/>
        <v>0</v>
      </c>
      <c r="BA201" s="26">
        <f t="shared" si="35"/>
        <v>-6.4538521137571178E-2</v>
      </c>
      <c r="BB201" s="26">
        <f t="shared" si="35"/>
        <v>1.8349138668196398E-2</v>
      </c>
      <c r="BC201" s="26">
        <f t="shared" si="35"/>
        <v>0</v>
      </c>
      <c r="BD201" s="26">
        <f t="shared" si="35"/>
        <v>0</v>
      </c>
      <c r="BE201" s="26">
        <f t="shared" si="32"/>
        <v>0</v>
      </c>
      <c r="BF201" s="26">
        <f t="shared" si="32"/>
        <v>5.5401803756153509E-3</v>
      </c>
      <c r="BG201" s="26">
        <f t="shared" si="32"/>
        <v>2.2989518224698781E-2</v>
      </c>
      <c r="BH201" s="26">
        <f t="shared" si="32"/>
        <v>0</v>
      </c>
      <c r="BI201" s="26">
        <f t="shared" si="32"/>
        <v>-1.4388737452099556E-2</v>
      </c>
      <c r="BJ201" s="26">
        <f t="shared" si="30"/>
        <v>0</v>
      </c>
      <c r="BK201" s="26">
        <f t="shared" si="30"/>
        <v>0</v>
      </c>
      <c r="BL201" s="26">
        <f t="shared" si="30"/>
        <v>0</v>
      </c>
      <c r="BM201" s="26">
        <f t="shared" si="30"/>
        <v>0</v>
      </c>
      <c r="BN201" s="26">
        <f t="shared" si="37"/>
        <v>0</v>
      </c>
      <c r="BO201" s="26">
        <f t="shared" si="37"/>
        <v>-0.10166365377650018</v>
      </c>
      <c r="BP201" s="26">
        <f t="shared" si="37"/>
        <v>0</v>
      </c>
      <c r="BQ201" s="26">
        <f t="shared" si="37"/>
        <v>0</v>
      </c>
      <c r="BR201" s="26">
        <f t="shared" si="37"/>
        <v>0</v>
      </c>
      <c r="BS201" s="26">
        <f t="shared" si="37"/>
        <v>0</v>
      </c>
      <c r="BT201" s="26">
        <f t="shared" si="37"/>
        <v>0</v>
      </c>
      <c r="BU201" s="26">
        <f t="shared" si="34"/>
        <v>0</v>
      </c>
      <c r="BV201" s="26">
        <f t="shared" si="34"/>
        <v>0</v>
      </c>
      <c r="BW201" s="26">
        <f t="shared" si="34"/>
        <v>0</v>
      </c>
      <c r="BX201" s="26">
        <f t="shared" si="34"/>
        <v>-1.93242728264027E-2</v>
      </c>
      <c r="BY201" s="26">
        <f t="shared" si="34"/>
        <v>-2.275698712261618E-2</v>
      </c>
      <c r="BZ201" s="26">
        <f t="shared" si="34"/>
        <v>0</v>
      </c>
      <c r="CA201" s="26">
        <f t="shared" si="34"/>
        <v>0</v>
      </c>
      <c r="CB201" s="26">
        <f t="shared" si="34"/>
        <v>0</v>
      </c>
      <c r="CC201" s="26">
        <f t="shared" si="34"/>
        <v>-4.315001301413348E-3</v>
      </c>
      <c r="CD201" s="26">
        <f t="shared" si="34"/>
        <v>-1.2739025777429826E-2</v>
      </c>
    </row>
    <row r="202" spans="2:82" x14ac:dyDescent="0.35">
      <c r="B202">
        <v>199</v>
      </c>
      <c r="C202" s="34">
        <v>43350</v>
      </c>
      <c r="D202" s="32">
        <v>9.0500000000000007</v>
      </c>
      <c r="E202" s="32">
        <v>0.89</v>
      </c>
      <c r="F202" s="32">
        <v>4.21</v>
      </c>
      <c r="G202" s="32">
        <v>11.6</v>
      </c>
      <c r="H202" s="32">
        <v>10.050000000000001</v>
      </c>
      <c r="I202" s="32">
        <v>28.35</v>
      </c>
      <c r="J202" s="32">
        <v>24.3</v>
      </c>
      <c r="K202" s="32">
        <v>1.6</v>
      </c>
      <c r="L202" s="32">
        <v>5.4</v>
      </c>
      <c r="M202" s="32">
        <v>16</v>
      </c>
      <c r="N202" s="32">
        <v>0.2</v>
      </c>
      <c r="O202" s="32">
        <v>1.7</v>
      </c>
      <c r="P202" s="32">
        <v>9</v>
      </c>
      <c r="Q202" s="32">
        <v>21.5</v>
      </c>
      <c r="R202" s="32">
        <v>14.3</v>
      </c>
      <c r="S202" s="32">
        <v>35</v>
      </c>
      <c r="T202" s="32">
        <v>88</v>
      </c>
      <c r="U202" s="32">
        <v>32</v>
      </c>
      <c r="V202" s="32">
        <v>22.34</v>
      </c>
      <c r="W202" s="32">
        <v>25</v>
      </c>
      <c r="X202" s="32">
        <v>180</v>
      </c>
      <c r="Y202" s="32">
        <v>1500</v>
      </c>
      <c r="Z202" s="13">
        <v>60.05</v>
      </c>
      <c r="AA202" s="13">
        <v>0.34</v>
      </c>
      <c r="AB202" s="13">
        <v>45</v>
      </c>
      <c r="AC202" s="32">
        <v>189.7</v>
      </c>
      <c r="AD202" s="32">
        <v>11</v>
      </c>
      <c r="AE202" s="32">
        <v>5.3</v>
      </c>
      <c r="AF202" s="32">
        <v>13.45</v>
      </c>
      <c r="AG202" s="32">
        <v>2.7</v>
      </c>
      <c r="AH202" s="32">
        <v>20.9</v>
      </c>
      <c r="AI202" s="32">
        <v>4</v>
      </c>
      <c r="AJ202" s="32">
        <v>603</v>
      </c>
      <c r="AK202" s="32">
        <v>223</v>
      </c>
      <c r="AL202" s="32">
        <v>19.5</v>
      </c>
      <c r="AM202" s="32">
        <v>92.9</v>
      </c>
      <c r="AN202" s="32">
        <v>7.9</v>
      </c>
      <c r="AR202" s="23">
        <v>199</v>
      </c>
      <c r="AS202" s="31">
        <f t="shared" si="38"/>
        <v>43350</v>
      </c>
      <c r="AT202" s="26">
        <f t="shared" si="36"/>
        <v>0</v>
      </c>
      <c r="AU202" s="26">
        <f t="shared" si="36"/>
        <v>4.5985113241823437E-2</v>
      </c>
      <c r="AV202" s="26">
        <f t="shared" si="35"/>
        <v>0</v>
      </c>
      <c r="AW202" s="26">
        <f t="shared" si="35"/>
        <v>-3.056265041016681E-2</v>
      </c>
      <c r="AX202" s="26">
        <f t="shared" si="35"/>
        <v>0</v>
      </c>
      <c r="AY202" s="26">
        <f t="shared" si="35"/>
        <v>0</v>
      </c>
      <c r="AZ202" s="26">
        <f t="shared" si="35"/>
        <v>0</v>
      </c>
      <c r="BA202" s="26">
        <f t="shared" si="35"/>
        <v>0</v>
      </c>
      <c r="BB202" s="26">
        <f t="shared" si="35"/>
        <v>0</v>
      </c>
      <c r="BC202" s="26">
        <f t="shared" si="35"/>
        <v>5.7893978418902668E-2</v>
      </c>
      <c r="BD202" s="26">
        <f t="shared" si="35"/>
        <v>0</v>
      </c>
      <c r="BE202" s="26">
        <f t="shared" si="32"/>
        <v>-5.8651194523981339E-3</v>
      </c>
      <c r="BF202" s="26">
        <f t="shared" si="32"/>
        <v>0</v>
      </c>
      <c r="BG202" s="26">
        <f t="shared" si="32"/>
        <v>0</v>
      </c>
      <c r="BH202" s="26">
        <f t="shared" si="32"/>
        <v>8.7647307058755869E-2</v>
      </c>
      <c r="BI202" s="26">
        <f t="shared" si="32"/>
        <v>1.4295928095943715E-3</v>
      </c>
      <c r="BJ202" s="26">
        <f t="shared" si="30"/>
        <v>0</v>
      </c>
      <c r="BK202" s="26">
        <f t="shared" si="30"/>
        <v>0</v>
      </c>
      <c r="BL202" s="26">
        <f t="shared" si="30"/>
        <v>-6.2472313844357391E-3</v>
      </c>
      <c r="BM202" s="26">
        <f t="shared" si="30"/>
        <v>0</v>
      </c>
      <c r="BN202" s="26">
        <f t="shared" si="37"/>
        <v>5.5710450494554295E-3</v>
      </c>
      <c r="BO202" s="26">
        <f t="shared" si="37"/>
        <v>0</v>
      </c>
      <c r="BP202" s="26">
        <f t="shared" si="37"/>
        <v>0</v>
      </c>
      <c r="BQ202" s="26">
        <f t="shared" si="37"/>
        <v>0</v>
      </c>
      <c r="BR202" s="26">
        <f t="shared" si="37"/>
        <v>0</v>
      </c>
      <c r="BS202" s="26">
        <f t="shared" si="37"/>
        <v>0</v>
      </c>
      <c r="BT202" s="26">
        <f t="shared" si="37"/>
        <v>0</v>
      </c>
      <c r="BU202" s="26">
        <f t="shared" si="34"/>
        <v>-9.8734840685688968E-2</v>
      </c>
      <c r="BV202" s="26">
        <f t="shared" si="34"/>
        <v>0</v>
      </c>
      <c r="BW202" s="26">
        <f t="shared" si="34"/>
        <v>0</v>
      </c>
      <c r="BX202" s="26">
        <f t="shared" si="34"/>
        <v>-4.7732787526577709E-3</v>
      </c>
      <c r="BY202" s="26">
        <f t="shared" si="34"/>
        <v>0</v>
      </c>
      <c r="BZ202" s="26">
        <f t="shared" si="34"/>
        <v>0</v>
      </c>
      <c r="CA202" s="26">
        <f t="shared" si="34"/>
        <v>-4.4742803949210774E-3</v>
      </c>
      <c r="CB202" s="26">
        <f t="shared" si="34"/>
        <v>0</v>
      </c>
      <c r="CC202" s="26">
        <f t="shared" si="34"/>
        <v>-1.0758473334630141E-3</v>
      </c>
      <c r="CD202" s="26">
        <f t="shared" si="34"/>
        <v>0</v>
      </c>
    </row>
    <row r="203" spans="2:82" x14ac:dyDescent="0.35">
      <c r="B203">
        <v>200</v>
      </c>
      <c r="C203" s="34">
        <v>43349</v>
      </c>
      <c r="D203" s="32">
        <v>9.0500000000000007</v>
      </c>
      <c r="E203" s="32">
        <v>0.85</v>
      </c>
      <c r="F203" s="32">
        <v>4.21</v>
      </c>
      <c r="G203" s="32">
        <v>11.96</v>
      </c>
      <c r="H203" s="32">
        <v>10.050000000000001</v>
      </c>
      <c r="I203" s="32">
        <v>28.35</v>
      </c>
      <c r="J203" s="32">
        <v>24.3</v>
      </c>
      <c r="K203" s="32">
        <v>1.6</v>
      </c>
      <c r="L203" s="32">
        <v>5.4</v>
      </c>
      <c r="M203" s="32">
        <v>15.1</v>
      </c>
      <c r="N203" s="32">
        <v>0.2</v>
      </c>
      <c r="O203" s="32">
        <v>1.71</v>
      </c>
      <c r="P203" s="32">
        <v>9</v>
      </c>
      <c r="Q203" s="32">
        <v>21.5</v>
      </c>
      <c r="R203" s="32">
        <v>13.1</v>
      </c>
      <c r="S203" s="32">
        <v>34.950000000000003</v>
      </c>
      <c r="T203" s="32">
        <v>88</v>
      </c>
      <c r="U203" s="32">
        <v>32</v>
      </c>
      <c r="V203" s="32">
        <v>22.48</v>
      </c>
      <c r="W203" s="32">
        <v>25</v>
      </c>
      <c r="X203" s="32">
        <v>179</v>
      </c>
      <c r="Y203" s="32">
        <v>1500</v>
      </c>
      <c r="Z203" s="13">
        <v>60.05</v>
      </c>
      <c r="AA203" s="13">
        <v>0.34</v>
      </c>
      <c r="AB203" s="13">
        <v>45</v>
      </c>
      <c r="AC203" s="32">
        <v>189.7</v>
      </c>
      <c r="AD203" s="32">
        <v>11</v>
      </c>
      <c r="AE203" s="32">
        <v>5.85</v>
      </c>
      <c r="AF203" s="32">
        <v>13.45</v>
      </c>
      <c r="AG203" s="32">
        <v>2.7</v>
      </c>
      <c r="AH203" s="32">
        <v>21</v>
      </c>
      <c r="AI203" s="32">
        <v>4</v>
      </c>
      <c r="AJ203" s="32">
        <v>603</v>
      </c>
      <c r="AK203" s="32">
        <v>224</v>
      </c>
      <c r="AL203" s="32">
        <v>19.5</v>
      </c>
      <c r="AM203" s="32">
        <v>93</v>
      </c>
      <c r="AN203" s="32">
        <v>7.9</v>
      </c>
      <c r="AR203" s="23">
        <v>200</v>
      </c>
      <c r="AS203" s="31">
        <f t="shared" si="38"/>
        <v>43349</v>
      </c>
      <c r="AT203" s="26">
        <f t="shared" si="36"/>
        <v>-1.643872634315972E-2</v>
      </c>
      <c r="AU203" s="26">
        <f t="shared" si="36"/>
        <v>-5.7158413839948637E-2</v>
      </c>
      <c r="AV203" s="26">
        <f t="shared" si="35"/>
        <v>0</v>
      </c>
      <c r="AW203" s="26">
        <f t="shared" si="35"/>
        <v>0</v>
      </c>
      <c r="AX203" s="26">
        <f t="shared" si="35"/>
        <v>0</v>
      </c>
      <c r="AY203" s="26">
        <f t="shared" si="35"/>
        <v>0</v>
      </c>
      <c r="AZ203" s="26">
        <f t="shared" si="35"/>
        <v>0</v>
      </c>
      <c r="BA203" s="26">
        <f t="shared" si="35"/>
        <v>6.4538521137571164E-2</v>
      </c>
      <c r="BB203" s="26">
        <f t="shared" si="35"/>
        <v>-1.8501392881613661E-3</v>
      </c>
      <c r="BC203" s="26">
        <f t="shared" si="35"/>
        <v>0</v>
      </c>
      <c r="BD203" s="26">
        <f t="shared" si="35"/>
        <v>0</v>
      </c>
      <c r="BE203" s="26">
        <f t="shared" si="32"/>
        <v>-5.8309203107932096E-3</v>
      </c>
      <c r="BF203" s="26">
        <f t="shared" si="32"/>
        <v>0</v>
      </c>
      <c r="BG203" s="26">
        <f t="shared" si="32"/>
        <v>1.4051753455650287E-2</v>
      </c>
      <c r="BH203" s="26">
        <f t="shared" si="32"/>
        <v>0</v>
      </c>
      <c r="BI203" s="26">
        <f t="shared" si="32"/>
        <v>-4.7494959652841146E-2</v>
      </c>
      <c r="BJ203" s="26">
        <f t="shared" si="30"/>
        <v>-2.2472855852058628E-2</v>
      </c>
      <c r="BK203" s="26">
        <f t="shared" si="30"/>
        <v>-3.077165866675366E-2</v>
      </c>
      <c r="BL203" s="26">
        <f t="shared" si="30"/>
        <v>4.0115944148268389E-3</v>
      </c>
      <c r="BM203" s="26">
        <f t="shared" si="30"/>
        <v>0</v>
      </c>
      <c r="BN203" s="26">
        <f t="shared" si="37"/>
        <v>-5.5710450494553601E-3</v>
      </c>
      <c r="BO203" s="26">
        <f t="shared" si="37"/>
        <v>0</v>
      </c>
      <c r="BP203" s="26">
        <f t="shared" si="37"/>
        <v>0</v>
      </c>
      <c r="BQ203" s="26">
        <f t="shared" si="37"/>
        <v>0</v>
      </c>
      <c r="BR203" s="26">
        <f t="shared" si="37"/>
        <v>-4.348511193973878E-2</v>
      </c>
      <c r="BS203" s="26">
        <f t="shared" si="37"/>
        <v>0</v>
      </c>
      <c r="BT203" s="26">
        <f t="shared" si="37"/>
        <v>-1.801850550267825E-2</v>
      </c>
      <c r="BU203" s="26">
        <f t="shared" si="34"/>
        <v>0</v>
      </c>
      <c r="BV203" s="26">
        <f t="shared" si="34"/>
        <v>0</v>
      </c>
      <c r="BW203" s="26">
        <f t="shared" si="34"/>
        <v>0</v>
      </c>
      <c r="BX203" s="26">
        <f t="shared" si="34"/>
        <v>-2.1202207650602937E-2</v>
      </c>
      <c r="BY203" s="26">
        <f t="shared" si="34"/>
        <v>0</v>
      </c>
      <c r="BZ203" s="26">
        <f t="shared" si="34"/>
        <v>0</v>
      </c>
      <c r="CA203" s="26">
        <f t="shared" si="34"/>
        <v>4.4742803949211069E-3</v>
      </c>
      <c r="CB203" s="26">
        <f t="shared" si="34"/>
        <v>-2.5608208616737039E-3</v>
      </c>
      <c r="CC203" s="26">
        <f t="shared" si="34"/>
        <v>-5.3619431413853991E-3</v>
      </c>
      <c r="CD203" s="26">
        <f t="shared" si="34"/>
        <v>-1.2578782206860073E-2</v>
      </c>
    </row>
    <row r="204" spans="2:82" x14ac:dyDescent="0.35">
      <c r="B204">
        <v>201</v>
      </c>
      <c r="C204" s="34">
        <v>43348</v>
      </c>
      <c r="D204" s="32">
        <v>9.1999999999999993</v>
      </c>
      <c r="E204" s="32">
        <v>0.9</v>
      </c>
      <c r="F204" s="32">
        <v>4.21</v>
      </c>
      <c r="G204" s="32">
        <v>11.96</v>
      </c>
      <c r="H204" s="32">
        <v>10.050000000000001</v>
      </c>
      <c r="I204" s="32">
        <v>28.35</v>
      </c>
      <c r="J204" s="32">
        <v>24.3</v>
      </c>
      <c r="K204" s="32">
        <v>1.5</v>
      </c>
      <c r="L204" s="32">
        <v>5.41</v>
      </c>
      <c r="M204" s="32">
        <v>15.1</v>
      </c>
      <c r="N204" s="32">
        <v>0.2</v>
      </c>
      <c r="O204" s="32">
        <v>1.72</v>
      </c>
      <c r="P204" s="32">
        <v>9</v>
      </c>
      <c r="Q204" s="32">
        <v>21.2</v>
      </c>
      <c r="R204" s="32">
        <v>13.1</v>
      </c>
      <c r="S204" s="32">
        <v>36.65</v>
      </c>
      <c r="T204" s="32">
        <v>90</v>
      </c>
      <c r="U204" s="32">
        <v>33</v>
      </c>
      <c r="V204" s="32">
        <v>22.39</v>
      </c>
      <c r="W204" s="32">
        <v>25</v>
      </c>
      <c r="X204" s="32">
        <v>180</v>
      </c>
      <c r="Y204" s="32">
        <v>1500</v>
      </c>
      <c r="Z204" s="13">
        <v>60.05</v>
      </c>
      <c r="AA204" s="13">
        <v>0.34</v>
      </c>
      <c r="AB204" s="13">
        <v>47</v>
      </c>
      <c r="AC204" s="32">
        <v>189.7</v>
      </c>
      <c r="AD204" s="32">
        <v>11.2</v>
      </c>
      <c r="AE204" s="32">
        <v>5.85</v>
      </c>
      <c r="AF204" s="32">
        <v>13.45</v>
      </c>
      <c r="AG204" s="32">
        <v>2.7</v>
      </c>
      <c r="AH204" s="32">
        <v>21.45</v>
      </c>
      <c r="AI204" s="32">
        <v>4</v>
      </c>
      <c r="AJ204" s="32">
        <v>603</v>
      </c>
      <c r="AK204" s="32">
        <v>223</v>
      </c>
      <c r="AL204" s="32">
        <v>19.55</v>
      </c>
      <c r="AM204" s="32">
        <v>93.5</v>
      </c>
      <c r="AN204" s="32">
        <v>8</v>
      </c>
      <c r="AR204" s="23">
        <v>201</v>
      </c>
      <c r="AS204" s="31">
        <f t="shared" si="38"/>
        <v>43348</v>
      </c>
      <c r="AT204" s="26">
        <f t="shared" si="36"/>
        <v>-1.6172859245601072E-2</v>
      </c>
      <c r="AU204" s="26">
        <f t="shared" si="36"/>
        <v>-9.5310179804324768E-2</v>
      </c>
      <c r="AV204" s="26">
        <f t="shared" si="35"/>
        <v>0</v>
      </c>
      <c r="AW204" s="26">
        <f t="shared" si="35"/>
        <v>9.4641507094689187E-2</v>
      </c>
      <c r="AX204" s="26">
        <f t="shared" si="35"/>
        <v>0</v>
      </c>
      <c r="AY204" s="26">
        <f t="shared" si="35"/>
        <v>0</v>
      </c>
      <c r="AZ204" s="26">
        <f t="shared" si="35"/>
        <v>0</v>
      </c>
      <c r="BA204" s="26">
        <f t="shared" si="35"/>
        <v>0</v>
      </c>
      <c r="BB204" s="26">
        <f t="shared" si="35"/>
        <v>0</v>
      </c>
      <c r="BC204" s="26">
        <f t="shared" si="35"/>
        <v>0</v>
      </c>
      <c r="BD204" s="26">
        <f t="shared" si="35"/>
        <v>0</v>
      </c>
      <c r="BE204" s="26">
        <f t="shared" si="35"/>
        <v>1.1696039763191236E-2</v>
      </c>
      <c r="BF204" s="26">
        <f t="shared" si="35"/>
        <v>-1.6529301951210582E-2</v>
      </c>
      <c r="BG204" s="26">
        <f t="shared" si="35"/>
        <v>-3.7041271680349097E-2</v>
      </c>
      <c r="BH204" s="26">
        <f t="shared" ref="BH204:BW224" si="39">LN(R204/R205)</f>
        <v>0</v>
      </c>
      <c r="BI204" s="26">
        <f t="shared" si="39"/>
        <v>-1.0854923409435386E-2</v>
      </c>
      <c r="BJ204" s="26">
        <f t="shared" si="39"/>
        <v>0</v>
      </c>
      <c r="BK204" s="26">
        <f t="shared" si="39"/>
        <v>3.0771658666753687E-2</v>
      </c>
      <c r="BL204" s="26">
        <f t="shared" si="39"/>
        <v>-1.9022913823266093E-2</v>
      </c>
      <c r="BM204" s="26">
        <f t="shared" si="39"/>
        <v>0</v>
      </c>
      <c r="BN204" s="26">
        <f t="shared" si="37"/>
        <v>0</v>
      </c>
      <c r="BO204" s="26">
        <f t="shared" si="37"/>
        <v>0</v>
      </c>
      <c r="BP204" s="26">
        <f t="shared" si="37"/>
        <v>0</v>
      </c>
      <c r="BQ204" s="26">
        <f t="shared" si="37"/>
        <v>0</v>
      </c>
      <c r="BR204" s="26">
        <f t="shared" si="37"/>
        <v>-2.1053409197832381E-2</v>
      </c>
      <c r="BS204" s="26">
        <f t="shared" si="37"/>
        <v>0</v>
      </c>
      <c r="BT204" s="26">
        <f t="shared" si="37"/>
        <v>0</v>
      </c>
      <c r="BU204" s="26">
        <f t="shared" si="34"/>
        <v>0</v>
      </c>
      <c r="BV204" s="26">
        <f t="shared" si="34"/>
        <v>0</v>
      </c>
      <c r="BW204" s="26">
        <f t="shared" si="34"/>
        <v>0</v>
      </c>
      <c r="BX204" s="26">
        <f t="shared" si="34"/>
        <v>-2.0761991448429128E-2</v>
      </c>
      <c r="BY204" s="26">
        <f t="shared" si="34"/>
        <v>0</v>
      </c>
      <c r="BZ204" s="26">
        <f t="shared" si="34"/>
        <v>-7.5055166162497342E-2</v>
      </c>
      <c r="CA204" s="26">
        <f t="shared" si="34"/>
        <v>-3.0907537463076663E-2</v>
      </c>
      <c r="CB204" s="26">
        <f t="shared" si="34"/>
        <v>-2.275698712261618E-2</v>
      </c>
      <c r="CC204" s="26">
        <f t="shared" si="34"/>
        <v>5.3619431413853731E-3</v>
      </c>
      <c r="CD204" s="26">
        <f t="shared" si="34"/>
        <v>-6.2305497506361975E-3</v>
      </c>
    </row>
    <row r="205" spans="2:82" x14ac:dyDescent="0.35">
      <c r="B205">
        <v>202</v>
      </c>
      <c r="C205" s="34">
        <v>43347</v>
      </c>
      <c r="D205" s="32">
        <v>9.35</v>
      </c>
      <c r="E205" s="32">
        <v>0.99</v>
      </c>
      <c r="F205" s="32">
        <v>4.21</v>
      </c>
      <c r="G205" s="32">
        <v>10.88</v>
      </c>
      <c r="H205" s="32">
        <v>10.050000000000001</v>
      </c>
      <c r="I205" s="32">
        <v>28.35</v>
      </c>
      <c r="J205" s="32">
        <v>24.3</v>
      </c>
      <c r="K205" s="32">
        <v>1.5</v>
      </c>
      <c r="L205" s="32">
        <v>5.41</v>
      </c>
      <c r="M205" s="32">
        <v>15.1</v>
      </c>
      <c r="N205" s="32">
        <v>0.2</v>
      </c>
      <c r="O205" s="32">
        <v>1.7</v>
      </c>
      <c r="P205" s="32">
        <v>9.15</v>
      </c>
      <c r="Q205" s="32">
        <v>22</v>
      </c>
      <c r="R205" s="32">
        <v>13.1</v>
      </c>
      <c r="S205" s="32">
        <v>37.049999999999997</v>
      </c>
      <c r="T205" s="32">
        <v>90</v>
      </c>
      <c r="U205" s="32">
        <v>32</v>
      </c>
      <c r="V205" s="32">
        <v>22.82</v>
      </c>
      <c r="W205" s="32">
        <v>25</v>
      </c>
      <c r="X205" s="32">
        <v>180</v>
      </c>
      <c r="Y205" s="32">
        <v>1500</v>
      </c>
      <c r="Z205" s="13">
        <v>60.05</v>
      </c>
      <c r="AA205" s="13">
        <v>0.34</v>
      </c>
      <c r="AB205" s="13">
        <v>48</v>
      </c>
      <c r="AC205" s="32">
        <v>189.7</v>
      </c>
      <c r="AD205" s="32">
        <v>11.2</v>
      </c>
      <c r="AE205" s="32">
        <v>5.85</v>
      </c>
      <c r="AF205" s="32">
        <v>13.45</v>
      </c>
      <c r="AG205" s="32">
        <v>2.7</v>
      </c>
      <c r="AH205" s="32">
        <v>21.9</v>
      </c>
      <c r="AI205" s="32">
        <v>4</v>
      </c>
      <c r="AJ205" s="32">
        <v>650</v>
      </c>
      <c r="AK205" s="32">
        <v>230</v>
      </c>
      <c r="AL205" s="32">
        <v>20</v>
      </c>
      <c r="AM205" s="32">
        <v>93</v>
      </c>
      <c r="AN205" s="32">
        <v>8.0500000000000007</v>
      </c>
      <c r="AR205" s="23">
        <v>202</v>
      </c>
      <c r="AS205" s="31">
        <f t="shared" si="38"/>
        <v>43347</v>
      </c>
      <c r="AT205" s="26">
        <f t="shared" si="36"/>
        <v>-5.3333459753626168E-3</v>
      </c>
      <c r="AU205" s="26">
        <f t="shared" si="36"/>
        <v>9.5310179804324741E-2</v>
      </c>
      <c r="AV205" s="26">
        <f t="shared" si="36"/>
        <v>0</v>
      </c>
      <c r="AW205" s="26">
        <f t="shared" si="36"/>
        <v>8.4341148433750956E-2</v>
      </c>
      <c r="AX205" s="26">
        <f t="shared" si="36"/>
        <v>0</v>
      </c>
      <c r="AY205" s="26">
        <f t="shared" si="36"/>
        <v>0</v>
      </c>
      <c r="AZ205" s="26">
        <f t="shared" si="36"/>
        <v>0</v>
      </c>
      <c r="BA205" s="26">
        <f t="shared" si="36"/>
        <v>0</v>
      </c>
      <c r="BB205" s="26">
        <f t="shared" si="36"/>
        <v>4.5376404338052533E-2</v>
      </c>
      <c r="BC205" s="26">
        <f t="shared" si="36"/>
        <v>0</v>
      </c>
      <c r="BD205" s="26">
        <f t="shared" si="36"/>
        <v>0</v>
      </c>
      <c r="BE205" s="26">
        <f t="shared" si="36"/>
        <v>4.8202101817877686E-2</v>
      </c>
      <c r="BF205" s="26">
        <f t="shared" si="36"/>
        <v>3.3336420267591926E-2</v>
      </c>
      <c r="BG205" s="26">
        <f t="shared" si="36"/>
        <v>2.2753138371356054E-3</v>
      </c>
      <c r="BH205" s="26">
        <f t="shared" si="39"/>
        <v>0</v>
      </c>
      <c r="BI205" s="26">
        <f t="shared" si="39"/>
        <v>1.4956091153649959E-2</v>
      </c>
      <c r="BJ205" s="26">
        <f t="shared" si="39"/>
        <v>0</v>
      </c>
      <c r="BK205" s="26">
        <f t="shared" si="39"/>
        <v>0</v>
      </c>
      <c r="BL205" s="26">
        <f t="shared" si="39"/>
        <v>0</v>
      </c>
      <c r="BM205" s="26">
        <f t="shared" si="39"/>
        <v>0</v>
      </c>
      <c r="BN205" s="26">
        <f t="shared" si="37"/>
        <v>0</v>
      </c>
      <c r="BO205" s="26">
        <f t="shared" si="37"/>
        <v>0</v>
      </c>
      <c r="BP205" s="26">
        <f t="shared" si="37"/>
        <v>0</v>
      </c>
      <c r="BQ205" s="26">
        <f t="shared" si="37"/>
        <v>0</v>
      </c>
      <c r="BR205" s="26">
        <f t="shared" si="37"/>
        <v>0</v>
      </c>
      <c r="BS205" s="26">
        <f t="shared" si="37"/>
        <v>0</v>
      </c>
      <c r="BT205" s="26">
        <f t="shared" si="37"/>
        <v>-7.7291674301646643E-2</v>
      </c>
      <c r="BU205" s="26">
        <f t="shared" si="37"/>
        <v>0</v>
      </c>
      <c r="BV205" s="26">
        <f t="shared" si="37"/>
        <v>0</v>
      </c>
      <c r="BW205" s="26">
        <f t="shared" si="37"/>
        <v>0</v>
      </c>
      <c r="BX205" s="26">
        <f t="shared" si="37"/>
        <v>2.5434897147821389E-2</v>
      </c>
      <c r="BY205" s="26">
        <f t="shared" si="37"/>
        <v>0</v>
      </c>
      <c r="BZ205" s="26">
        <f t="shared" si="37"/>
        <v>0</v>
      </c>
      <c r="CA205" s="26">
        <f t="shared" si="37"/>
        <v>0</v>
      </c>
      <c r="CB205" s="26">
        <f t="shared" si="37"/>
        <v>0</v>
      </c>
      <c r="CC205" s="26">
        <f t="shared" si="37"/>
        <v>-2.1277398447284851E-2</v>
      </c>
      <c r="CD205" s="26">
        <f t="shared" ref="CD205:CD268" si="40">LN(AN205/AN206)</f>
        <v>1.8809331957496293E-2</v>
      </c>
    </row>
    <row r="206" spans="2:82" x14ac:dyDescent="0.35">
      <c r="B206">
        <v>203</v>
      </c>
      <c r="C206" s="34">
        <v>43346</v>
      </c>
      <c r="D206" s="32">
        <v>9.4</v>
      </c>
      <c r="E206" s="32">
        <v>0.9</v>
      </c>
      <c r="F206" s="32">
        <v>4.21</v>
      </c>
      <c r="G206" s="32">
        <v>10</v>
      </c>
      <c r="H206" s="32">
        <v>10.050000000000001</v>
      </c>
      <c r="I206" s="32">
        <v>28.35</v>
      </c>
      <c r="J206" s="32">
        <v>24.3</v>
      </c>
      <c r="K206" s="32">
        <v>1.5</v>
      </c>
      <c r="L206" s="32">
        <v>5.17</v>
      </c>
      <c r="M206" s="32">
        <v>15.1</v>
      </c>
      <c r="N206" s="32">
        <v>0.2</v>
      </c>
      <c r="O206" s="32">
        <v>1.62</v>
      </c>
      <c r="P206" s="32">
        <v>8.85</v>
      </c>
      <c r="Q206" s="32">
        <v>21.95</v>
      </c>
      <c r="R206" s="32">
        <v>13.1</v>
      </c>
      <c r="S206" s="32">
        <v>36.5</v>
      </c>
      <c r="T206" s="32">
        <v>90</v>
      </c>
      <c r="U206" s="32">
        <v>32</v>
      </c>
      <c r="V206" s="32">
        <v>22.82</v>
      </c>
      <c r="W206" s="32">
        <v>25</v>
      </c>
      <c r="X206" s="32">
        <v>180</v>
      </c>
      <c r="Y206" s="32">
        <v>1500</v>
      </c>
      <c r="Z206" s="13">
        <v>60.05</v>
      </c>
      <c r="AA206" s="13">
        <v>0.34</v>
      </c>
      <c r="AB206" s="13">
        <v>48</v>
      </c>
      <c r="AC206" s="32">
        <v>189.7</v>
      </c>
      <c r="AD206" s="32">
        <v>12.1</v>
      </c>
      <c r="AE206" s="32">
        <v>5.85</v>
      </c>
      <c r="AF206" s="32">
        <v>13.45</v>
      </c>
      <c r="AG206" s="32">
        <v>2.7</v>
      </c>
      <c r="AH206" s="32">
        <v>21.35</v>
      </c>
      <c r="AI206" s="32">
        <v>4</v>
      </c>
      <c r="AJ206" s="32">
        <v>650</v>
      </c>
      <c r="AK206" s="32">
        <v>230</v>
      </c>
      <c r="AL206" s="32">
        <v>20</v>
      </c>
      <c r="AM206" s="32">
        <v>95</v>
      </c>
      <c r="AN206" s="32">
        <v>7.9</v>
      </c>
      <c r="AR206" s="23">
        <v>203</v>
      </c>
      <c r="AS206" s="31">
        <f t="shared" si="38"/>
        <v>43346</v>
      </c>
      <c r="AT206" s="26">
        <f t="shared" si="36"/>
        <v>-1.0582109330536859E-2</v>
      </c>
      <c r="AU206" s="26">
        <f t="shared" si="36"/>
        <v>9.3090423066012035E-2</v>
      </c>
      <c r="AV206" s="26">
        <f t="shared" si="36"/>
        <v>0</v>
      </c>
      <c r="AW206" s="26">
        <f t="shared" si="36"/>
        <v>0</v>
      </c>
      <c r="AX206" s="26">
        <f t="shared" si="36"/>
        <v>0</v>
      </c>
      <c r="AY206" s="26">
        <f t="shared" si="36"/>
        <v>0</v>
      </c>
      <c r="AZ206" s="26">
        <f t="shared" si="36"/>
        <v>0</v>
      </c>
      <c r="BA206" s="26">
        <f t="shared" si="36"/>
        <v>9.0654368268130836E-2</v>
      </c>
      <c r="BB206" s="26">
        <f t="shared" si="36"/>
        <v>0</v>
      </c>
      <c r="BC206" s="26">
        <f t="shared" si="36"/>
        <v>-4.2145621450763504E-2</v>
      </c>
      <c r="BD206" s="26">
        <f t="shared" si="36"/>
        <v>0</v>
      </c>
      <c r="BE206" s="26">
        <f t="shared" si="36"/>
        <v>-1.834913866819643E-2</v>
      </c>
      <c r="BF206" s="26">
        <f t="shared" si="36"/>
        <v>5.6657375356772999E-3</v>
      </c>
      <c r="BG206" s="26">
        <f t="shared" si="36"/>
        <v>-0.10170921082532249</v>
      </c>
      <c r="BH206" s="26">
        <f t="shared" si="39"/>
        <v>0</v>
      </c>
      <c r="BI206" s="26">
        <f t="shared" si="39"/>
        <v>1.3793322132335769E-2</v>
      </c>
      <c r="BJ206" s="26">
        <f t="shared" si="39"/>
        <v>-5.4067221270275821E-2</v>
      </c>
      <c r="BK206" s="26">
        <f t="shared" si="39"/>
        <v>0</v>
      </c>
      <c r="BL206" s="26">
        <f t="shared" si="39"/>
        <v>0</v>
      </c>
      <c r="BM206" s="26">
        <f t="shared" si="39"/>
        <v>0</v>
      </c>
      <c r="BN206" s="26">
        <f t="shared" si="37"/>
        <v>0</v>
      </c>
      <c r="BO206" s="26">
        <f t="shared" si="37"/>
        <v>0</v>
      </c>
      <c r="BP206" s="26">
        <f t="shared" si="37"/>
        <v>0</v>
      </c>
      <c r="BQ206" s="26">
        <f t="shared" si="37"/>
        <v>-8.4557388028062994E-2</v>
      </c>
      <c r="BR206" s="26">
        <f t="shared" si="37"/>
        <v>0</v>
      </c>
      <c r="BS206" s="26">
        <f t="shared" si="37"/>
        <v>0</v>
      </c>
      <c r="BT206" s="26">
        <f t="shared" si="37"/>
        <v>0</v>
      </c>
      <c r="BU206" s="26">
        <f t="shared" si="37"/>
        <v>0</v>
      </c>
      <c r="BV206" s="26">
        <f t="shared" si="37"/>
        <v>0</v>
      </c>
      <c r="BW206" s="26">
        <f t="shared" si="37"/>
        <v>0</v>
      </c>
      <c r="BX206" s="26">
        <f t="shared" si="37"/>
        <v>1.6529301951210724E-2</v>
      </c>
      <c r="BY206" s="26">
        <f t="shared" si="37"/>
        <v>0</v>
      </c>
      <c r="BZ206" s="26">
        <f t="shared" si="37"/>
        <v>0</v>
      </c>
      <c r="CA206" s="26">
        <f t="shared" si="37"/>
        <v>8.7336799687546315E-3</v>
      </c>
      <c r="CB206" s="26">
        <f t="shared" si="37"/>
        <v>0</v>
      </c>
      <c r="CC206" s="26">
        <f t="shared" si="37"/>
        <v>-3.0069657935923928E-2</v>
      </c>
      <c r="CD206" s="26">
        <f t="shared" si="40"/>
        <v>-1.2578782206860073E-2</v>
      </c>
    </row>
    <row r="207" spans="2:82" x14ac:dyDescent="0.35">
      <c r="B207">
        <v>204</v>
      </c>
      <c r="C207" s="28">
        <v>43343</v>
      </c>
      <c r="D207" s="32">
        <v>9.5</v>
      </c>
      <c r="E207" s="32">
        <v>0.82</v>
      </c>
      <c r="F207" s="32">
        <v>4.21</v>
      </c>
      <c r="G207" s="32">
        <v>10</v>
      </c>
      <c r="H207" s="32">
        <v>10.050000000000001</v>
      </c>
      <c r="I207" s="32">
        <v>28.35</v>
      </c>
      <c r="J207" s="32">
        <v>24.3</v>
      </c>
      <c r="K207" s="32">
        <v>1.37</v>
      </c>
      <c r="L207" s="32">
        <v>5.17</v>
      </c>
      <c r="M207" s="32">
        <v>15.75</v>
      </c>
      <c r="N207" s="32">
        <v>0.2</v>
      </c>
      <c r="O207" s="32">
        <v>1.65</v>
      </c>
      <c r="P207" s="32">
        <v>8.8000000000000007</v>
      </c>
      <c r="Q207" s="32">
        <v>24.3</v>
      </c>
      <c r="R207" s="32">
        <v>13.1</v>
      </c>
      <c r="S207" s="32">
        <v>36</v>
      </c>
      <c r="T207" s="32">
        <v>95</v>
      </c>
      <c r="U207" s="32">
        <v>32</v>
      </c>
      <c r="V207" s="32">
        <v>22.82</v>
      </c>
      <c r="W207" s="32">
        <v>25</v>
      </c>
      <c r="X207" s="32">
        <v>180</v>
      </c>
      <c r="Y207" s="32">
        <v>1500</v>
      </c>
      <c r="Z207" s="13">
        <v>60.05</v>
      </c>
      <c r="AA207" s="13">
        <v>0.37</v>
      </c>
      <c r="AB207" s="13">
        <v>48</v>
      </c>
      <c r="AC207" s="32">
        <v>189.7</v>
      </c>
      <c r="AD207" s="32">
        <v>12.1</v>
      </c>
      <c r="AE207" s="32">
        <v>5.85</v>
      </c>
      <c r="AF207" s="32">
        <v>13.45</v>
      </c>
      <c r="AG207" s="32">
        <v>2.7</v>
      </c>
      <c r="AH207" s="32">
        <v>21</v>
      </c>
      <c r="AI207" s="32">
        <v>4</v>
      </c>
      <c r="AJ207" s="32">
        <v>650</v>
      </c>
      <c r="AK207" s="32">
        <v>228</v>
      </c>
      <c r="AL207" s="32">
        <v>20</v>
      </c>
      <c r="AM207" s="32">
        <v>97.9</v>
      </c>
      <c r="AN207" s="32">
        <v>8</v>
      </c>
      <c r="AR207" s="23">
        <v>204</v>
      </c>
      <c r="AS207" s="31">
        <f t="shared" si="38"/>
        <v>43343</v>
      </c>
      <c r="AT207" s="26">
        <f t="shared" si="36"/>
        <v>3.2088314551500664E-2</v>
      </c>
      <c r="AU207" s="26">
        <f t="shared" si="36"/>
        <v>8.9231133727942613E-2</v>
      </c>
      <c r="AV207" s="26">
        <f t="shared" si="36"/>
        <v>0</v>
      </c>
      <c r="AW207" s="26">
        <f t="shared" si="36"/>
        <v>0</v>
      </c>
      <c r="AX207" s="26">
        <f t="shared" si="36"/>
        <v>0</v>
      </c>
      <c r="AY207" s="26">
        <f t="shared" si="36"/>
        <v>0</v>
      </c>
      <c r="AZ207" s="26">
        <f t="shared" si="36"/>
        <v>0</v>
      </c>
      <c r="BA207" s="26">
        <f t="shared" si="36"/>
        <v>-2.1661496781179193E-2</v>
      </c>
      <c r="BB207" s="26">
        <f t="shared" si="36"/>
        <v>0</v>
      </c>
      <c r="BC207" s="26">
        <f t="shared" si="36"/>
        <v>3.1796529173798056E-3</v>
      </c>
      <c r="BD207" s="26">
        <f t="shared" si="36"/>
        <v>0</v>
      </c>
      <c r="BE207" s="26">
        <f t="shared" si="36"/>
        <v>-6.0423144559628101E-3</v>
      </c>
      <c r="BF207" s="26">
        <f t="shared" si="36"/>
        <v>-3.3522692038643449E-2</v>
      </c>
      <c r="BG207" s="26">
        <f t="shared" si="36"/>
        <v>5.4982134417353196E-2</v>
      </c>
      <c r="BH207" s="26">
        <f t="shared" si="39"/>
        <v>-6.6445099408152741E-2</v>
      </c>
      <c r="BI207" s="26">
        <f t="shared" si="39"/>
        <v>-5.4067221270275821E-2</v>
      </c>
      <c r="BJ207" s="26">
        <f t="shared" si="39"/>
        <v>0</v>
      </c>
      <c r="BK207" s="26">
        <f t="shared" si="39"/>
        <v>0</v>
      </c>
      <c r="BL207" s="26">
        <f t="shared" si="39"/>
        <v>-8.7260588598070156E-3</v>
      </c>
      <c r="BM207" s="26">
        <f t="shared" si="39"/>
        <v>0</v>
      </c>
      <c r="BN207" s="26">
        <f t="shared" si="37"/>
        <v>0</v>
      </c>
      <c r="BO207" s="26">
        <f t="shared" si="37"/>
        <v>0</v>
      </c>
      <c r="BP207" s="26">
        <f t="shared" si="37"/>
        <v>0</v>
      </c>
      <c r="BQ207" s="26">
        <f t="shared" si="37"/>
        <v>0</v>
      </c>
      <c r="BR207" s="26">
        <f t="shared" si="37"/>
        <v>1.5748356968139112E-2</v>
      </c>
      <c r="BS207" s="26">
        <f t="shared" si="37"/>
        <v>-1.2051495086813123E-2</v>
      </c>
      <c r="BT207" s="26">
        <f t="shared" si="37"/>
        <v>0</v>
      </c>
      <c r="BU207" s="26">
        <f t="shared" si="37"/>
        <v>0</v>
      </c>
      <c r="BV207" s="26">
        <f t="shared" si="37"/>
        <v>0</v>
      </c>
      <c r="BW207" s="26">
        <f t="shared" si="37"/>
        <v>0</v>
      </c>
      <c r="BX207" s="26">
        <f t="shared" si="37"/>
        <v>-3.0483016725075765E-2</v>
      </c>
      <c r="BY207" s="26">
        <f t="shared" si="37"/>
        <v>0</v>
      </c>
      <c r="BZ207" s="26">
        <f t="shared" si="37"/>
        <v>0</v>
      </c>
      <c r="CA207" s="26">
        <f t="shared" si="37"/>
        <v>0</v>
      </c>
      <c r="CB207" s="26">
        <f t="shared" si="37"/>
        <v>0</v>
      </c>
      <c r="CC207" s="26">
        <f t="shared" si="37"/>
        <v>-2.1223636451626577E-2</v>
      </c>
      <c r="CD207" s="26">
        <f t="shared" si="40"/>
        <v>-1.2422519998557096E-2</v>
      </c>
    </row>
    <row r="208" spans="2:82" x14ac:dyDescent="0.35">
      <c r="B208">
        <v>205</v>
      </c>
      <c r="C208" s="28">
        <v>43342</v>
      </c>
      <c r="D208" s="32">
        <v>9.1999999999999993</v>
      </c>
      <c r="E208" s="32">
        <v>0.75</v>
      </c>
      <c r="F208" s="32">
        <v>4.21</v>
      </c>
      <c r="G208" s="32">
        <v>10</v>
      </c>
      <c r="H208" s="32">
        <v>10.050000000000001</v>
      </c>
      <c r="I208" s="32">
        <v>28.35</v>
      </c>
      <c r="J208" s="32">
        <v>24.3</v>
      </c>
      <c r="K208" s="32">
        <v>1.4</v>
      </c>
      <c r="L208" s="32">
        <v>5.17</v>
      </c>
      <c r="M208" s="32">
        <v>15.7</v>
      </c>
      <c r="N208" s="32">
        <v>0.2</v>
      </c>
      <c r="O208" s="32">
        <v>1.6600000000000001</v>
      </c>
      <c r="P208" s="32">
        <v>9.1</v>
      </c>
      <c r="Q208" s="32">
        <v>23</v>
      </c>
      <c r="R208" s="32">
        <v>14</v>
      </c>
      <c r="S208" s="32">
        <v>38</v>
      </c>
      <c r="T208" s="32">
        <v>95</v>
      </c>
      <c r="U208" s="32">
        <v>32</v>
      </c>
      <c r="V208" s="32">
        <v>23.02</v>
      </c>
      <c r="W208" s="32">
        <v>25</v>
      </c>
      <c r="X208" s="32">
        <v>180</v>
      </c>
      <c r="Y208" s="32">
        <v>1500</v>
      </c>
      <c r="Z208" s="13">
        <v>60.05</v>
      </c>
      <c r="AA208" s="13">
        <v>0.37</v>
      </c>
      <c r="AB208" s="13">
        <v>47.25</v>
      </c>
      <c r="AC208" s="32">
        <v>192</v>
      </c>
      <c r="AD208" s="32">
        <v>12.1</v>
      </c>
      <c r="AE208" s="32">
        <v>5.85</v>
      </c>
      <c r="AF208" s="32">
        <v>13.45</v>
      </c>
      <c r="AG208" s="32">
        <v>2.7</v>
      </c>
      <c r="AH208" s="32">
        <v>21.65</v>
      </c>
      <c r="AI208" s="32">
        <v>4</v>
      </c>
      <c r="AJ208" s="32">
        <v>650</v>
      </c>
      <c r="AK208" s="32">
        <v>228</v>
      </c>
      <c r="AL208" s="32">
        <v>20</v>
      </c>
      <c r="AM208" s="32">
        <v>100</v>
      </c>
      <c r="AN208" s="32">
        <v>8.1</v>
      </c>
      <c r="AR208" s="23">
        <v>205</v>
      </c>
      <c r="AS208" s="31">
        <f t="shared" si="38"/>
        <v>43342</v>
      </c>
      <c r="AT208" s="26">
        <f t="shared" si="36"/>
        <v>-3.208831455150063E-2</v>
      </c>
      <c r="AU208" s="26">
        <f t="shared" si="36"/>
        <v>6.8992871486951421E-2</v>
      </c>
      <c r="AV208" s="26">
        <f t="shared" si="36"/>
        <v>0</v>
      </c>
      <c r="AW208" s="26">
        <f t="shared" si="36"/>
        <v>0</v>
      </c>
      <c r="AX208" s="26">
        <f t="shared" si="36"/>
        <v>0</v>
      </c>
      <c r="AY208" s="26">
        <f t="shared" si="36"/>
        <v>0</v>
      </c>
      <c r="AZ208" s="26">
        <f t="shared" si="36"/>
        <v>0</v>
      </c>
      <c r="BA208" s="26">
        <f t="shared" si="36"/>
        <v>-4.1964199099032193E-2</v>
      </c>
      <c r="BB208" s="26">
        <f t="shared" si="36"/>
        <v>-5.2742920154814944E-2</v>
      </c>
      <c r="BC208" s="26">
        <f t="shared" si="36"/>
        <v>-1.2658396871923577E-2</v>
      </c>
      <c r="BD208" s="26">
        <f t="shared" si="36"/>
        <v>0</v>
      </c>
      <c r="BE208" s="26">
        <f t="shared" si="36"/>
        <v>-2.3810648693718447E-2</v>
      </c>
      <c r="BF208" s="26">
        <f t="shared" si="36"/>
        <v>1.1049836186584935E-2</v>
      </c>
      <c r="BG208" s="26">
        <f t="shared" si="36"/>
        <v>-2.1715535135079069E-3</v>
      </c>
      <c r="BH208" s="26">
        <f t="shared" si="39"/>
        <v>0</v>
      </c>
      <c r="BI208" s="26">
        <f t="shared" si="39"/>
        <v>-2.7256716559309134E-2</v>
      </c>
      <c r="BJ208" s="26">
        <f t="shared" si="39"/>
        <v>5.4067221270275793E-2</v>
      </c>
      <c r="BK208" s="26">
        <f t="shared" si="39"/>
        <v>0</v>
      </c>
      <c r="BL208" s="26">
        <f t="shared" si="39"/>
        <v>-7.2866044522658893E-2</v>
      </c>
      <c r="BM208" s="26">
        <f t="shared" si="39"/>
        <v>0</v>
      </c>
      <c r="BN208" s="26">
        <f t="shared" si="37"/>
        <v>0</v>
      </c>
      <c r="BO208" s="26">
        <f t="shared" si="37"/>
        <v>0</v>
      </c>
      <c r="BP208" s="26">
        <f t="shared" si="37"/>
        <v>0</v>
      </c>
      <c r="BQ208" s="26">
        <f t="shared" si="37"/>
        <v>-7.7961541469711931E-2</v>
      </c>
      <c r="BR208" s="26">
        <f t="shared" si="37"/>
        <v>-2.6111144003685773E-2</v>
      </c>
      <c r="BS208" s="26">
        <f t="shared" si="37"/>
        <v>0</v>
      </c>
      <c r="BT208" s="26">
        <f t="shared" si="37"/>
        <v>0</v>
      </c>
      <c r="BU208" s="26">
        <f t="shared" si="37"/>
        <v>0</v>
      </c>
      <c r="BV208" s="26">
        <f t="shared" si="37"/>
        <v>0</v>
      </c>
      <c r="BW208" s="26">
        <f t="shared" si="37"/>
        <v>0</v>
      </c>
      <c r="BX208" s="26">
        <f t="shared" si="37"/>
        <v>-1.6036998909817076E-2</v>
      </c>
      <c r="BY208" s="26">
        <f t="shared" si="37"/>
        <v>5.0125418235441935E-3</v>
      </c>
      <c r="BZ208" s="26">
        <f t="shared" si="37"/>
        <v>0</v>
      </c>
      <c r="CA208" s="26">
        <f t="shared" si="37"/>
        <v>-4.3763745997988882E-3</v>
      </c>
      <c r="CB208" s="26">
        <f t="shared" si="37"/>
        <v>-2.4968801985872659E-3</v>
      </c>
      <c r="CC208" s="26">
        <f t="shared" si="37"/>
        <v>0</v>
      </c>
      <c r="CD208" s="26">
        <f t="shared" si="40"/>
        <v>6.1919702479209804E-3</v>
      </c>
    </row>
    <row r="209" spans="2:82" x14ac:dyDescent="0.35">
      <c r="B209">
        <v>206</v>
      </c>
      <c r="C209" s="28">
        <v>43341</v>
      </c>
      <c r="D209" s="32">
        <v>9.5</v>
      </c>
      <c r="E209" s="32">
        <v>0.7</v>
      </c>
      <c r="F209" s="32">
        <v>4.21</v>
      </c>
      <c r="G209" s="32">
        <v>10</v>
      </c>
      <c r="H209" s="32">
        <v>10.050000000000001</v>
      </c>
      <c r="I209" s="32">
        <v>28.35</v>
      </c>
      <c r="J209" s="32">
        <v>24.3</v>
      </c>
      <c r="K209" s="32">
        <v>1.46</v>
      </c>
      <c r="L209" s="32">
        <v>5.45</v>
      </c>
      <c r="M209" s="32">
        <v>15.9</v>
      </c>
      <c r="N209" s="32">
        <v>0.2</v>
      </c>
      <c r="O209" s="32">
        <v>1.7</v>
      </c>
      <c r="P209" s="32">
        <v>9</v>
      </c>
      <c r="Q209" s="32">
        <v>23.05</v>
      </c>
      <c r="R209" s="32">
        <v>14</v>
      </c>
      <c r="S209" s="32">
        <v>39.049999999999997</v>
      </c>
      <c r="T209" s="32">
        <v>90</v>
      </c>
      <c r="U209" s="32">
        <v>32</v>
      </c>
      <c r="V209" s="32">
        <v>24.76</v>
      </c>
      <c r="W209" s="32">
        <v>25</v>
      </c>
      <c r="X209" s="32">
        <v>180</v>
      </c>
      <c r="Y209" s="32">
        <v>1500</v>
      </c>
      <c r="Z209" s="13">
        <v>60.05</v>
      </c>
      <c r="AA209" s="13">
        <v>0.4</v>
      </c>
      <c r="AB209" s="13">
        <v>48.5</v>
      </c>
      <c r="AC209" s="32">
        <v>192</v>
      </c>
      <c r="AD209" s="32">
        <v>12.1</v>
      </c>
      <c r="AE209" s="32">
        <v>5.85</v>
      </c>
      <c r="AF209" s="32">
        <v>13.45</v>
      </c>
      <c r="AG209" s="32">
        <v>2.7</v>
      </c>
      <c r="AH209" s="32">
        <v>22</v>
      </c>
      <c r="AI209" s="32">
        <v>3.98</v>
      </c>
      <c r="AJ209" s="32">
        <v>650</v>
      </c>
      <c r="AK209" s="32">
        <v>229</v>
      </c>
      <c r="AL209" s="32">
        <v>20.05</v>
      </c>
      <c r="AM209" s="32">
        <v>100</v>
      </c>
      <c r="AN209" s="32">
        <v>8.0500000000000007</v>
      </c>
      <c r="AR209" s="23">
        <v>206</v>
      </c>
      <c r="AS209" s="31">
        <f t="shared" si="38"/>
        <v>43341</v>
      </c>
      <c r="AT209" s="26">
        <f t="shared" si="36"/>
        <v>2.1277398447284879E-2</v>
      </c>
      <c r="AU209" s="26">
        <f t="shared" si="36"/>
        <v>0</v>
      </c>
      <c r="AV209" s="26">
        <f t="shared" si="36"/>
        <v>0</v>
      </c>
      <c r="AW209" s="26">
        <f t="shared" si="36"/>
        <v>0</v>
      </c>
      <c r="AX209" s="26">
        <f t="shared" si="36"/>
        <v>0</v>
      </c>
      <c r="AY209" s="26">
        <f t="shared" si="36"/>
        <v>0</v>
      </c>
      <c r="AZ209" s="26">
        <f t="shared" si="36"/>
        <v>0</v>
      </c>
      <c r="BA209" s="26">
        <f t="shared" si="36"/>
        <v>4.1964199099032207E-2</v>
      </c>
      <c r="BB209" s="26">
        <f t="shared" si="36"/>
        <v>6.63750689448728E-2</v>
      </c>
      <c r="BC209" s="26">
        <f t="shared" si="36"/>
        <v>2.5479085300984968E-2</v>
      </c>
      <c r="BD209" s="26">
        <f t="shared" si="36"/>
        <v>0</v>
      </c>
      <c r="BE209" s="26">
        <f t="shared" si="36"/>
        <v>-2.3256862164267235E-2</v>
      </c>
      <c r="BF209" s="26">
        <f t="shared" si="36"/>
        <v>-7.4901308173117714E-2</v>
      </c>
      <c r="BG209" s="26">
        <f t="shared" si="36"/>
        <v>-7.3177883728278964E-2</v>
      </c>
      <c r="BH209" s="26">
        <f t="shared" si="39"/>
        <v>0</v>
      </c>
      <c r="BI209" s="26">
        <f t="shared" si="39"/>
        <v>1.2812301560485399E-3</v>
      </c>
      <c r="BJ209" s="26">
        <f t="shared" si="39"/>
        <v>0</v>
      </c>
      <c r="BK209" s="26">
        <f t="shared" si="39"/>
        <v>0</v>
      </c>
      <c r="BL209" s="26">
        <f t="shared" si="39"/>
        <v>-5.7293030519158357E-2</v>
      </c>
      <c r="BM209" s="26">
        <f t="shared" si="39"/>
        <v>0</v>
      </c>
      <c r="BN209" s="26">
        <f t="shared" si="37"/>
        <v>0</v>
      </c>
      <c r="BO209" s="26">
        <f t="shared" si="37"/>
        <v>0</v>
      </c>
      <c r="BP209" s="26">
        <f t="shared" si="37"/>
        <v>0</v>
      </c>
      <c r="BQ209" s="26">
        <f t="shared" si="37"/>
        <v>0</v>
      </c>
      <c r="BR209" s="26">
        <f t="shared" si="37"/>
        <v>-2.0408871631207123E-2</v>
      </c>
      <c r="BS209" s="26">
        <f t="shared" si="37"/>
        <v>1.0471299867295437E-2</v>
      </c>
      <c r="BT209" s="26">
        <f t="shared" si="37"/>
        <v>8.2988028146950641E-3</v>
      </c>
      <c r="BU209" s="26">
        <f t="shared" si="37"/>
        <v>0</v>
      </c>
      <c r="BV209" s="26">
        <f t="shared" si="37"/>
        <v>0</v>
      </c>
      <c r="BW209" s="26">
        <f t="shared" si="37"/>
        <v>0</v>
      </c>
      <c r="BX209" s="26">
        <f t="shared" si="37"/>
        <v>-9.0498355199179273E-3</v>
      </c>
      <c r="BY209" s="26">
        <f t="shared" si="37"/>
        <v>-5.0125418235442863E-3</v>
      </c>
      <c r="BZ209" s="26">
        <f t="shared" si="37"/>
        <v>0</v>
      </c>
      <c r="CA209" s="26">
        <f t="shared" si="37"/>
        <v>-4.3573053689557007E-3</v>
      </c>
      <c r="CB209" s="26">
        <f t="shared" si="37"/>
        <v>3.8124057841738244E-2</v>
      </c>
      <c r="CC209" s="26">
        <f t="shared" si="37"/>
        <v>0</v>
      </c>
      <c r="CD209" s="26">
        <f t="shared" si="40"/>
        <v>-3.6589447432291942E-2</v>
      </c>
    </row>
    <row r="210" spans="2:82" x14ac:dyDescent="0.35">
      <c r="B210">
        <v>207</v>
      </c>
      <c r="C210" s="28">
        <v>43340</v>
      </c>
      <c r="D210" s="32">
        <v>9.3000000000000007</v>
      </c>
      <c r="E210" s="32">
        <v>0.7</v>
      </c>
      <c r="F210" s="32">
        <v>4.21</v>
      </c>
      <c r="G210" s="32">
        <v>10</v>
      </c>
      <c r="H210" s="32">
        <v>10.050000000000001</v>
      </c>
      <c r="I210" s="32">
        <v>28.35</v>
      </c>
      <c r="J210" s="32">
        <v>24.3</v>
      </c>
      <c r="K210" s="32">
        <v>1.4</v>
      </c>
      <c r="L210" s="32">
        <v>5.0999999999999996</v>
      </c>
      <c r="M210" s="32">
        <v>15.5</v>
      </c>
      <c r="N210" s="32">
        <v>0.2</v>
      </c>
      <c r="O210" s="32">
        <v>1.74</v>
      </c>
      <c r="P210" s="32">
        <v>9.6999999999999993</v>
      </c>
      <c r="Q210" s="32">
        <v>24.8</v>
      </c>
      <c r="R210" s="32">
        <v>14</v>
      </c>
      <c r="S210" s="32">
        <v>39</v>
      </c>
      <c r="T210" s="32">
        <v>90</v>
      </c>
      <c r="U210" s="32">
        <v>32</v>
      </c>
      <c r="V210" s="32">
        <v>26.22</v>
      </c>
      <c r="W210" s="32">
        <v>25</v>
      </c>
      <c r="X210" s="32">
        <v>180</v>
      </c>
      <c r="Y210" s="32">
        <v>1500</v>
      </c>
      <c r="Z210" s="13">
        <v>60.05</v>
      </c>
      <c r="AA210" s="13">
        <v>0.4</v>
      </c>
      <c r="AB210" s="13">
        <v>49.5</v>
      </c>
      <c r="AC210" s="32">
        <v>190</v>
      </c>
      <c r="AD210" s="32">
        <v>12</v>
      </c>
      <c r="AE210" s="32">
        <v>5.85</v>
      </c>
      <c r="AF210" s="32">
        <v>13.45</v>
      </c>
      <c r="AG210" s="32">
        <v>2.7</v>
      </c>
      <c r="AH210" s="32">
        <v>22.2</v>
      </c>
      <c r="AI210" s="32">
        <v>4</v>
      </c>
      <c r="AJ210" s="32">
        <v>650</v>
      </c>
      <c r="AK210" s="32">
        <v>230</v>
      </c>
      <c r="AL210" s="32">
        <v>19.3</v>
      </c>
      <c r="AM210" s="32">
        <v>100</v>
      </c>
      <c r="AN210" s="32">
        <v>8.35</v>
      </c>
      <c r="AR210" s="23">
        <v>207</v>
      </c>
      <c r="AS210" s="31">
        <f t="shared" si="38"/>
        <v>43340</v>
      </c>
      <c r="AT210" s="26">
        <f t="shared" si="36"/>
        <v>2.724964244737554E-2</v>
      </c>
      <c r="AU210" s="26">
        <f t="shared" si="36"/>
        <v>-1.4184634991956413E-2</v>
      </c>
      <c r="AV210" s="26">
        <f t="shared" si="36"/>
        <v>0</v>
      </c>
      <c r="AW210" s="26">
        <f t="shared" si="36"/>
        <v>0</v>
      </c>
      <c r="AX210" s="26">
        <f t="shared" si="36"/>
        <v>-4.962789342128902E-3</v>
      </c>
      <c r="AY210" s="26">
        <f t="shared" si="36"/>
        <v>0</v>
      </c>
      <c r="AZ210" s="26">
        <f t="shared" si="36"/>
        <v>0</v>
      </c>
      <c r="BA210" s="26">
        <f t="shared" si="36"/>
        <v>0</v>
      </c>
      <c r="BB210" s="26">
        <f t="shared" si="36"/>
        <v>-6.6375068944872689E-2</v>
      </c>
      <c r="BC210" s="26">
        <f t="shared" si="36"/>
        <v>3.278982282299097E-2</v>
      </c>
      <c r="BD210" s="26">
        <f t="shared" si="36"/>
        <v>0</v>
      </c>
      <c r="BE210" s="26">
        <f t="shared" si="36"/>
        <v>5.310982531394854E-2</v>
      </c>
      <c r="BF210" s="26">
        <f t="shared" si="36"/>
        <v>2.0834086902841834E-2</v>
      </c>
      <c r="BG210" s="26">
        <f t="shared" si="36"/>
        <v>4.9596941139371978E-2</v>
      </c>
      <c r="BH210" s="26">
        <f t="shared" si="39"/>
        <v>-6.8992871486951435E-2</v>
      </c>
      <c r="BI210" s="26">
        <f t="shared" si="39"/>
        <v>2.5975486403260736E-2</v>
      </c>
      <c r="BJ210" s="26">
        <f t="shared" si="39"/>
        <v>0</v>
      </c>
      <c r="BK210" s="26">
        <f t="shared" si="39"/>
        <v>0</v>
      </c>
      <c r="BL210" s="26">
        <f t="shared" si="39"/>
        <v>0</v>
      </c>
      <c r="BM210" s="26">
        <f t="shared" si="39"/>
        <v>0</v>
      </c>
      <c r="BN210" s="26">
        <f t="shared" si="37"/>
        <v>0</v>
      </c>
      <c r="BO210" s="26">
        <f t="shared" si="37"/>
        <v>0</v>
      </c>
      <c r="BP210" s="26">
        <f t="shared" si="37"/>
        <v>8.3298630389177098E-4</v>
      </c>
      <c r="BQ210" s="26">
        <f t="shared" si="37"/>
        <v>0</v>
      </c>
      <c r="BR210" s="26">
        <f t="shared" si="37"/>
        <v>0</v>
      </c>
      <c r="BS210" s="26">
        <f t="shared" si="37"/>
        <v>4.8527040894660381E-2</v>
      </c>
      <c r="BT210" s="26">
        <f t="shared" si="37"/>
        <v>0</v>
      </c>
      <c r="BU210" s="26">
        <f t="shared" si="37"/>
        <v>4.3675063502661635E-2</v>
      </c>
      <c r="BV210" s="26">
        <f t="shared" si="37"/>
        <v>0</v>
      </c>
      <c r="BW210" s="26">
        <f t="shared" si="37"/>
        <v>0</v>
      </c>
      <c r="BX210" s="26">
        <f t="shared" si="37"/>
        <v>9.0498355199178562E-3</v>
      </c>
      <c r="BY210" s="26">
        <f t="shared" si="37"/>
        <v>6.4538521137571164E-2</v>
      </c>
      <c r="BZ210" s="26">
        <f t="shared" si="37"/>
        <v>0</v>
      </c>
      <c r="CA210" s="26">
        <f t="shared" si="37"/>
        <v>0</v>
      </c>
      <c r="CB210" s="26">
        <f t="shared" si="37"/>
        <v>-3.5627177643151042E-2</v>
      </c>
      <c r="CC210" s="26">
        <f t="shared" si="37"/>
        <v>-4.9875415110390512E-3</v>
      </c>
      <c r="CD210" s="26">
        <f t="shared" si="40"/>
        <v>2.4243611609992635E-2</v>
      </c>
    </row>
    <row r="211" spans="2:82" x14ac:dyDescent="0.35">
      <c r="B211">
        <v>208</v>
      </c>
      <c r="C211" s="28">
        <v>43339</v>
      </c>
      <c r="D211" s="32">
        <v>9.0500000000000007</v>
      </c>
      <c r="E211" s="32">
        <v>0.71</v>
      </c>
      <c r="F211" s="32">
        <v>4.21</v>
      </c>
      <c r="G211" s="32">
        <v>10</v>
      </c>
      <c r="H211" s="32">
        <v>10.1</v>
      </c>
      <c r="I211" s="32">
        <v>28.35</v>
      </c>
      <c r="J211" s="32">
        <v>24.3</v>
      </c>
      <c r="K211" s="32">
        <v>1.4</v>
      </c>
      <c r="L211" s="32">
        <v>5.45</v>
      </c>
      <c r="M211" s="32">
        <v>15</v>
      </c>
      <c r="N211" s="32">
        <v>0.2</v>
      </c>
      <c r="O211" s="32">
        <v>1.65</v>
      </c>
      <c r="P211" s="32">
        <v>9.5</v>
      </c>
      <c r="Q211" s="32">
        <v>23.6</v>
      </c>
      <c r="R211" s="32">
        <v>15</v>
      </c>
      <c r="S211" s="32">
        <v>38</v>
      </c>
      <c r="T211" s="32">
        <v>90</v>
      </c>
      <c r="U211" s="32">
        <v>32</v>
      </c>
      <c r="V211" s="32">
        <v>26.22</v>
      </c>
      <c r="W211" s="32">
        <v>25</v>
      </c>
      <c r="X211" s="32">
        <v>180</v>
      </c>
      <c r="Y211" s="32">
        <v>1500</v>
      </c>
      <c r="Z211" s="13">
        <v>60</v>
      </c>
      <c r="AA211" s="13">
        <v>0.4</v>
      </c>
      <c r="AB211" s="13">
        <v>49.5</v>
      </c>
      <c r="AC211" s="32">
        <v>181</v>
      </c>
      <c r="AD211" s="32">
        <v>12</v>
      </c>
      <c r="AE211" s="32">
        <v>5.6</v>
      </c>
      <c r="AF211" s="32">
        <v>13.45</v>
      </c>
      <c r="AG211" s="32">
        <v>2.7</v>
      </c>
      <c r="AH211" s="32">
        <v>22</v>
      </c>
      <c r="AI211" s="32">
        <v>3.75</v>
      </c>
      <c r="AJ211" s="32">
        <v>650</v>
      </c>
      <c r="AK211" s="32">
        <v>230</v>
      </c>
      <c r="AL211" s="32">
        <v>20</v>
      </c>
      <c r="AM211" s="32">
        <v>100.5</v>
      </c>
      <c r="AN211" s="32">
        <v>8.15</v>
      </c>
      <c r="AR211" s="23">
        <v>208</v>
      </c>
      <c r="AS211" s="31">
        <f t="shared" si="38"/>
        <v>43339</v>
      </c>
      <c r="AT211" s="26">
        <f t="shared" si="36"/>
        <v>5.5401803756153509E-3</v>
      </c>
      <c r="AU211" s="26">
        <f t="shared" si="36"/>
        <v>1.4184634991956381E-2</v>
      </c>
      <c r="AV211" s="26">
        <f t="shared" si="36"/>
        <v>0</v>
      </c>
      <c r="AW211" s="26">
        <f t="shared" si="36"/>
        <v>0</v>
      </c>
      <c r="AX211" s="26">
        <f t="shared" si="36"/>
        <v>0</v>
      </c>
      <c r="AY211" s="26">
        <f t="shared" si="36"/>
        <v>0</v>
      </c>
      <c r="AZ211" s="26">
        <f t="shared" si="36"/>
        <v>0</v>
      </c>
      <c r="BA211" s="26">
        <f t="shared" si="36"/>
        <v>0</v>
      </c>
      <c r="BB211" s="26">
        <f t="shared" si="36"/>
        <v>4.1204330598321029E-2</v>
      </c>
      <c r="BC211" s="26">
        <f t="shared" si="36"/>
        <v>2.0202707317519469E-2</v>
      </c>
      <c r="BD211" s="26">
        <f t="shared" si="36"/>
        <v>0</v>
      </c>
      <c r="BE211" s="26">
        <f t="shared" si="36"/>
        <v>3.7041271680349076E-2</v>
      </c>
      <c r="BF211" s="26">
        <f t="shared" si="36"/>
        <v>-1.5666116744399463E-2</v>
      </c>
      <c r="BG211" s="26">
        <f t="shared" si="36"/>
        <v>9.3193776897947306E-2</v>
      </c>
      <c r="BH211" s="26">
        <f t="shared" si="39"/>
        <v>-1.9802627296179754E-2</v>
      </c>
      <c r="BI211" s="26">
        <f t="shared" si="39"/>
        <v>1.3245226750020723E-2</v>
      </c>
      <c r="BJ211" s="26">
        <f t="shared" si="39"/>
        <v>0</v>
      </c>
      <c r="BK211" s="26">
        <f t="shared" si="39"/>
        <v>0</v>
      </c>
      <c r="BL211" s="26">
        <f t="shared" si="39"/>
        <v>2.8236259947529624E-2</v>
      </c>
      <c r="BM211" s="26">
        <f t="shared" si="39"/>
        <v>0</v>
      </c>
      <c r="BN211" s="26">
        <f t="shared" si="37"/>
        <v>0</v>
      </c>
      <c r="BO211" s="26">
        <f t="shared" si="37"/>
        <v>0</v>
      </c>
      <c r="BP211" s="26">
        <f t="shared" si="37"/>
        <v>0</v>
      </c>
      <c r="BQ211" s="26">
        <f t="shared" si="37"/>
        <v>0</v>
      </c>
      <c r="BR211" s="26">
        <f t="shared" si="37"/>
        <v>0</v>
      </c>
      <c r="BS211" s="26">
        <f t="shared" si="37"/>
        <v>1.8963200707756138E-2</v>
      </c>
      <c r="BT211" s="26">
        <f t="shared" si="37"/>
        <v>-4.8790164169431945E-2</v>
      </c>
      <c r="BU211" s="26">
        <f t="shared" si="37"/>
        <v>8.9686699827603161E-3</v>
      </c>
      <c r="BV211" s="26">
        <f t="shared" si="37"/>
        <v>0</v>
      </c>
      <c r="BW211" s="26">
        <f t="shared" si="37"/>
        <v>0</v>
      </c>
      <c r="BX211" s="26">
        <f t="shared" si="37"/>
        <v>2.2753138371356054E-3</v>
      </c>
      <c r="BY211" s="26">
        <f t="shared" si="37"/>
        <v>1.342302033214055E-2</v>
      </c>
      <c r="BZ211" s="26">
        <f t="shared" ref="BZ211:CD273" si="41">LN(AJ211/AJ212)</f>
        <v>0</v>
      </c>
      <c r="CA211" s="26">
        <f t="shared" si="41"/>
        <v>-2.1506205220963619E-2</v>
      </c>
      <c r="CB211" s="26">
        <f t="shared" si="41"/>
        <v>0</v>
      </c>
      <c r="CC211" s="26">
        <f t="shared" si="41"/>
        <v>4.9875415110389679E-3</v>
      </c>
      <c r="CD211" s="26">
        <f t="shared" si="40"/>
        <v>1.8576385572935457E-2</v>
      </c>
    </row>
    <row r="212" spans="2:82" x14ac:dyDescent="0.35">
      <c r="B212">
        <v>209</v>
      </c>
      <c r="C212" s="28">
        <v>43336</v>
      </c>
      <c r="D212" s="32">
        <v>9</v>
      </c>
      <c r="E212" s="32">
        <v>0.7</v>
      </c>
      <c r="F212" s="32">
        <v>4.21</v>
      </c>
      <c r="G212" s="32">
        <v>10</v>
      </c>
      <c r="H212" s="32">
        <v>10.1</v>
      </c>
      <c r="I212" s="32">
        <v>28.35</v>
      </c>
      <c r="J212" s="32">
        <v>24.3</v>
      </c>
      <c r="K212" s="32">
        <v>1.4</v>
      </c>
      <c r="L212" s="32">
        <v>5.23</v>
      </c>
      <c r="M212" s="32">
        <v>14.7</v>
      </c>
      <c r="N212" s="32">
        <v>0.2</v>
      </c>
      <c r="O212" s="32">
        <v>1.5899999999999999</v>
      </c>
      <c r="P212" s="32">
        <v>9.65</v>
      </c>
      <c r="Q212" s="32">
        <v>21.5</v>
      </c>
      <c r="R212" s="32">
        <v>15.3</v>
      </c>
      <c r="S212" s="32">
        <v>37.5</v>
      </c>
      <c r="T212" s="32">
        <v>90</v>
      </c>
      <c r="U212" s="32">
        <v>32</v>
      </c>
      <c r="V212" s="32">
        <v>25.49</v>
      </c>
      <c r="W212" s="32">
        <v>25</v>
      </c>
      <c r="X212" s="32">
        <v>180</v>
      </c>
      <c r="Y212" s="32">
        <v>1500</v>
      </c>
      <c r="Z212" s="13">
        <v>60</v>
      </c>
      <c r="AA212" s="13">
        <v>0.4</v>
      </c>
      <c r="AB212" s="13">
        <v>49.5</v>
      </c>
      <c r="AC212" s="32">
        <v>177.6</v>
      </c>
      <c r="AD212" s="32">
        <v>12.6</v>
      </c>
      <c r="AE212" s="32">
        <v>5.55</v>
      </c>
      <c r="AF212" s="32">
        <v>13.45</v>
      </c>
      <c r="AG212" s="32">
        <v>2.7</v>
      </c>
      <c r="AH212" s="32">
        <v>21.95</v>
      </c>
      <c r="AI212" s="32">
        <v>3.7</v>
      </c>
      <c r="AJ212" s="32">
        <v>650</v>
      </c>
      <c r="AK212" s="32">
        <v>235</v>
      </c>
      <c r="AL212" s="32">
        <v>20</v>
      </c>
      <c r="AM212" s="32">
        <v>100</v>
      </c>
      <c r="AN212" s="32">
        <v>8</v>
      </c>
      <c r="AR212" s="23">
        <v>209</v>
      </c>
      <c r="AS212" s="31">
        <f t="shared" si="38"/>
        <v>43336</v>
      </c>
      <c r="AT212" s="26">
        <f t="shared" si="36"/>
        <v>0</v>
      </c>
      <c r="AU212" s="26">
        <f t="shared" si="36"/>
        <v>2.8987536873252187E-2</v>
      </c>
      <c r="AV212" s="26">
        <f t="shared" si="36"/>
        <v>0</v>
      </c>
      <c r="AW212" s="26">
        <f t="shared" si="36"/>
        <v>0</v>
      </c>
      <c r="AX212" s="26">
        <f t="shared" si="36"/>
        <v>0</v>
      </c>
      <c r="AY212" s="26">
        <f t="shared" si="36"/>
        <v>0</v>
      </c>
      <c r="AZ212" s="26">
        <f t="shared" si="36"/>
        <v>0</v>
      </c>
      <c r="BA212" s="26">
        <f t="shared" si="36"/>
        <v>0</v>
      </c>
      <c r="BB212" s="26">
        <f t="shared" si="36"/>
        <v>0</v>
      </c>
      <c r="BC212" s="26">
        <f t="shared" si="36"/>
        <v>-6.7796869853788038E-3</v>
      </c>
      <c r="BD212" s="26">
        <f t="shared" si="36"/>
        <v>0</v>
      </c>
      <c r="BE212" s="26">
        <f t="shared" si="36"/>
        <v>6.3091691932645345E-3</v>
      </c>
      <c r="BF212" s="26">
        <f t="shared" si="36"/>
        <v>0</v>
      </c>
      <c r="BG212" s="26">
        <f t="shared" si="36"/>
        <v>4.7628048989254664E-2</v>
      </c>
      <c r="BH212" s="26">
        <f t="shared" si="39"/>
        <v>0</v>
      </c>
      <c r="BI212" s="26">
        <f t="shared" si="39"/>
        <v>-7.9681696491768449E-3</v>
      </c>
      <c r="BJ212" s="26">
        <f t="shared" si="39"/>
        <v>0</v>
      </c>
      <c r="BK212" s="26">
        <f t="shared" si="39"/>
        <v>-6.0624621816434854E-2</v>
      </c>
      <c r="BL212" s="26">
        <f t="shared" si="39"/>
        <v>0</v>
      </c>
      <c r="BM212" s="26">
        <f t="shared" si="39"/>
        <v>0</v>
      </c>
      <c r="BN212" s="26">
        <f t="shared" si="39"/>
        <v>0</v>
      </c>
      <c r="BO212" s="26">
        <f t="shared" si="39"/>
        <v>0</v>
      </c>
      <c r="BP212" s="26">
        <f t="shared" si="39"/>
        <v>0</v>
      </c>
      <c r="BQ212" s="26">
        <f t="shared" si="39"/>
        <v>0</v>
      </c>
      <c r="BR212" s="26">
        <f t="shared" si="39"/>
        <v>0</v>
      </c>
      <c r="BS212" s="26">
        <f t="shared" si="39"/>
        <v>0</v>
      </c>
      <c r="BT212" s="26">
        <f t="shared" si="39"/>
        <v>0</v>
      </c>
      <c r="BU212" s="26">
        <f t="shared" si="39"/>
        <v>0</v>
      </c>
      <c r="BV212" s="26">
        <f t="shared" si="39"/>
        <v>0</v>
      </c>
      <c r="BW212" s="26">
        <f t="shared" si="39"/>
        <v>0</v>
      </c>
      <c r="BX212" s="26">
        <f t="shared" ref="BX212:CB275" si="42">LN(AH212/AH213)</f>
        <v>4.5662179795811844E-3</v>
      </c>
      <c r="BY212" s="26">
        <f t="shared" si="42"/>
        <v>-9.0384061468268939E-2</v>
      </c>
      <c r="BZ212" s="26">
        <f t="shared" si="41"/>
        <v>0</v>
      </c>
      <c r="CA212" s="26">
        <f t="shared" si="41"/>
        <v>2.1506205220963682E-2</v>
      </c>
      <c r="CB212" s="26">
        <f t="shared" si="41"/>
        <v>4.08219945202552E-2</v>
      </c>
      <c r="CC212" s="26">
        <f t="shared" si="41"/>
        <v>0</v>
      </c>
      <c r="CD212" s="26">
        <f t="shared" si="40"/>
        <v>0</v>
      </c>
    </row>
    <row r="213" spans="2:82" x14ac:dyDescent="0.35">
      <c r="B213">
        <v>210</v>
      </c>
      <c r="C213" s="33">
        <v>43335</v>
      </c>
      <c r="D213" s="32">
        <v>9</v>
      </c>
      <c r="E213" s="32">
        <v>0.68</v>
      </c>
      <c r="F213" s="32">
        <v>4.21</v>
      </c>
      <c r="G213" s="32">
        <v>10</v>
      </c>
      <c r="H213" s="32">
        <v>10.1</v>
      </c>
      <c r="I213" s="32">
        <v>28.35</v>
      </c>
      <c r="J213" s="32">
        <v>24.3</v>
      </c>
      <c r="K213" s="32">
        <v>1.4</v>
      </c>
      <c r="L213" s="32">
        <v>5.23</v>
      </c>
      <c r="M213" s="32">
        <v>14.8</v>
      </c>
      <c r="N213" s="32">
        <v>0.2</v>
      </c>
      <c r="O213" s="32">
        <v>1.58</v>
      </c>
      <c r="P213" s="32">
        <v>9.65</v>
      </c>
      <c r="Q213" s="32">
        <v>20.5</v>
      </c>
      <c r="R213" s="32">
        <v>15.3</v>
      </c>
      <c r="S213" s="32">
        <v>37.799999999999997</v>
      </c>
      <c r="T213" s="32">
        <v>90</v>
      </c>
      <c r="U213" s="32">
        <v>34</v>
      </c>
      <c r="V213" s="32">
        <v>25.49</v>
      </c>
      <c r="W213" s="32">
        <v>25</v>
      </c>
      <c r="X213" s="32">
        <v>180</v>
      </c>
      <c r="Y213" s="32">
        <v>1500</v>
      </c>
      <c r="Z213" s="13">
        <v>60</v>
      </c>
      <c r="AA213" s="13">
        <v>0.4</v>
      </c>
      <c r="AB213" s="13">
        <v>49.5</v>
      </c>
      <c r="AC213" s="32">
        <v>177.6</v>
      </c>
      <c r="AD213" s="32">
        <v>12.6</v>
      </c>
      <c r="AE213" s="32">
        <v>5.55</v>
      </c>
      <c r="AF213" s="32">
        <v>13.45</v>
      </c>
      <c r="AG213" s="32">
        <v>2.7</v>
      </c>
      <c r="AH213" s="32">
        <v>21.85</v>
      </c>
      <c r="AI213" s="32">
        <v>4.05</v>
      </c>
      <c r="AJ213" s="32">
        <v>650</v>
      </c>
      <c r="AK213" s="32">
        <v>230</v>
      </c>
      <c r="AL213" s="32">
        <v>19.2</v>
      </c>
      <c r="AM213" s="32">
        <v>100</v>
      </c>
      <c r="AN213" s="32">
        <v>8</v>
      </c>
      <c r="AR213" s="23">
        <v>210</v>
      </c>
      <c r="AS213" s="31">
        <f t="shared" si="38"/>
        <v>43335</v>
      </c>
      <c r="AT213" s="26">
        <f t="shared" si="36"/>
        <v>-5.4067221270275821E-2</v>
      </c>
      <c r="AU213" s="26">
        <f t="shared" si="36"/>
        <v>-2.8987536873252187E-2</v>
      </c>
      <c r="AV213" s="26">
        <f t="shared" si="36"/>
        <v>0</v>
      </c>
      <c r="AW213" s="26">
        <f t="shared" si="36"/>
        <v>0</v>
      </c>
      <c r="AX213" s="26">
        <f t="shared" si="36"/>
        <v>0</v>
      </c>
      <c r="AY213" s="26">
        <f t="shared" si="36"/>
        <v>0</v>
      </c>
      <c r="AZ213" s="26">
        <f t="shared" si="36"/>
        <v>0</v>
      </c>
      <c r="BA213" s="26">
        <f t="shared" si="36"/>
        <v>0</v>
      </c>
      <c r="BB213" s="26">
        <f t="shared" si="36"/>
        <v>0</v>
      </c>
      <c r="BC213" s="26">
        <f t="shared" si="36"/>
        <v>0</v>
      </c>
      <c r="BD213" s="26">
        <f t="shared" si="36"/>
        <v>0</v>
      </c>
      <c r="BE213" s="26">
        <f t="shared" si="36"/>
        <v>-2.500130220541727E-2</v>
      </c>
      <c r="BF213" s="26">
        <f t="shared" si="36"/>
        <v>5.1948168771041511E-3</v>
      </c>
      <c r="BG213" s="26">
        <f t="shared" si="36"/>
        <v>-4.7628048989254587E-2</v>
      </c>
      <c r="BH213" s="26">
        <f t="shared" si="39"/>
        <v>0</v>
      </c>
      <c r="BI213" s="26">
        <f t="shared" si="39"/>
        <v>2.2743455231330995E-2</v>
      </c>
      <c r="BJ213" s="26">
        <f t="shared" si="39"/>
        <v>0</v>
      </c>
      <c r="BK213" s="26">
        <f t="shared" si="39"/>
        <v>-3.4685557987890102E-2</v>
      </c>
      <c r="BL213" s="26">
        <f t="shared" si="39"/>
        <v>-5.755064761630501E-2</v>
      </c>
      <c r="BM213" s="26">
        <f t="shared" si="39"/>
        <v>0</v>
      </c>
      <c r="BN213" s="26">
        <f t="shared" si="39"/>
        <v>0</v>
      </c>
      <c r="BO213" s="26">
        <f t="shared" si="39"/>
        <v>0</v>
      </c>
      <c r="BP213" s="26">
        <f t="shared" si="39"/>
        <v>0</v>
      </c>
      <c r="BQ213" s="26">
        <f t="shared" si="39"/>
        <v>0</v>
      </c>
      <c r="BR213" s="26">
        <f t="shared" si="39"/>
        <v>-1.6032407531048884E-2</v>
      </c>
      <c r="BS213" s="26">
        <f t="shared" si="39"/>
        <v>-2.9952322283351332E-2</v>
      </c>
      <c r="BT213" s="26">
        <f t="shared" si="39"/>
        <v>0</v>
      </c>
      <c r="BU213" s="26">
        <f t="shared" si="39"/>
        <v>0</v>
      </c>
      <c r="BV213" s="26">
        <f t="shared" si="39"/>
        <v>0</v>
      </c>
      <c r="BW213" s="26">
        <f t="shared" si="39"/>
        <v>0</v>
      </c>
      <c r="BX213" s="26">
        <f t="shared" si="42"/>
        <v>0</v>
      </c>
      <c r="BY213" s="26">
        <f t="shared" si="42"/>
        <v>0</v>
      </c>
      <c r="BZ213" s="26">
        <f t="shared" si="41"/>
        <v>0</v>
      </c>
      <c r="CA213" s="26">
        <f t="shared" si="41"/>
        <v>6.7441280795532479E-2</v>
      </c>
      <c r="CB213" s="26">
        <f t="shared" si="41"/>
        <v>-6.5514607110626691E-2</v>
      </c>
      <c r="CC213" s="26">
        <f t="shared" si="41"/>
        <v>0</v>
      </c>
      <c r="CD213" s="26">
        <f t="shared" si="40"/>
        <v>-1.8576385572935419E-2</v>
      </c>
    </row>
    <row r="214" spans="2:82" x14ac:dyDescent="0.35">
      <c r="B214">
        <v>211</v>
      </c>
      <c r="C214" s="33">
        <v>43332</v>
      </c>
      <c r="D214" s="32">
        <v>9.5</v>
      </c>
      <c r="E214" s="32">
        <v>0.7</v>
      </c>
      <c r="F214" s="32">
        <v>4.21</v>
      </c>
      <c r="G214" s="32">
        <v>10</v>
      </c>
      <c r="H214" s="32">
        <v>10.1</v>
      </c>
      <c r="I214" s="32">
        <v>28.35</v>
      </c>
      <c r="J214" s="32">
        <v>24.3</v>
      </c>
      <c r="K214" s="32">
        <v>1.4</v>
      </c>
      <c r="L214" s="32">
        <v>5.23</v>
      </c>
      <c r="M214" s="32">
        <v>14.8</v>
      </c>
      <c r="N214" s="32">
        <v>0.2</v>
      </c>
      <c r="O214" s="32">
        <v>1.62</v>
      </c>
      <c r="P214" s="32">
        <v>9.6</v>
      </c>
      <c r="Q214" s="32">
        <v>21.5</v>
      </c>
      <c r="R214" s="32">
        <v>15.3</v>
      </c>
      <c r="S214" s="32">
        <v>36.950000000000003</v>
      </c>
      <c r="T214" s="32">
        <v>90</v>
      </c>
      <c r="U214" s="32">
        <v>35.200000000000003</v>
      </c>
      <c r="V214" s="32">
        <v>27</v>
      </c>
      <c r="W214" s="32">
        <v>25</v>
      </c>
      <c r="X214" s="32">
        <v>180</v>
      </c>
      <c r="Y214" s="32">
        <v>1500</v>
      </c>
      <c r="Z214" s="13">
        <v>60</v>
      </c>
      <c r="AA214" s="13">
        <v>0.4</v>
      </c>
      <c r="AB214" s="13">
        <v>50.3</v>
      </c>
      <c r="AC214" s="32">
        <v>183</v>
      </c>
      <c r="AD214" s="32">
        <v>12.6</v>
      </c>
      <c r="AE214" s="32">
        <v>5.55</v>
      </c>
      <c r="AF214" s="32">
        <v>13.45</v>
      </c>
      <c r="AG214" s="32">
        <v>2.7</v>
      </c>
      <c r="AH214" s="32">
        <v>21.85</v>
      </c>
      <c r="AI214" s="32">
        <v>4.05</v>
      </c>
      <c r="AJ214" s="32">
        <v>650</v>
      </c>
      <c r="AK214" s="32">
        <v>215</v>
      </c>
      <c r="AL214" s="32">
        <v>20.5</v>
      </c>
      <c r="AM214" s="32">
        <v>100</v>
      </c>
      <c r="AN214" s="32">
        <v>8.15</v>
      </c>
      <c r="AR214" s="23">
        <v>211</v>
      </c>
      <c r="AS214" s="31">
        <f t="shared" si="38"/>
        <v>43332</v>
      </c>
      <c r="AT214" s="26">
        <f t="shared" si="36"/>
        <v>-1.0471299867295366E-2</v>
      </c>
      <c r="AU214" s="26">
        <f t="shared" si="36"/>
        <v>2.8987536873252187E-2</v>
      </c>
      <c r="AV214" s="26">
        <f t="shared" si="36"/>
        <v>0</v>
      </c>
      <c r="AW214" s="26">
        <f t="shared" si="36"/>
        <v>0</v>
      </c>
      <c r="AX214" s="26">
        <f t="shared" si="36"/>
        <v>9.950330853168092E-3</v>
      </c>
      <c r="AY214" s="26">
        <f t="shared" si="36"/>
        <v>0</v>
      </c>
      <c r="AZ214" s="26">
        <f t="shared" si="36"/>
        <v>0</v>
      </c>
      <c r="BA214" s="26">
        <f t="shared" si="36"/>
        <v>0</v>
      </c>
      <c r="BB214" s="26">
        <f t="shared" si="36"/>
        <v>-1.8939960100921614E-2</v>
      </c>
      <c r="BC214" s="26">
        <f t="shared" si="36"/>
        <v>0</v>
      </c>
      <c r="BD214" s="26">
        <f t="shared" si="36"/>
        <v>0</v>
      </c>
      <c r="BE214" s="26">
        <f t="shared" si="36"/>
        <v>-2.4391453124159124E-2</v>
      </c>
      <c r="BF214" s="26">
        <f t="shared" si="36"/>
        <v>-2.0619287202735818E-2</v>
      </c>
      <c r="BG214" s="26">
        <f t="shared" si="36"/>
        <v>-2.2989518224698718E-2</v>
      </c>
      <c r="BH214" s="26">
        <f t="shared" si="39"/>
        <v>0</v>
      </c>
      <c r="BI214" s="26">
        <f t="shared" si="39"/>
        <v>-2.8020512332174907E-2</v>
      </c>
      <c r="BJ214" s="26">
        <f t="shared" si="39"/>
        <v>0</v>
      </c>
      <c r="BK214" s="26">
        <f t="shared" si="39"/>
        <v>0</v>
      </c>
      <c r="BL214" s="26">
        <f t="shared" si="39"/>
        <v>0</v>
      </c>
      <c r="BM214" s="26">
        <f t="shared" si="39"/>
        <v>0</v>
      </c>
      <c r="BN214" s="26">
        <f t="shared" si="39"/>
        <v>0</v>
      </c>
      <c r="BO214" s="26">
        <f t="shared" si="39"/>
        <v>0</v>
      </c>
      <c r="BP214" s="26">
        <f t="shared" si="39"/>
        <v>0</v>
      </c>
      <c r="BQ214" s="26">
        <f t="shared" si="39"/>
        <v>0</v>
      </c>
      <c r="BR214" s="26">
        <f t="shared" si="39"/>
        <v>4.9825713444638731E-3</v>
      </c>
      <c r="BS214" s="26">
        <f t="shared" si="39"/>
        <v>0</v>
      </c>
      <c r="BT214" s="26">
        <f t="shared" si="39"/>
        <v>0</v>
      </c>
      <c r="BU214" s="26">
        <f t="shared" si="39"/>
        <v>0</v>
      </c>
      <c r="BV214" s="26">
        <f t="shared" si="39"/>
        <v>0</v>
      </c>
      <c r="BW214" s="26">
        <f t="shared" si="39"/>
        <v>0</v>
      </c>
      <c r="BX214" s="26">
        <f t="shared" si="42"/>
        <v>-4.4750195798614556E-2</v>
      </c>
      <c r="BY214" s="26">
        <f t="shared" si="42"/>
        <v>0</v>
      </c>
      <c r="BZ214" s="26">
        <f t="shared" si="41"/>
        <v>0</v>
      </c>
      <c r="CA214" s="26">
        <f t="shared" si="41"/>
        <v>-2.2989518224698718E-2</v>
      </c>
      <c r="CB214" s="26">
        <f t="shared" si="41"/>
        <v>-2.647567398402802E-2</v>
      </c>
      <c r="CC214" s="26">
        <f t="shared" si="41"/>
        <v>-2.9558802241544391E-2</v>
      </c>
      <c r="CD214" s="26">
        <f t="shared" si="40"/>
        <v>-2.4243611609992739E-2</v>
      </c>
    </row>
    <row r="215" spans="2:82" x14ac:dyDescent="0.35">
      <c r="B215">
        <v>212</v>
      </c>
      <c r="C215" s="33">
        <v>43329</v>
      </c>
      <c r="D215" s="32">
        <v>9.6</v>
      </c>
      <c r="E215" s="32">
        <v>0.68</v>
      </c>
      <c r="F215" s="32">
        <v>4.21</v>
      </c>
      <c r="G215" s="32">
        <v>10</v>
      </c>
      <c r="H215" s="32">
        <v>10</v>
      </c>
      <c r="I215" s="32">
        <v>28.35</v>
      </c>
      <c r="J215" s="32">
        <v>24.3</v>
      </c>
      <c r="K215" s="32">
        <v>1.4</v>
      </c>
      <c r="L215" s="32">
        <v>5.33</v>
      </c>
      <c r="M215" s="32">
        <v>14.8</v>
      </c>
      <c r="N215" s="32">
        <v>0.2</v>
      </c>
      <c r="O215" s="32">
        <v>1.6600000000000001</v>
      </c>
      <c r="P215" s="32">
        <v>9.8000000000000007</v>
      </c>
      <c r="Q215" s="32">
        <v>22</v>
      </c>
      <c r="R215" s="32">
        <v>15.3</v>
      </c>
      <c r="S215" s="32">
        <v>38</v>
      </c>
      <c r="T215" s="32">
        <v>90</v>
      </c>
      <c r="U215" s="32">
        <v>35.200000000000003</v>
      </c>
      <c r="V215" s="32">
        <v>27</v>
      </c>
      <c r="W215" s="32">
        <v>25</v>
      </c>
      <c r="X215" s="32">
        <v>180</v>
      </c>
      <c r="Y215" s="32">
        <v>1500</v>
      </c>
      <c r="Z215" s="13">
        <v>60</v>
      </c>
      <c r="AA215" s="13">
        <v>0.4</v>
      </c>
      <c r="AB215" s="13">
        <v>50.05</v>
      </c>
      <c r="AC215" s="32">
        <v>183</v>
      </c>
      <c r="AD215" s="32">
        <v>12.6</v>
      </c>
      <c r="AE215" s="32">
        <v>5.55</v>
      </c>
      <c r="AF215" s="32">
        <v>13.45</v>
      </c>
      <c r="AG215" s="32">
        <v>2.7</v>
      </c>
      <c r="AH215" s="32">
        <v>22.85</v>
      </c>
      <c r="AI215" s="32">
        <v>4.05</v>
      </c>
      <c r="AJ215" s="32">
        <v>650</v>
      </c>
      <c r="AK215" s="32">
        <v>220</v>
      </c>
      <c r="AL215" s="32">
        <v>21.05</v>
      </c>
      <c r="AM215" s="32">
        <v>103</v>
      </c>
      <c r="AN215" s="32">
        <v>8.35</v>
      </c>
      <c r="AR215" s="23">
        <v>212</v>
      </c>
      <c r="AS215" s="31">
        <f t="shared" si="38"/>
        <v>43329</v>
      </c>
      <c r="AT215" s="26">
        <f t="shared" si="36"/>
        <v>0</v>
      </c>
      <c r="AU215" s="26">
        <f t="shared" si="36"/>
        <v>1.4815085785140682E-2</v>
      </c>
      <c r="AV215" s="26">
        <f t="shared" si="36"/>
        <v>0</v>
      </c>
      <c r="AW215" s="26">
        <f t="shared" si="36"/>
        <v>0</v>
      </c>
      <c r="AX215" s="26">
        <f t="shared" si="36"/>
        <v>0</v>
      </c>
      <c r="AY215" s="26">
        <f t="shared" si="36"/>
        <v>0</v>
      </c>
      <c r="AZ215" s="26">
        <f t="shared" si="36"/>
        <v>0</v>
      </c>
      <c r="BA215" s="26">
        <f t="shared" si="36"/>
        <v>0</v>
      </c>
      <c r="BB215" s="26">
        <f t="shared" si="36"/>
        <v>0</v>
      </c>
      <c r="BC215" s="26">
        <f t="shared" si="36"/>
        <v>-2.0067563050809142E-2</v>
      </c>
      <c r="BD215" s="26">
        <f t="shared" si="36"/>
        <v>0</v>
      </c>
      <c r="BE215" s="26">
        <f t="shared" si="36"/>
        <v>3.0583423372080403E-2</v>
      </c>
      <c r="BF215" s="26">
        <f t="shared" si="36"/>
        <v>0</v>
      </c>
      <c r="BG215" s="26">
        <f t="shared" si="36"/>
        <v>0</v>
      </c>
      <c r="BH215" s="26">
        <f t="shared" si="39"/>
        <v>0</v>
      </c>
      <c r="BI215" s="26">
        <f t="shared" si="39"/>
        <v>-1.3149245813090288E-3</v>
      </c>
      <c r="BJ215" s="26">
        <f t="shared" si="39"/>
        <v>0</v>
      </c>
      <c r="BK215" s="26">
        <f t="shared" si="39"/>
        <v>0</v>
      </c>
      <c r="BL215" s="26">
        <f t="shared" si="39"/>
        <v>-3.6968618813262031E-3</v>
      </c>
      <c r="BM215" s="26">
        <f t="shared" si="39"/>
        <v>0</v>
      </c>
      <c r="BN215" s="26">
        <f t="shared" si="39"/>
        <v>0</v>
      </c>
      <c r="BO215" s="26">
        <f t="shared" si="39"/>
        <v>0</v>
      </c>
      <c r="BP215" s="26">
        <f t="shared" si="39"/>
        <v>0</v>
      </c>
      <c r="BQ215" s="26">
        <f t="shared" si="39"/>
        <v>0</v>
      </c>
      <c r="BR215" s="26">
        <f t="shared" si="39"/>
        <v>9.9950033308342321E-4</v>
      </c>
      <c r="BS215" s="26">
        <f t="shared" si="39"/>
        <v>0</v>
      </c>
      <c r="BT215" s="26">
        <f t="shared" si="39"/>
        <v>0</v>
      </c>
      <c r="BU215" s="26">
        <f t="shared" si="39"/>
        <v>-2.6668247082161409E-2</v>
      </c>
      <c r="BV215" s="26">
        <f t="shared" si="39"/>
        <v>0</v>
      </c>
      <c r="BW215" s="26">
        <f t="shared" si="39"/>
        <v>0</v>
      </c>
      <c r="BX215" s="26">
        <f t="shared" si="42"/>
        <v>-4.3668191663404025E-3</v>
      </c>
      <c r="BY215" s="26">
        <f t="shared" si="42"/>
        <v>0</v>
      </c>
      <c r="BZ215" s="26">
        <f t="shared" si="41"/>
        <v>0</v>
      </c>
      <c r="CA215" s="26">
        <f t="shared" si="41"/>
        <v>6.5751377562780433E-2</v>
      </c>
      <c r="CB215" s="26">
        <f t="shared" si="41"/>
        <v>2.3781224049674193E-3</v>
      </c>
      <c r="CC215" s="26">
        <f t="shared" si="41"/>
        <v>0</v>
      </c>
      <c r="CD215" s="26">
        <f t="shared" si="40"/>
        <v>0</v>
      </c>
    </row>
    <row r="216" spans="2:82" x14ac:dyDescent="0.35">
      <c r="B216">
        <v>213</v>
      </c>
      <c r="C216" s="33">
        <v>43328</v>
      </c>
      <c r="D216" s="32">
        <v>9.6</v>
      </c>
      <c r="E216" s="32">
        <v>0.67</v>
      </c>
      <c r="F216" s="32">
        <v>4.21</v>
      </c>
      <c r="G216" s="32">
        <v>10</v>
      </c>
      <c r="H216" s="32">
        <v>10</v>
      </c>
      <c r="I216" s="32">
        <v>28.35</v>
      </c>
      <c r="J216" s="32">
        <v>24.3</v>
      </c>
      <c r="K216" s="32">
        <v>1.4</v>
      </c>
      <c r="L216" s="32">
        <v>5.33</v>
      </c>
      <c r="M216" s="32">
        <v>15.1</v>
      </c>
      <c r="N216" s="32">
        <v>0.2</v>
      </c>
      <c r="O216" s="32">
        <v>1.6099999999999999</v>
      </c>
      <c r="P216" s="32">
        <v>9.8000000000000007</v>
      </c>
      <c r="Q216" s="32">
        <v>22</v>
      </c>
      <c r="R216" s="32">
        <v>15.3</v>
      </c>
      <c r="S216" s="32">
        <v>38.049999999999997</v>
      </c>
      <c r="T216" s="32">
        <v>90</v>
      </c>
      <c r="U216" s="32">
        <v>35.200000000000003</v>
      </c>
      <c r="V216" s="32">
        <v>27.1</v>
      </c>
      <c r="W216" s="32">
        <v>25</v>
      </c>
      <c r="X216" s="32">
        <v>180</v>
      </c>
      <c r="Y216" s="32">
        <v>1500</v>
      </c>
      <c r="Z216" s="13">
        <v>60</v>
      </c>
      <c r="AA216" s="13">
        <v>0.4</v>
      </c>
      <c r="AB216" s="13">
        <v>50</v>
      </c>
      <c r="AC216" s="32">
        <v>183</v>
      </c>
      <c r="AD216" s="32">
        <v>12.6</v>
      </c>
      <c r="AE216" s="32">
        <v>5.7</v>
      </c>
      <c r="AF216" s="32">
        <v>13.45</v>
      </c>
      <c r="AG216" s="32">
        <v>2.7</v>
      </c>
      <c r="AH216" s="32">
        <v>22.95</v>
      </c>
      <c r="AI216" s="32">
        <v>4.05</v>
      </c>
      <c r="AJ216" s="32">
        <v>650</v>
      </c>
      <c r="AK216" s="32">
        <v>206</v>
      </c>
      <c r="AL216" s="32">
        <v>21</v>
      </c>
      <c r="AM216" s="32">
        <v>103</v>
      </c>
      <c r="AN216" s="32">
        <v>8.35</v>
      </c>
      <c r="AR216" s="23">
        <v>213</v>
      </c>
      <c r="AS216" s="31">
        <f t="shared" si="38"/>
        <v>43328</v>
      </c>
      <c r="AT216" s="26">
        <f t="shared" si="36"/>
        <v>-5.1948168771040228E-3</v>
      </c>
      <c r="AU216" s="26">
        <f t="shared" si="36"/>
        <v>-2.9413885206293226E-2</v>
      </c>
      <c r="AV216" s="26">
        <f t="shared" si="36"/>
        <v>0</v>
      </c>
      <c r="AW216" s="26">
        <f t="shared" si="36"/>
        <v>0</v>
      </c>
      <c r="AX216" s="26">
        <f t="shared" si="36"/>
        <v>0</v>
      </c>
      <c r="AY216" s="26">
        <f t="shared" si="36"/>
        <v>-8.6129153729938665E-2</v>
      </c>
      <c r="AZ216" s="26">
        <f t="shared" si="36"/>
        <v>0</v>
      </c>
      <c r="BA216" s="26">
        <f t="shared" si="36"/>
        <v>-8.8795498783131199E-2</v>
      </c>
      <c r="BB216" s="26">
        <f t="shared" si="36"/>
        <v>-8.4506679374620475E-2</v>
      </c>
      <c r="BC216" s="26">
        <f t="shared" si="36"/>
        <v>0</v>
      </c>
      <c r="BD216" s="26">
        <f t="shared" si="36"/>
        <v>0</v>
      </c>
      <c r="BE216" s="26">
        <f t="shared" si="36"/>
        <v>-4.2559614418796125E-2</v>
      </c>
      <c r="BF216" s="26">
        <f t="shared" si="36"/>
        <v>-5.0890695074711813E-3</v>
      </c>
      <c r="BG216" s="26">
        <f t="shared" si="36"/>
        <v>0</v>
      </c>
      <c r="BH216" s="26">
        <f t="shared" si="39"/>
        <v>0</v>
      </c>
      <c r="BI216" s="26">
        <f t="shared" si="39"/>
        <v>0</v>
      </c>
      <c r="BJ216" s="26">
        <f t="shared" si="39"/>
        <v>-5.5540129170001773E-4</v>
      </c>
      <c r="BK216" s="26">
        <f t="shared" si="39"/>
        <v>0</v>
      </c>
      <c r="BL216" s="26">
        <f t="shared" si="39"/>
        <v>-3.3155307587241002E-3</v>
      </c>
      <c r="BM216" s="26">
        <f t="shared" si="39"/>
        <v>4.08219945202552E-2</v>
      </c>
      <c r="BN216" s="26">
        <f t="shared" si="39"/>
        <v>0</v>
      </c>
      <c r="BO216" s="26">
        <f t="shared" si="39"/>
        <v>0</v>
      </c>
      <c r="BP216" s="26">
        <f t="shared" si="39"/>
        <v>0</v>
      </c>
      <c r="BQ216" s="26">
        <f t="shared" si="39"/>
        <v>0</v>
      </c>
      <c r="BR216" s="26">
        <f t="shared" si="39"/>
        <v>0</v>
      </c>
      <c r="BS216" s="26">
        <f t="shared" si="39"/>
        <v>-3.7537919319065208E-2</v>
      </c>
      <c r="BT216" s="26">
        <f t="shared" si="39"/>
        <v>0</v>
      </c>
      <c r="BU216" s="26">
        <f t="shared" si="39"/>
        <v>1.7699577099401075E-2</v>
      </c>
      <c r="BV216" s="26">
        <f t="shared" si="39"/>
        <v>0</v>
      </c>
      <c r="BW216" s="26">
        <f t="shared" si="39"/>
        <v>0</v>
      </c>
      <c r="BX216" s="26">
        <f t="shared" si="42"/>
        <v>-2.1762794225955173E-3</v>
      </c>
      <c r="BY216" s="26">
        <f t="shared" si="42"/>
        <v>0</v>
      </c>
      <c r="BZ216" s="26">
        <f t="shared" si="41"/>
        <v>0</v>
      </c>
      <c r="CA216" s="26">
        <f t="shared" si="41"/>
        <v>-3.8099846232270404E-2</v>
      </c>
      <c r="CB216" s="26">
        <f t="shared" si="41"/>
        <v>0</v>
      </c>
      <c r="CC216" s="26">
        <f t="shared" si="41"/>
        <v>0</v>
      </c>
      <c r="CD216" s="26">
        <f t="shared" si="40"/>
        <v>-6.3789737875330085E-2</v>
      </c>
    </row>
    <row r="217" spans="2:82" x14ac:dyDescent="0.35">
      <c r="B217">
        <v>214</v>
      </c>
      <c r="C217" s="33">
        <v>43327</v>
      </c>
      <c r="D217" s="32">
        <v>9.65</v>
      </c>
      <c r="E217" s="32">
        <v>0.69</v>
      </c>
      <c r="F217" s="32">
        <v>4.21</v>
      </c>
      <c r="G217" s="32">
        <v>10</v>
      </c>
      <c r="H217" s="32">
        <v>10</v>
      </c>
      <c r="I217" s="32">
        <v>30.9</v>
      </c>
      <c r="J217" s="32">
        <v>24.3</v>
      </c>
      <c r="K217" s="32">
        <v>1.53</v>
      </c>
      <c r="L217" s="32">
        <v>5.8</v>
      </c>
      <c r="M217" s="32">
        <v>15.1</v>
      </c>
      <c r="N217" s="32">
        <v>0.2</v>
      </c>
      <c r="O217" s="32">
        <v>1.6800000000000002</v>
      </c>
      <c r="P217" s="32">
        <v>9.85</v>
      </c>
      <c r="Q217" s="32">
        <v>22</v>
      </c>
      <c r="R217" s="32">
        <v>15.3</v>
      </c>
      <c r="S217" s="32">
        <v>38.049999999999997</v>
      </c>
      <c r="T217" s="32">
        <v>90.05</v>
      </c>
      <c r="U217" s="32">
        <v>35.200000000000003</v>
      </c>
      <c r="V217" s="32">
        <v>27.19</v>
      </c>
      <c r="W217" s="32">
        <v>24</v>
      </c>
      <c r="X217" s="32">
        <v>180</v>
      </c>
      <c r="Y217" s="32">
        <v>1500</v>
      </c>
      <c r="Z217" s="13">
        <v>60</v>
      </c>
      <c r="AA217" s="13">
        <v>0.4</v>
      </c>
      <c r="AB217" s="13">
        <v>50</v>
      </c>
      <c r="AC217" s="32">
        <v>190</v>
      </c>
      <c r="AD217" s="32">
        <v>12.6</v>
      </c>
      <c r="AE217" s="32">
        <v>5.6</v>
      </c>
      <c r="AF217" s="32">
        <v>13.45</v>
      </c>
      <c r="AG217" s="32">
        <v>2.7</v>
      </c>
      <c r="AH217" s="32">
        <v>23</v>
      </c>
      <c r="AI217" s="32">
        <v>4.05</v>
      </c>
      <c r="AJ217" s="32">
        <v>650</v>
      </c>
      <c r="AK217" s="32">
        <v>214</v>
      </c>
      <c r="AL217" s="32">
        <v>21</v>
      </c>
      <c r="AM217" s="32">
        <v>103</v>
      </c>
      <c r="AN217" s="32">
        <v>8.9</v>
      </c>
      <c r="AR217" s="23">
        <v>214</v>
      </c>
      <c r="AS217" s="31">
        <f t="shared" si="38"/>
        <v>43327</v>
      </c>
      <c r="AT217" s="26">
        <f t="shared" si="36"/>
        <v>5.1948168771041511E-3</v>
      </c>
      <c r="AU217" s="26">
        <f t="shared" si="36"/>
        <v>-1.4388737452099669E-2</v>
      </c>
      <c r="AV217" s="26">
        <f t="shared" si="36"/>
        <v>0</v>
      </c>
      <c r="AW217" s="26">
        <f t="shared" si="36"/>
        <v>-1.9802627296179643E-2</v>
      </c>
      <c r="AX217" s="26">
        <f t="shared" si="36"/>
        <v>-9.950330853168092E-3</v>
      </c>
      <c r="AY217" s="26">
        <f t="shared" si="36"/>
        <v>8.612915372993854E-2</v>
      </c>
      <c r="AZ217" s="26">
        <f t="shared" si="36"/>
        <v>1.0341353794732531E-2</v>
      </c>
      <c r="BA217" s="26">
        <f t="shared" si="36"/>
        <v>0</v>
      </c>
      <c r="BB217" s="26">
        <f t="shared" si="36"/>
        <v>2.7973852042406162E-2</v>
      </c>
      <c r="BC217" s="26">
        <f t="shared" si="36"/>
        <v>-6.6006840313520242E-3</v>
      </c>
      <c r="BD217" s="26">
        <f t="shared" si="36"/>
        <v>0</v>
      </c>
      <c r="BE217" s="26">
        <f t="shared" si="36"/>
        <v>1.197619104671562E-2</v>
      </c>
      <c r="BF217" s="26">
        <f t="shared" si="36"/>
        <v>3.0930300691358558E-2</v>
      </c>
      <c r="BG217" s="26">
        <f t="shared" si="36"/>
        <v>1.3730192811902037E-2</v>
      </c>
      <c r="BH217" s="26">
        <f t="shared" si="39"/>
        <v>0</v>
      </c>
      <c r="BI217" s="26">
        <f t="shared" si="39"/>
        <v>-1.4351192163090498E-2</v>
      </c>
      <c r="BJ217" s="26">
        <f t="shared" si="39"/>
        <v>5.5540129169988307E-4</v>
      </c>
      <c r="BK217" s="26">
        <f t="shared" si="39"/>
        <v>0</v>
      </c>
      <c r="BL217" s="26">
        <f t="shared" si="39"/>
        <v>0</v>
      </c>
      <c r="BM217" s="26">
        <f t="shared" si="39"/>
        <v>-4.0821994520255166E-2</v>
      </c>
      <c r="BN217" s="26">
        <f t="shared" si="39"/>
        <v>0</v>
      </c>
      <c r="BO217" s="26">
        <f t="shared" si="39"/>
        <v>-3.9220713153281267E-2</v>
      </c>
      <c r="BP217" s="26">
        <f t="shared" si="39"/>
        <v>0</v>
      </c>
      <c r="BQ217" s="26">
        <f t="shared" si="39"/>
        <v>0</v>
      </c>
      <c r="BR217" s="26">
        <f t="shared" si="39"/>
        <v>0</v>
      </c>
      <c r="BS217" s="26">
        <f t="shared" si="39"/>
        <v>2.6668247082161273E-2</v>
      </c>
      <c r="BT217" s="26">
        <f t="shared" si="39"/>
        <v>-3.9604012160970167E-3</v>
      </c>
      <c r="BU217" s="26">
        <f t="shared" si="39"/>
        <v>-2.6433257068155597E-2</v>
      </c>
      <c r="BV217" s="26">
        <f t="shared" si="39"/>
        <v>0</v>
      </c>
      <c r="BW217" s="26">
        <f t="shared" si="39"/>
        <v>0</v>
      </c>
      <c r="BX217" s="26">
        <f t="shared" si="42"/>
        <v>-2.1506205220963619E-2</v>
      </c>
      <c r="BY217" s="26">
        <f t="shared" si="42"/>
        <v>1.242251999855711E-2</v>
      </c>
      <c r="BZ217" s="26">
        <f t="shared" si="41"/>
        <v>0</v>
      </c>
      <c r="CA217" s="26">
        <f t="shared" si="41"/>
        <v>0</v>
      </c>
      <c r="CB217" s="26">
        <f t="shared" si="41"/>
        <v>0</v>
      </c>
      <c r="CC217" s="26">
        <f t="shared" si="41"/>
        <v>0</v>
      </c>
      <c r="CD217" s="26">
        <f t="shared" si="40"/>
        <v>-2.2223136784710124E-2</v>
      </c>
    </row>
    <row r="218" spans="2:82" x14ac:dyDescent="0.35">
      <c r="B218">
        <v>215</v>
      </c>
      <c r="C218" s="33">
        <v>43326</v>
      </c>
      <c r="D218" s="32">
        <v>9.6</v>
      </c>
      <c r="E218" s="32">
        <v>0.7</v>
      </c>
      <c r="F218" s="32">
        <v>4.21</v>
      </c>
      <c r="G218" s="32">
        <v>10.199999999999999</v>
      </c>
      <c r="H218" s="32">
        <v>10.1</v>
      </c>
      <c r="I218" s="32">
        <v>28.35</v>
      </c>
      <c r="J218" s="32">
        <v>24.05</v>
      </c>
      <c r="K218" s="32">
        <v>1.53</v>
      </c>
      <c r="L218" s="32">
        <v>5.64</v>
      </c>
      <c r="M218" s="32">
        <v>15.2</v>
      </c>
      <c r="N218" s="32">
        <v>0.2</v>
      </c>
      <c r="O218" s="32">
        <v>1.6600000000000001</v>
      </c>
      <c r="P218" s="32">
        <v>9.5500000000000007</v>
      </c>
      <c r="Q218" s="32">
        <v>21.7</v>
      </c>
      <c r="R218" s="32">
        <v>15.3</v>
      </c>
      <c r="S218" s="32">
        <v>38.6</v>
      </c>
      <c r="T218" s="32">
        <v>90</v>
      </c>
      <c r="U218" s="32">
        <v>35.200000000000003</v>
      </c>
      <c r="V218" s="32">
        <v>27.19</v>
      </c>
      <c r="W218" s="32">
        <v>25</v>
      </c>
      <c r="X218" s="32">
        <v>180</v>
      </c>
      <c r="Y218" s="32">
        <v>1560</v>
      </c>
      <c r="Z218" s="13">
        <v>60</v>
      </c>
      <c r="AA218" s="13">
        <v>0.4</v>
      </c>
      <c r="AB218" s="13">
        <v>50</v>
      </c>
      <c r="AC218" s="32">
        <v>185</v>
      </c>
      <c r="AD218" s="32">
        <v>12.65</v>
      </c>
      <c r="AE218" s="32">
        <v>5.75</v>
      </c>
      <c r="AF218" s="32">
        <v>13.45</v>
      </c>
      <c r="AG218" s="32">
        <v>2.7</v>
      </c>
      <c r="AH218" s="32">
        <v>23.5</v>
      </c>
      <c r="AI218" s="32">
        <v>4</v>
      </c>
      <c r="AJ218" s="32">
        <v>650</v>
      </c>
      <c r="AK218" s="32">
        <v>214</v>
      </c>
      <c r="AL218" s="32">
        <v>21</v>
      </c>
      <c r="AM218" s="32">
        <v>103</v>
      </c>
      <c r="AN218" s="32">
        <v>9.1</v>
      </c>
      <c r="AR218" s="23">
        <v>215</v>
      </c>
      <c r="AS218" s="31">
        <f t="shared" si="38"/>
        <v>43326</v>
      </c>
      <c r="AT218" s="26">
        <f t="shared" si="36"/>
        <v>-3.0771658666753774E-2</v>
      </c>
      <c r="AU218" s="26">
        <f t="shared" si="36"/>
        <v>4.380262265839284E-2</v>
      </c>
      <c r="AV218" s="26">
        <f t="shared" si="36"/>
        <v>0</v>
      </c>
      <c r="AW218" s="26">
        <f t="shared" si="36"/>
        <v>1.980262729617973E-2</v>
      </c>
      <c r="AX218" s="26">
        <f t="shared" si="36"/>
        <v>0</v>
      </c>
      <c r="AY218" s="26">
        <f t="shared" si="36"/>
        <v>0</v>
      </c>
      <c r="AZ218" s="26">
        <f t="shared" si="36"/>
        <v>2.0811662038246709E-3</v>
      </c>
      <c r="BA218" s="26">
        <f t="shared" si="36"/>
        <v>-9.9460793530637928E-2</v>
      </c>
      <c r="BB218" s="26">
        <f t="shared" si="36"/>
        <v>9.4778406327289302E-2</v>
      </c>
      <c r="BC218" s="26">
        <f t="shared" si="36"/>
        <v>0</v>
      </c>
      <c r="BD218" s="26">
        <f t="shared" si="36"/>
        <v>0</v>
      </c>
      <c r="BE218" s="26">
        <f t="shared" si="36"/>
        <v>-6.979576193554185E-2</v>
      </c>
      <c r="BF218" s="26">
        <f t="shared" si="36"/>
        <v>-1.0416760858255604E-2</v>
      </c>
      <c r="BG218" s="26">
        <f t="shared" si="36"/>
        <v>-0.12136085700426748</v>
      </c>
      <c r="BH218" s="26">
        <f t="shared" si="39"/>
        <v>0</v>
      </c>
      <c r="BI218" s="26">
        <f t="shared" si="39"/>
        <v>-5.1679701584424493E-3</v>
      </c>
      <c r="BJ218" s="26">
        <f t="shared" si="39"/>
        <v>0</v>
      </c>
      <c r="BK218" s="26">
        <f t="shared" si="39"/>
        <v>5.0994296029814021E-2</v>
      </c>
      <c r="BL218" s="26">
        <f t="shared" si="39"/>
        <v>0</v>
      </c>
      <c r="BM218" s="26">
        <f t="shared" si="39"/>
        <v>0</v>
      </c>
      <c r="BN218" s="26">
        <f t="shared" si="39"/>
        <v>4.8373584284215669E-2</v>
      </c>
      <c r="BO218" s="26">
        <f t="shared" si="39"/>
        <v>0</v>
      </c>
      <c r="BP218" s="26">
        <f t="shared" si="39"/>
        <v>0</v>
      </c>
      <c r="BQ218" s="26">
        <f t="shared" si="39"/>
        <v>0</v>
      </c>
      <c r="BR218" s="26">
        <f t="shared" si="39"/>
        <v>0</v>
      </c>
      <c r="BS218" s="26">
        <f t="shared" si="39"/>
        <v>0</v>
      </c>
      <c r="BT218" s="26">
        <f t="shared" si="39"/>
        <v>-0.10140011444172936</v>
      </c>
      <c r="BU218" s="26">
        <f t="shared" si="39"/>
        <v>-1.7241806434505992E-2</v>
      </c>
      <c r="BV218" s="26">
        <f t="shared" si="39"/>
        <v>0</v>
      </c>
      <c r="BW218" s="26">
        <f t="shared" si="39"/>
        <v>0</v>
      </c>
      <c r="BX218" s="26">
        <f t="shared" si="42"/>
        <v>2.129926257824849E-3</v>
      </c>
      <c r="BY218" s="26">
        <f t="shared" si="42"/>
        <v>-1.2422519998557096E-2</v>
      </c>
      <c r="BZ218" s="26">
        <f t="shared" si="41"/>
        <v>0</v>
      </c>
      <c r="CA218" s="26">
        <f t="shared" si="41"/>
        <v>0</v>
      </c>
      <c r="CB218" s="26">
        <f t="shared" si="41"/>
        <v>-7.1174677688638785E-3</v>
      </c>
      <c r="CC218" s="26">
        <f t="shared" si="41"/>
        <v>-4.8426244757880151E-3</v>
      </c>
      <c r="CD218" s="26">
        <f t="shared" si="40"/>
        <v>-5.4794657646257076E-3</v>
      </c>
    </row>
    <row r="219" spans="2:82" x14ac:dyDescent="0.35">
      <c r="B219">
        <v>216</v>
      </c>
      <c r="C219" s="33">
        <v>43325</v>
      </c>
      <c r="D219" s="32">
        <v>9.9</v>
      </c>
      <c r="E219" s="32">
        <v>0.67</v>
      </c>
      <c r="F219" s="32">
        <v>4.21</v>
      </c>
      <c r="G219" s="32">
        <v>10</v>
      </c>
      <c r="H219" s="32">
        <v>10.1</v>
      </c>
      <c r="I219" s="32">
        <v>28.35</v>
      </c>
      <c r="J219" s="32">
        <v>24</v>
      </c>
      <c r="K219" s="32">
        <v>1.69</v>
      </c>
      <c r="L219" s="32">
        <v>5.13</v>
      </c>
      <c r="M219" s="32">
        <v>15.2</v>
      </c>
      <c r="N219" s="32">
        <v>0.2</v>
      </c>
      <c r="O219" s="32">
        <v>1.78</v>
      </c>
      <c r="P219" s="32">
        <v>9.65</v>
      </c>
      <c r="Q219" s="32">
        <v>24.5</v>
      </c>
      <c r="R219" s="32">
        <v>15.3</v>
      </c>
      <c r="S219" s="32">
        <v>38.799999999999997</v>
      </c>
      <c r="T219" s="32">
        <v>90</v>
      </c>
      <c r="U219" s="32">
        <v>33.450000000000003</v>
      </c>
      <c r="V219" s="32">
        <v>27.19</v>
      </c>
      <c r="W219" s="32">
        <v>25</v>
      </c>
      <c r="X219" s="32">
        <v>171.5</v>
      </c>
      <c r="Y219" s="32">
        <v>1560</v>
      </c>
      <c r="Z219" s="13">
        <v>60</v>
      </c>
      <c r="AA219" s="13">
        <v>0.4</v>
      </c>
      <c r="AB219" s="13">
        <v>50</v>
      </c>
      <c r="AC219" s="32">
        <v>185</v>
      </c>
      <c r="AD219" s="32">
        <v>14</v>
      </c>
      <c r="AE219" s="32">
        <v>5.85</v>
      </c>
      <c r="AF219" s="32">
        <v>13.45</v>
      </c>
      <c r="AG219" s="32">
        <v>2.7</v>
      </c>
      <c r="AH219" s="32">
        <v>23.45</v>
      </c>
      <c r="AI219" s="32">
        <v>4.05</v>
      </c>
      <c r="AJ219" s="32">
        <v>650</v>
      </c>
      <c r="AK219" s="32">
        <v>214</v>
      </c>
      <c r="AL219" s="32">
        <v>21.15</v>
      </c>
      <c r="AM219" s="32">
        <v>103.5</v>
      </c>
      <c r="AN219" s="32">
        <v>9.15</v>
      </c>
      <c r="AR219" s="23">
        <v>216</v>
      </c>
      <c r="AS219" s="31">
        <f t="shared" si="38"/>
        <v>43325</v>
      </c>
      <c r="AT219" s="26">
        <f t="shared" si="36"/>
        <v>-1.0050335853501451E-2</v>
      </c>
      <c r="AU219" s="26">
        <f t="shared" si="36"/>
        <v>-5.7987257650349282E-2</v>
      </c>
      <c r="AV219" s="26">
        <f t="shared" si="36"/>
        <v>0</v>
      </c>
      <c r="AW219" s="26">
        <f t="shared" si="36"/>
        <v>-3.9920212695373379E-3</v>
      </c>
      <c r="AX219" s="26">
        <f t="shared" si="36"/>
        <v>9.950330853168092E-3</v>
      </c>
      <c r="AY219" s="26">
        <f t="shared" ref="AY219:BN237" si="43">LN(I219/I220)</f>
        <v>0</v>
      </c>
      <c r="AZ219" s="26">
        <f t="shared" si="43"/>
        <v>-1.2422519998557209E-2</v>
      </c>
      <c r="BA219" s="26">
        <f t="shared" si="43"/>
        <v>0</v>
      </c>
      <c r="BB219" s="26">
        <f t="shared" si="43"/>
        <v>0</v>
      </c>
      <c r="BC219" s="26">
        <f t="shared" si="43"/>
        <v>-1.9544596072970283E-2</v>
      </c>
      <c r="BD219" s="26">
        <f t="shared" si="43"/>
        <v>0</v>
      </c>
      <c r="BE219" s="26">
        <f t="shared" si="43"/>
        <v>-1.6713480973740667E-2</v>
      </c>
      <c r="BF219" s="26">
        <f t="shared" si="43"/>
        <v>5.1948168771041511E-3</v>
      </c>
      <c r="BG219" s="26">
        <f t="shared" si="43"/>
        <v>-4.0733253876358982E-3</v>
      </c>
      <c r="BH219" s="26">
        <f t="shared" si="39"/>
        <v>0</v>
      </c>
      <c r="BI219" s="26">
        <f t="shared" si="39"/>
        <v>-5.1413995004187642E-3</v>
      </c>
      <c r="BJ219" s="26">
        <f t="shared" si="39"/>
        <v>-4.348511193973878E-2</v>
      </c>
      <c r="BK219" s="26">
        <f t="shared" si="39"/>
        <v>4.4315883774510997E-2</v>
      </c>
      <c r="BL219" s="26">
        <f t="shared" si="39"/>
        <v>0</v>
      </c>
      <c r="BM219" s="26">
        <f t="shared" si="39"/>
        <v>0</v>
      </c>
      <c r="BN219" s="26">
        <f t="shared" si="39"/>
        <v>-2.5900728432157124E-2</v>
      </c>
      <c r="BO219" s="26">
        <f t="shared" si="39"/>
        <v>0</v>
      </c>
      <c r="BP219" s="26">
        <f t="shared" si="39"/>
        <v>0</v>
      </c>
      <c r="BQ219" s="26">
        <f t="shared" si="39"/>
        <v>0</v>
      </c>
      <c r="BR219" s="26">
        <f t="shared" si="39"/>
        <v>1.3085239548655534E-2</v>
      </c>
      <c r="BS219" s="26">
        <f t="shared" si="39"/>
        <v>0</v>
      </c>
      <c r="BT219" s="26">
        <f t="shared" si="39"/>
        <v>7.4107972153721835E-2</v>
      </c>
      <c r="BU219" s="26">
        <f t="shared" si="39"/>
        <v>0</v>
      </c>
      <c r="BV219" s="26">
        <f t="shared" si="39"/>
        <v>0</v>
      </c>
      <c r="BW219" s="26">
        <f t="shared" si="39"/>
        <v>0</v>
      </c>
      <c r="BX219" s="26">
        <f t="shared" si="42"/>
        <v>-6.3762171392761089E-3</v>
      </c>
      <c r="BY219" s="26">
        <f t="shared" si="42"/>
        <v>0</v>
      </c>
      <c r="BZ219" s="26">
        <f t="shared" si="41"/>
        <v>0</v>
      </c>
      <c r="CA219" s="26">
        <f t="shared" si="41"/>
        <v>0</v>
      </c>
      <c r="CB219" s="26">
        <f t="shared" si="41"/>
        <v>0</v>
      </c>
      <c r="CC219" s="26">
        <f t="shared" si="41"/>
        <v>4.8426244757879908E-3</v>
      </c>
      <c r="CD219" s="26">
        <f t="shared" si="40"/>
        <v>-3.2260862218221324E-2</v>
      </c>
    </row>
    <row r="220" spans="2:82" x14ac:dyDescent="0.35">
      <c r="B220">
        <v>217</v>
      </c>
      <c r="C220" s="33">
        <v>43322</v>
      </c>
      <c r="D220" s="32">
        <v>10</v>
      </c>
      <c r="E220" s="32">
        <v>0.71</v>
      </c>
      <c r="F220" s="32">
        <v>4.21</v>
      </c>
      <c r="G220" s="32">
        <v>10.039999999999999</v>
      </c>
      <c r="H220" s="32">
        <v>10</v>
      </c>
      <c r="I220" s="32">
        <v>28.35</v>
      </c>
      <c r="J220" s="32">
        <v>24.3</v>
      </c>
      <c r="K220" s="32">
        <v>1.69</v>
      </c>
      <c r="L220" s="32">
        <v>5.13</v>
      </c>
      <c r="M220" s="32">
        <v>15.5</v>
      </c>
      <c r="N220" s="32">
        <v>0.2</v>
      </c>
      <c r="O220" s="32">
        <v>1.81</v>
      </c>
      <c r="P220" s="32">
        <v>9.6</v>
      </c>
      <c r="Q220" s="32">
        <v>24.6</v>
      </c>
      <c r="R220" s="32">
        <v>15.3</v>
      </c>
      <c r="S220" s="32">
        <v>39</v>
      </c>
      <c r="T220" s="32">
        <v>94</v>
      </c>
      <c r="U220" s="32">
        <v>32</v>
      </c>
      <c r="V220" s="32">
        <v>27.19</v>
      </c>
      <c r="W220" s="32">
        <v>25</v>
      </c>
      <c r="X220" s="32">
        <v>176</v>
      </c>
      <c r="Y220" s="32">
        <v>1560</v>
      </c>
      <c r="Z220" s="13">
        <v>60</v>
      </c>
      <c r="AA220" s="13">
        <v>0.4</v>
      </c>
      <c r="AB220" s="13">
        <v>49.35</v>
      </c>
      <c r="AC220" s="32">
        <v>185</v>
      </c>
      <c r="AD220" s="32">
        <v>13</v>
      </c>
      <c r="AE220" s="32">
        <v>5.85</v>
      </c>
      <c r="AF220" s="32">
        <v>13.45</v>
      </c>
      <c r="AG220" s="32">
        <v>2.7</v>
      </c>
      <c r="AH220" s="32">
        <v>23.6</v>
      </c>
      <c r="AI220" s="32">
        <v>4.05</v>
      </c>
      <c r="AJ220" s="32">
        <v>650</v>
      </c>
      <c r="AK220" s="32">
        <v>214</v>
      </c>
      <c r="AL220" s="32">
        <v>21.15</v>
      </c>
      <c r="AM220" s="32">
        <v>103</v>
      </c>
      <c r="AN220" s="32">
        <v>9.4499999999999993</v>
      </c>
      <c r="AR220" s="23">
        <v>217</v>
      </c>
      <c r="AS220" s="31">
        <f t="shared" si="38"/>
        <v>43322</v>
      </c>
      <c r="AT220" s="26">
        <f t="shared" ref="AT220:BG249" si="44">LN(D220/D221)</f>
        <v>0</v>
      </c>
      <c r="AU220" s="26">
        <f t="shared" si="44"/>
        <v>1.4184634991956381E-2</v>
      </c>
      <c r="AV220" s="26">
        <f t="shared" si="44"/>
        <v>0</v>
      </c>
      <c r="AW220" s="26">
        <f t="shared" si="44"/>
        <v>3.9920212695374567E-3</v>
      </c>
      <c r="AX220" s="26">
        <f t="shared" si="44"/>
        <v>0</v>
      </c>
      <c r="AY220" s="26">
        <f t="shared" si="43"/>
        <v>0</v>
      </c>
      <c r="AZ220" s="26">
        <f t="shared" si="43"/>
        <v>0</v>
      </c>
      <c r="BA220" s="26">
        <f t="shared" si="43"/>
        <v>0</v>
      </c>
      <c r="BB220" s="26">
        <f t="shared" si="43"/>
        <v>-2.3122417420854264E-2</v>
      </c>
      <c r="BC220" s="26">
        <f t="shared" si="43"/>
        <v>-3.1748698314580298E-2</v>
      </c>
      <c r="BD220" s="26">
        <f t="shared" si="43"/>
        <v>0</v>
      </c>
      <c r="BE220" s="26">
        <f t="shared" si="43"/>
        <v>-5.5096558109694726E-3</v>
      </c>
      <c r="BF220" s="26">
        <f t="shared" si="43"/>
        <v>1.0471299867295437E-2</v>
      </c>
      <c r="BG220" s="26">
        <f t="shared" si="43"/>
        <v>-3.5932009226063329E-2</v>
      </c>
      <c r="BH220" s="26">
        <f t="shared" si="39"/>
        <v>-0.10536051565782628</v>
      </c>
      <c r="BI220" s="26">
        <f t="shared" si="39"/>
        <v>0</v>
      </c>
      <c r="BJ220" s="26">
        <f t="shared" si="39"/>
        <v>0</v>
      </c>
      <c r="BK220" s="26">
        <f t="shared" si="39"/>
        <v>3.174869831458027E-2</v>
      </c>
      <c r="BL220" s="26">
        <f t="shared" si="39"/>
        <v>-6.5824931312215951E-2</v>
      </c>
      <c r="BM220" s="26">
        <f t="shared" si="39"/>
        <v>0</v>
      </c>
      <c r="BN220" s="26">
        <f t="shared" si="39"/>
        <v>3.4685557987890109E-2</v>
      </c>
      <c r="BO220" s="26">
        <f t="shared" si="39"/>
        <v>0</v>
      </c>
      <c r="BP220" s="26">
        <f t="shared" si="39"/>
        <v>0</v>
      </c>
      <c r="BQ220" s="26">
        <f t="shared" si="39"/>
        <v>0</v>
      </c>
      <c r="BR220" s="26">
        <f t="shared" si="39"/>
        <v>-1.3085239548655481E-2</v>
      </c>
      <c r="BS220" s="26">
        <f t="shared" si="39"/>
        <v>-2.6668247082161294E-2</v>
      </c>
      <c r="BT220" s="26">
        <f t="shared" si="39"/>
        <v>0</v>
      </c>
      <c r="BU220" s="26">
        <f t="shared" si="39"/>
        <v>0</v>
      </c>
      <c r="BV220" s="26">
        <f t="shared" si="39"/>
        <v>0</v>
      </c>
      <c r="BW220" s="26">
        <f t="shared" si="39"/>
        <v>0</v>
      </c>
      <c r="BX220" s="26">
        <f t="shared" si="42"/>
        <v>0</v>
      </c>
      <c r="BY220" s="26">
        <f t="shared" si="42"/>
        <v>0</v>
      </c>
      <c r="BZ220" s="26">
        <f t="shared" si="41"/>
        <v>0</v>
      </c>
      <c r="CA220" s="26">
        <f t="shared" si="41"/>
        <v>-6.3369613932589261E-2</v>
      </c>
      <c r="CB220" s="26">
        <f t="shared" si="41"/>
        <v>-4.619759099885766E-2</v>
      </c>
      <c r="CC220" s="26">
        <f t="shared" si="41"/>
        <v>0</v>
      </c>
      <c r="CD220" s="26">
        <f t="shared" si="40"/>
        <v>0</v>
      </c>
    </row>
    <row r="221" spans="2:82" x14ac:dyDescent="0.35">
      <c r="B221">
        <v>218</v>
      </c>
      <c r="C221" s="33">
        <v>43321</v>
      </c>
      <c r="D221" s="32">
        <v>10</v>
      </c>
      <c r="E221" s="32">
        <v>0.7</v>
      </c>
      <c r="F221" s="32">
        <v>4.21</v>
      </c>
      <c r="G221" s="32">
        <v>10</v>
      </c>
      <c r="H221" s="32">
        <v>10</v>
      </c>
      <c r="I221" s="32">
        <v>28.35</v>
      </c>
      <c r="J221" s="32">
        <v>24.3</v>
      </c>
      <c r="K221" s="32">
        <v>1.69</v>
      </c>
      <c r="L221" s="32">
        <v>5.25</v>
      </c>
      <c r="M221" s="32">
        <v>16</v>
      </c>
      <c r="N221" s="32">
        <v>0.2</v>
      </c>
      <c r="O221" s="32">
        <v>1.8199999999999998</v>
      </c>
      <c r="P221" s="32">
        <v>9.5</v>
      </c>
      <c r="Q221" s="32">
        <v>25.5</v>
      </c>
      <c r="R221" s="32">
        <v>17</v>
      </c>
      <c r="S221" s="32">
        <v>39</v>
      </c>
      <c r="T221" s="32">
        <v>94</v>
      </c>
      <c r="U221" s="32">
        <v>31</v>
      </c>
      <c r="V221" s="32">
        <v>29.04</v>
      </c>
      <c r="W221" s="32">
        <v>25</v>
      </c>
      <c r="X221" s="32">
        <v>170</v>
      </c>
      <c r="Y221" s="32">
        <v>1560</v>
      </c>
      <c r="Z221" s="13">
        <v>60</v>
      </c>
      <c r="AA221" s="13">
        <v>0.4</v>
      </c>
      <c r="AB221" s="13">
        <v>50</v>
      </c>
      <c r="AC221" s="32">
        <v>190</v>
      </c>
      <c r="AD221" s="32">
        <v>13</v>
      </c>
      <c r="AE221" s="32">
        <v>5.85</v>
      </c>
      <c r="AF221" s="32">
        <v>13.45</v>
      </c>
      <c r="AG221" s="32">
        <v>2.7</v>
      </c>
      <c r="AH221" s="32">
        <v>23.6</v>
      </c>
      <c r="AI221" s="32">
        <v>4.05</v>
      </c>
      <c r="AJ221" s="32">
        <v>650</v>
      </c>
      <c r="AK221" s="32">
        <v>228</v>
      </c>
      <c r="AL221" s="32">
        <v>22.15</v>
      </c>
      <c r="AM221" s="32">
        <v>103</v>
      </c>
      <c r="AN221" s="32">
        <v>9.4499999999999993</v>
      </c>
      <c r="AR221" s="23">
        <v>218</v>
      </c>
      <c r="AS221" s="31">
        <f t="shared" si="38"/>
        <v>43321</v>
      </c>
      <c r="AT221" s="26">
        <f t="shared" si="44"/>
        <v>0</v>
      </c>
      <c r="AU221" s="26">
        <f t="shared" si="44"/>
        <v>0</v>
      </c>
      <c r="AV221" s="26">
        <f t="shared" si="44"/>
        <v>0</v>
      </c>
      <c r="AW221" s="26">
        <f t="shared" si="44"/>
        <v>0</v>
      </c>
      <c r="AX221" s="26">
        <f t="shared" si="44"/>
        <v>0</v>
      </c>
      <c r="AY221" s="26">
        <f t="shared" si="43"/>
        <v>0</v>
      </c>
      <c r="AZ221" s="26">
        <f t="shared" si="43"/>
        <v>0</v>
      </c>
      <c r="BA221" s="26">
        <f t="shared" si="43"/>
        <v>0</v>
      </c>
      <c r="BB221" s="26">
        <f t="shared" si="43"/>
        <v>0</v>
      </c>
      <c r="BC221" s="26">
        <f t="shared" si="43"/>
        <v>0</v>
      </c>
      <c r="BD221" s="26">
        <f t="shared" si="43"/>
        <v>0</v>
      </c>
      <c r="BE221" s="26">
        <f t="shared" si="43"/>
        <v>-3.7740327982847197E-2</v>
      </c>
      <c r="BF221" s="26">
        <f t="shared" si="43"/>
        <v>-4.6280752564006225E-2</v>
      </c>
      <c r="BG221" s="26">
        <f t="shared" si="43"/>
        <v>0</v>
      </c>
      <c r="BH221" s="26">
        <f t="shared" si="39"/>
        <v>0</v>
      </c>
      <c r="BI221" s="26">
        <f t="shared" si="39"/>
        <v>0</v>
      </c>
      <c r="BJ221" s="26">
        <f t="shared" si="39"/>
        <v>0</v>
      </c>
      <c r="BK221" s="26">
        <f t="shared" si="39"/>
        <v>1.6260520871780326E-2</v>
      </c>
      <c r="BL221" s="26">
        <f t="shared" si="39"/>
        <v>0</v>
      </c>
      <c r="BM221" s="26">
        <f t="shared" si="39"/>
        <v>0</v>
      </c>
      <c r="BN221" s="26">
        <f t="shared" si="39"/>
        <v>-5.7158413839948637E-2</v>
      </c>
      <c r="BO221" s="26">
        <f t="shared" si="39"/>
        <v>0</v>
      </c>
      <c r="BP221" s="26">
        <f t="shared" si="39"/>
        <v>0</v>
      </c>
      <c r="BQ221" s="26">
        <f t="shared" si="39"/>
        <v>0</v>
      </c>
      <c r="BR221" s="26">
        <f t="shared" si="39"/>
        <v>2.0020026706731903E-3</v>
      </c>
      <c r="BS221" s="26">
        <f t="shared" si="39"/>
        <v>0</v>
      </c>
      <c r="BT221" s="26">
        <f t="shared" si="39"/>
        <v>0</v>
      </c>
      <c r="BU221" s="26">
        <f t="shared" si="39"/>
        <v>0</v>
      </c>
      <c r="BV221" s="26">
        <f t="shared" si="39"/>
        <v>0</v>
      </c>
      <c r="BW221" s="26">
        <f t="shared" si="39"/>
        <v>-0.10536051565782628</v>
      </c>
      <c r="BX221" s="26">
        <f t="shared" si="42"/>
        <v>-6.3358184490857833E-3</v>
      </c>
      <c r="BY221" s="26">
        <f t="shared" si="42"/>
        <v>0</v>
      </c>
      <c r="BZ221" s="26">
        <f t="shared" si="41"/>
        <v>0</v>
      </c>
      <c r="CA221" s="26">
        <f t="shared" si="41"/>
        <v>0</v>
      </c>
      <c r="CB221" s="26">
        <f t="shared" si="41"/>
        <v>4.5248945982895028E-3</v>
      </c>
      <c r="CC221" s="26">
        <f t="shared" si="41"/>
        <v>0</v>
      </c>
      <c r="CD221" s="26">
        <f t="shared" si="40"/>
        <v>-5.2770571008438931E-3</v>
      </c>
    </row>
    <row r="222" spans="2:82" x14ac:dyDescent="0.35">
      <c r="B222">
        <v>219</v>
      </c>
      <c r="C222" s="33">
        <v>43320</v>
      </c>
      <c r="D222" s="32">
        <v>10</v>
      </c>
      <c r="E222" s="32">
        <v>0.7</v>
      </c>
      <c r="F222" s="32">
        <v>4.21</v>
      </c>
      <c r="G222" s="32">
        <v>10</v>
      </c>
      <c r="H222" s="32">
        <v>10</v>
      </c>
      <c r="I222" s="32">
        <v>28.35</v>
      </c>
      <c r="J222" s="32">
        <v>24.3</v>
      </c>
      <c r="K222" s="32">
        <v>1.69</v>
      </c>
      <c r="L222" s="32">
        <v>5.25</v>
      </c>
      <c r="M222" s="32">
        <v>16</v>
      </c>
      <c r="N222" s="32">
        <v>0.2</v>
      </c>
      <c r="O222" s="32">
        <v>1.8900000000000001</v>
      </c>
      <c r="P222" s="32">
        <v>9.9499999999999993</v>
      </c>
      <c r="Q222" s="32">
        <v>25.5</v>
      </c>
      <c r="R222" s="32">
        <v>17</v>
      </c>
      <c r="S222" s="32">
        <v>39</v>
      </c>
      <c r="T222" s="32">
        <v>94</v>
      </c>
      <c r="U222" s="32">
        <v>30.5</v>
      </c>
      <c r="V222" s="32">
        <v>29.04</v>
      </c>
      <c r="W222" s="32">
        <v>25</v>
      </c>
      <c r="X222" s="32">
        <v>180</v>
      </c>
      <c r="Y222" s="32">
        <v>1560</v>
      </c>
      <c r="Z222" s="13">
        <v>60</v>
      </c>
      <c r="AA222" s="13">
        <v>0.4</v>
      </c>
      <c r="AB222" s="13">
        <v>49.9</v>
      </c>
      <c r="AC222" s="32">
        <v>190</v>
      </c>
      <c r="AD222" s="32">
        <v>13</v>
      </c>
      <c r="AE222" s="32">
        <v>5.85</v>
      </c>
      <c r="AF222" s="32">
        <v>13.45</v>
      </c>
      <c r="AG222" s="32">
        <v>3</v>
      </c>
      <c r="AH222" s="32">
        <v>23.75</v>
      </c>
      <c r="AI222" s="32">
        <v>4.05</v>
      </c>
      <c r="AJ222" s="32">
        <v>650</v>
      </c>
      <c r="AK222" s="32">
        <v>228</v>
      </c>
      <c r="AL222" s="32">
        <v>22.05</v>
      </c>
      <c r="AM222" s="32">
        <v>103</v>
      </c>
      <c r="AN222" s="32">
        <v>9.5</v>
      </c>
      <c r="AR222" s="23">
        <v>219</v>
      </c>
      <c r="AS222" s="31">
        <f t="shared" si="38"/>
        <v>43320</v>
      </c>
      <c r="AT222" s="26">
        <f t="shared" si="44"/>
        <v>0</v>
      </c>
      <c r="AU222" s="26">
        <f t="shared" si="44"/>
        <v>-1.4184634991956413E-2</v>
      </c>
      <c r="AV222" s="26">
        <f t="shared" si="44"/>
        <v>0</v>
      </c>
      <c r="AW222" s="26">
        <f t="shared" si="44"/>
        <v>0</v>
      </c>
      <c r="AX222" s="26">
        <f t="shared" si="44"/>
        <v>5.0125418235444138E-3</v>
      </c>
      <c r="AY222" s="26">
        <f t="shared" si="43"/>
        <v>0</v>
      </c>
      <c r="AZ222" s="26">
        <f t="shared" si="43"/>
        <v>0</v>
      </c>
      <c r="BA222" s="26">
        <f t="shared" si="43"/>
        <v>0</v>
      </c>
      <c r="BB222" s="26">
        <f t="shared" si="43"/>
        <v>0</v>
      </c>
      <c r="BC222" s="26">
        <f t="shared" si="43"/>
        <v>0</v>
      </c>
      <c r="BD222" s="26">
        <f t="shared" si="43"/>
        <v>0</v>
      </c>
      <c r="BE222" s="26">
        <f t="shared" si="43"/>
        <v>2.6811257450656985E-2</v>
      </c>
      <c r="BF222" s="26">
        <f t="shared" si="43"/>
        <v>0</v>
      </c>
      <c r="BG222" s="26">
        <f t="shared" si="43"/>
        <v>0</v>
      </c>
      <c r="BH222" s="26">
        <f t="shared" si="39"/>
        <v>0</v>
      </c>
      <c r="BI222" s="26">
        <f t="shared" si="39"/>
        <v>-3.8387763071656015E-3</v>
      </c>
      <c r="BJ222" s="26">
        <f t="shared" si="39"/>
        <v>0</v>
      </c>
      <c r="BK222" s="26">
        <f t="shared" si="39"/>
        <v>0</v>
      </c>
      <c r="BL222" s="26">
        <f t="shared" si="39"/>
        <v>0</v>
      </c>
      <c r="BM222" s="26">
        <f t="shared" si="39"/>
        <v>0</v>
      </c>
      <c r="BN222" s="26">
        <f t="shared" si="39"/>
        <v>0</v>
      </c>
      <c r="BO222" s="26">
        <f t="shared" si="39"/>
        <v>0</v>
      </c>
      <c r="BP222" s="26">
        <f t="shared" si="39"/>
        <v>0</v>
      </c>
      <c r="BQ222" s="26">
        <f t="shared" si="39"/>
        <v>0</v>
      </c>
      <c r="BR222" s="26">
        <f t="shared" si="39"/>
        <v>0</v>
      </c>
      <c r="BS222" s="26">
        <f t="shared" si="39"/>
        <v>-2.5975486403260677E-2</v>
      </c>
      <c r="BT222" s="26">
        <f t="shared" si="39"/>
        <v>1.5504186535965254E-2</v>
      </c>
      <c r="BU222" s="26">
        <f t="shared" si="39"/>
        <v>0</v>
      </c>
      <c r="BV222" s="26">
        <f t="shared" si="39"/>
        <v>0</v>
      </c>
      <c r="BW222" s="26">
        <f t="shared" si="39"/>
        <v>0</v>
      </c>
      <c r="BX222" s="26">
        <f t="shared" si="42"/>
        <v>0</v>
      </c>
      <c r="BY222" s="26">
        <f t="shared" si="42"/>
        <v>1.242251999855711E-2</v>
      </c>
      <c r="BZ222" s="26">
        <f t="shared" si="41"/>
        <v>0</v>
      </c>
      <c r="CA222" s="26">
        <f t="shared" si="41"/>
        <v>0</v>
      </c>
      <c r="CB222" s="26">
        <f t="shared" si="41"/>
        <v>-2.2650066308521248E-3</v>
      </c>
      <c r="CC222" s="26">
        <f t="shared" si="41"/>
        <v>0</v>
      </c>
      <c r="CD222" s="26">
        <f t="shared" si="40"/>
        <v>-1.0471299867295366E-2</v>
      </c>
    </row>
    <row r="223" spans="2:82" x14ac:dyDescent="0.35">
      <c r="B223">
        <v>220</v>
      </c>
      <c r="C223" s="33">
        <v>43319</v>
      </c>
      <c r="D223" s="32">
        <v>10</v>
      </c>
      <c r="E223" s="32">
        <v>0.71</v>
      </c>
      <c r="F223" s="32">
        <v>4.21</v>
      </c>
      <c r="G223" s="32">
        <v>10</v>
      </c>
      <c r="H223" s="32">
        <v>9.9499999999999993</v>
      </c>
      <c r="I223" s="32">
        <v>28.35</v>
      </c>
      <c r="J223" s="32">
        <v>24.3</v>
      </c>
      <c r="K223" s="32">
        <v>1.69</v>
      </c>
      <c r="L223" s="32">
        <v>5.25</v>
      </c>
      <c r="M223" s="32">
        <v>16</v>
      </c>
      <c r="N223" s="32">
        <v>0.2</v>
      </c>
      <c r="O223" s="32">
        <v>1.8399999999999999</v>
      </c>
      <c r="P223" s="32">
        <v>9.9499999999999993</v>
      </c>
      <c r="Q223" s="32">
        <v>25.5</v>
      </c>
      <c r="R223" s="32">
        <v>17</v>
      </c>
      <c r="S223" s="32">
        <v>39.15</v>
      </c>
      <c r="T223" s="32">
        <v>94</v>
      </c>
      <c r="U223" s="32">
        <v>30.5</v>
      </c>
      <c r="V223" s="32">
        <v>29.04</v>
      </c>
      <c r="W223" s="32">
        <v>25</v>
      </c>
      <c r="X223" s="32">
        <v>180</v>
      </c>
      <c r="Y223" s="32">
        <v>1560</v>
      </c>
      <c r="Z223" s="13">
        <v>60</v>
      </c>
      <c r="AA223" s="13">
        <v>0.4</v>
      </c>
      <c r="AB223" s="13">
        <v>49.9</v>
      </c>
      <c r="AC223" s="32">
        <v>195</v>
      </c>
      <c r="AD223" s="32">
        <v>12.8</v>
      </c>
      <c r="AE223" s="32">
        <v>5.85</v>
      </c>
      <c r="AF223" s="32">
        <v>13.45</v>
      </c>
      <c r="AG223" s="32">
        <v>3</v>
      </c>
      <c r="AH223" s="32">
        <v>23.75</v>
      </c>
      <c r="AI223" s="32">
        <v>4</v>
      </c>
      <c r="AJ223" s="32">
        <v>650</v>
      </c>
      <c r="AK223" s="32">
        <v>228</v>
      </c>
      <c r="AL223" s="32">
        <v>22.1</v>
      </c>
      <c r="AM223" s="32">
        <v>103</v>
      </c>
      <c r="AN223" s="32">
        <v>9.6</v>
      </c>
      <c r="AR223" s="23">
        <v>220</v>
      </c>
      <c r="AS223" s="31">
        <f t="shared" si="38"/>
        <v>43319</v>
      </c>
      <c r="AT223" s="26">
        <f t="shared" si="44"/>
        <v>-4.9875415110391622E-3</v>
      </c>
      <c r="AU223" s="26">
        <f t="shared" si="44"/>
        <v>0</v>
      </c>
      <c r="AV223" s="26">
        <f t="shared" si="44"/>
        <v>0</v>
      </c>
      <c r="AW223" s="26">
        <f t="shared" si="44"/>
        <v>0</v>
      </c>
      <c r="AX223" s="26">
        <f t="shared" si="44"/>
        <v>4.6280752564006183E-2</v>
      </c>
      <c r="AY223" s="26">
        <f t="shared" si="43"/>
        <v>-0.10536051565782628</v>
      </c>
      <c r="AZ223" s="26">
        <f t="shared" si="43"/>
        <v>0</v>
      </c>
      <c r="BA223" s="26">
        <f t="shared" si="43"/>
        <v>0</v>
      </c>
      <c r="BB223" s="26">
        <f t="shared" si="43"/>
        <v>0</v>
      </c>
      <c r="BC223" s="26">
        <f t="shared" si="43"/>
        <v>0</v>
      </c>
      <c r="BD223" s="26">
        <f t="shared" si="43"/>
        <v>0</v>
      </c>
      <c r="BE223" s="26">
        <f t="shared" si="43"/>
        <v>-1.6172859245601183E-2</v>
      </c>
      <c r="BF223" s="26">
        <f t="shared" si="43"/>
        <v>5.037794029957081E-3</v>
      </c>
      <c r="BG223" s="26">
        <f t="shared" si="43"/>
        <v>3.593200922606337E-2</v>
      </c>
      <c r="BH223" s="26">
        <f t="shared" si="39"/>
        <v>0</v>
      </c>
      <c r="BI223" s="26">
        <f t="shared" si="39"/>
        <v>-2.1479031677124186E-2</v>
      </c>
      <c r="BJ223" s="26">
        <f t="shared" si="39"/>
        <v>0</v>
      </c>
      <c r="BK223" s="26">
        <f t="shared" si="39"/>
        <v>0</v>
      </c>
      <c r="BL223" s="26">
        <f t="shared" si="39"/>
        <v>-1.97756188830574E-2</v>
      </c>
      <c r="BM223" s="26">
        <f t="shared" si="39"/>
        <v>0</v>
      </c>
      <c r="BN223" s="26">
        <f t="shared" si="39"/>
        <v>0</v>
      </c>
      <c r="BO223" s="26">
        <f t="shared" si="39"/>
        <v>0</v>
      </c>
      <c r="BP223" s="26">
        <f t="shared" si="39"/>
        <v>0</v>
      </c>
      <c r="BQ223" s="26">
        <f t="shared" si="39"/>
        <v>0</v>
      </c>
      <c r="BR223" s="26">
        <f t="shared" si="39"/>
        <v>0</v>
      </c>
      <c r="BS223" s="26">
        <f t="shared" si="39"/>
        <v>0</v>
      </c>
      <c r="BT223" s="26">
        <f t="shared" si="39"/>
        <v>1.9724505347778573E-2</v>
      </c>
      <c r="BU223" s="26">
        <f t="shared" si="39"/>
        <v>0</v>
      </c>
      <c r="BV223" s="26">
        <f t="shared" si="39"/>
        <v>0</v>
      </c>
      <c r="BW223" s="26">
        <f t="shared" si="39"/>
        <v>0</v>
      </c>
      <c r="BX223" s="26">
        <f t="shared" si="42"/>
        <v>-8.3857933762739589E-3</v>
      </c>
      <c r="BY223" s="26">
        <f t="shared" si="42"/>
        <v>2.5031302181184748E-3</v>
      </c>
      <c r="BZ223" s="26">
        <f t="shared" si="41"/>
        <v>-8.8292607145678312E-2</v>
      </c>
      <c r="CA223" s="26">
        <f t="shared" si="41"/>
        <v>0</v>
      </c>
      <c r="CB223" s="26">
        <f t="shared" si="41"/>
        <v>4.5351551653913628E-3</v>
      </c>
      <c r="CC223" s="26">
        <f t="shared" si="41"/>
        <v>2.0599060870072381E-2</v>
      </c>
      <c r="CD223" s="26">
        <f t="shared" si="40"/>
        <v>-1.0362787035546547E-2</v>
      </c>
    </row>
    <row r="224" spans="2:82" x14ac:dyDescent="0.35">
      <c r="B224">
        <v>221</v>
      </c>
      <c r="C224" s="33">
        <v>43318</v>
      </c>
      <c r="D224" s="32">
        <v>10.050000000000001</v>
      </c>
      <c r="E224" s="32">
        <v>0.71</v>
      </c>
      <c r="F224" s="32">
        <v>4.21</v>
      </c>
      <c r="G224" s="32">
        <v>10</v>
      </c>
      <c r="H224" s="32">
        <v>9.5</v>
      </c>
      <c r="I224" s="32">
        <v>31.5</v>
      </c>
      <c r="J224" s="32">
        <v>24.3</v>
      </c>
      <c r="K224" s="32">
        <v>1.69</v>
      </c>
      <c r="L224" s="32">
        <v>5.25</v>
      </c>
      <c r="M224" s="32">
        <v>16</v>
      </c>
      <c r="N224" s="32">
        <v>0.2</v>
      </c>
      <c r="O224" s="32">
        <v>1.87</v>
      </c>
      <c r="P224" s="32">
        <v>9.9</v>
      </c>
      <c r="Q224" s="32">
        <v>24.6</v>
      </c>
      <c r="R224" s="32">
        <v>17</v>
      </c>
      <c r="S224" s="32">
        <v>40</v>
      </c>
      <c r="T224" s="32">
        <v>94</v>
      </c>
      <c r="U224" s="32">
        <v>30.5</v>
      </c>
      <c r="V224" s="32">
        <v>29.62</v>
      </c>
      <c r="W224" s="32">
        <v>25</v>
      </c>
      <c r="X224" s="32">
        <v>180</v>
      </c>
      <c r="Y224" s="32">
        <v>1560</v>
      </c>
      <c r="Z224" s="13">
        <v>60</v>
      </c>
      <c r="AA224" s="13">
        <v>0.4</v>
      </c>
      <c r="AB224" s="13">
        <v>49.9</v>
      </c>
      <c r="AC224" s="32">
        <v>195</v>
      </c>
      <c r="AD224" s="32">
        <v>12.55</v>
      </c>
      <c r="AE224" s="32">
        <v>5.85</v>
      </c>
      <c r="AF224" s="32">
        <v>13.45</v>
      </c>
      <c r="AG224" s="32">
        <v>3</v>
      </c>
      <c r="AH224" s="32">
        <v>23.95</v>
      </c>
      <c r="AI224" s="32">
        <v>3.99</v>
      </c>
      <c r="AJ224" s="32">
        <v>710</v>
      </c>
      <c r="AK224" s="32">
        <v>228</v>
      </c>
      <c r="AL224" s="32">
        <v>22</v>
      </c>
      <c r="AM224" s="32">
        <v>100.9</v>
      </c>
      <c r="AN224" s="32">
        <v>9.6999999999999993</v>
      </c>
      <c r="AR224" s="23">
        <v>221</v>
      </c>
      <c r="AS224" s="31">
        <f t="shared" si="38"/>
        <v>43318</v>
      </c>
      <c r="AT224" s="26">
        <f t="shared" si="44"/>
        <v>4.9875415110391882E-3</v>
      </c>
      <c r="AU224" s="26">
        <f t="shared" si="44"/>
        <v>0</v>
      </c>
      <c r="AV224" s="26">
        <f t="shared" si="44"/>
        <v>0</v>
      </c>
      <c r="AW224" s="26">
        <f t="shared" si="44"/>
        <v>0</v>
      </c>
      <c r="AX224" s="26">
        <f t="shared" si="44"/>
        <v>-2.5975486403260677E-2</v>
      </c>
      <c r="AY224" s="26">
        <f t="shared" si="43"/>
        <v>0</v>
      </c>
      <c r="AZ224" s="26">
        <f t="shared" si="43"/>
        <v>5.4982134417353196E-2</v>
      </c>
      <c r="BA224" s="26">
        <f t="shared" si="43"/>
        <v>0</v>
      </c>
      <c r="BB224" s="26">
        <f t="shared" si="43"/>
        <v>0</v>
      </c>
      <c r="BC224" s="26">
        <f t="shared" si="43"/>
        <v>0</v>
      </c>
      <c r="BD224" s="26">
        <f t="shared" si="43"/>
        <v>0</v>
      </c>
      <c r="BE224" s="26">
        <f t="shared" si="43"/>
        <v>-5.3333459753625049E-3</v>
      </c>
      <c r="BF224" s="26">
        <f t="shared" si="43"/>
        <v>-1.0050335853501451E-2</v>
      </c>
      <c r="BG224" s="26">
        <f t="shared" si="43"/>
        <v>-9.3090423066011854E-2</v>
      </c>
      <c r="BH224" s="26">
        <f t="shared" si="39"/>
        <v>0</v>
      </c>
      <c r="BI224" s="26">
        <f t="shared" si="39"/>
        <v>-1.2492194004318168E-3</v>
      </c>
      <c r="BJ224" s="26">
        <f t="shared" si="39"/>
        <v>0</v>
      </c>
      <c r="BK224" s="26">
        <f t="shared" si="39"/>
        <v>0</v>
      </c>
      <c r="BL224" s="26">
        <f t="shared" si="39"/>
        <v>8.5600550195273281E-2</v>
      </c>
      <c r="BM224" s="26">
        <f t="shared" si="39"/>
        <v>0</v>
      </c>
      <c r="BN224" s="26">
        <f t="shared" si="39"/>
        <v>0</v>
      </c>
      <c r="BO224" s="26">
        <f t="shared" si="39"/>
        <v>0</v>
      </c>
      <c r="BP224" s="26">
        <f t="shared" si="39"/>
        <v>0</v>
      </c>
      <c r="BQ224" s="26">
        <f t="shared" si="39"/>
        <v>0</v>
      </c>
      <c r="BR224" s="26">
        <f t="shared" si="39"/>
        <v>2.006018726865766E-3</v>
      </c>
      <c r="BS224" s="26">
        <f t="shared" si="39"/>
        <v>0</v>
      </c>
      <c r="BT224" s="26">
        <f t="shared" si="39"/>
        <v>0</v>
      </c>
      <c r="BU224" s="26">
        <f t="shared" si="39"/>
        <v>0</v>
      </c>
      <c r="BV224" s="26">
        <f t="shared" si="39"/>
        <v>0</v>
      </c>
      <c r="BW224" s="26">
        <f t="shared" ref="BW224:CB287" si="45">LN(AG224/AG225)</f>
        <v>0</v>
      </c>
      <c r="BX224" s="26">
        <f t="shared" si="42"/>
        <v>4.1841065225738695E-3</v>
      </c>
      <c r="BY224" s="26">
        <f t="shared" si="42"/>
        <v>-2.503130218118477E-3</v>
      </c>
      <c r="BZ224" s="26">
        <f t="shared" si="41"/>
        <v>0</v>
      </c>
      <c r="CA224" s="26">
        <f t="shared" si="41"/>
        <v>-4.3763745997988882E-3</v>
      </c>
      <c r="CB224" s="26">
        <f t="shared" si="41"/>
        <v>4.1769412876294931E-2</v>
      </c>
      <c r="CC224" s="26">
        <f t="shared" si="41"/>
        <v>-2.0599060870072423E-2</v>
      </c>
      <c r="CD224" s="26">
        <f t="shared" si="40"/>
        <v>2.6111144003685804E-2</v>
      </c>
    </row>
    <row r="225" spans="2:82" x14ac:dyDescent="0.35">
      <c r="B225">
        <v>222</v>
      </c>
      <c r="C225" s="33">
        <v>43315</v>
      </c>
      <c r="D225" s="32">
        <v>10</v>
      </c>
      <c r="E225" s="32">
        <v>0.71</v>
      </c>
      <c r="F225" s="32">
        <v>4.21</v>
      </c>
      <c r="G225" s="32">
        <v>10</v>
      </c>
      <c r="H225" s="32">
        <v>9.75</v>
      </c>
      <c r="I225" s="32">
        <v>31.5</v>
      </c>
      <c r="J225" s="32">
        <v>23</v>
      </c>
      <c r="K225" s="32">
        <v>1.69</v>
      </c>
      <c r="L225" s="32">
        <v>5.25</v>
      </c>
      <c r="M225" s="32">
        <v>16</v>
      </c>
      <c r="N225" s="32">
        <v>0.2</v>
      </c>
      <c r="O225" s="32">
        <v>1.88</v>
      </c>
      <c r="P225" s="32">
        <v>10</v>
      </c>
      <c r="Q225" s="32">
        <v>27</v>
      </c>
      <c r="R225" s="32">
        <v>17</v>
      </c>
      <c r="S225" s="32">
        <v>40.049999999999997</v>
      </c>
      <c r="T225" s="32">
        <v>94</v>
      </c>
      <c r="U225" s="32">
        <v>30.5</v>
      </c>
      <c r="V225" s="32">
        <v>27.19</v>
      </c>
      <c r="W225" s="32">
        <v>25</v>
      </c>
      <c r="X225" s="32">
        <v>180</v>
      </c>
      <c r="Y225" s="32">
        <v>1560</v>
      </c>
      <c r="Z225" s="13">
        <v>60</v>
      </c>
      <c r="AA225" s="13">
        <v>0.4</v>
      </c>
      <c r="AB225" s="13">
        <v>49.8</v>
      </c>
      <c r="AC225" s="32">
        <v>195</v>
      </c>
      <c r="AD225" s="32">
        <v>12.55</v>
      </c>
      <c r="AE225" s="32">
        <v>5.85</v>
      </c>
      <c r="AF225" s="32">
        <v>13.45</v>
      </c>
      <c r="AG225" s="32">
        <v>3</v>
      </c>
      <c r="AH225" s="32">
        <v>23.85</v>
      </c>
      <c r="AI225" s="32">
        <v>4</v>
      </c>
      <c r="AJ225" s="32">
        <v>710</v>
      </c>
      <c r="AK225" s="32">
        <v>229</v>
      </c>
      <c r="AL225" s="32">
        <v>21.1</v>
      </c>
      <c r="AM225" s="32">
        <v>103</v>
      </c>
      <c r="AN225" s="32">
        <v>9.4499999999999993</v>
      </c>
      <c r="AR225" s="23">
        <v>222</v>
      </c>
      <c r="AS225" s="31">
        <f t="shared" si="38"/>
        <v>43315</v>
      </c>
      <c r="AT225" s="26">
        <f t="shared" si="44"/>
        <v>0</v>
      </c>
      <c r="AU225" s="26">
        <f t="shared" si="44"/>
        <v>1.4184634991956381E-2</v>
      </c>
      <c r="AV225" s="26">
        <f t="shared" si="44"/>
        <v>0</v>
      </c>
      <c r="AW225" s="26">
        <f t="shared" si="44"/>
        <v>2.0202707317519469E-2</v>
      </c>
      <c r="AX225" s="26">
        <f t="shared" si="44"/>
        <v>-9.2976456458104637E-2</v>
      </c>
      <c r="AY225" s="26">
        <f t="shared" si="43"/>
        <v>0</v>
      </c>
      <c r="AZ225" s="26">
        <f t="shared" si="43"/>
        <v>-4.6717624567459683E-2</v>
      </c>
      <c r="BA225" s="26">
        <f t="shared" si="43"/>
        <v>0</v>
      </c>
      <c r="BB225" s="26">
        <f t="shared" si="43"/>
        <v>0</v>
      </c>
      <c r="BC225" s="26">
        <f t="shared" si="43"/>
        <v>-2.7736754971599636E-2</v>
      </c>
      <c r="BD225" s="26">
        <f t="shared" si="43"/>
        <v>0</v>
      </c>
      <c r="BE225" s="26">
        <f t="shared" si="43"/>
        <v>5.3333459753623818E-3</v>
      </c>
      <c r="BF225" s="26">
        <f t="shared" si="43"/>
        <v>-4.9875415110391622E-3</v>
      </c>
      <c r="BG225" s="26">
        <f t="shared" si="43"/>
        <v>-3.6968618813262031E-3</v>
      </c>
      <c r="BH225" s="26">
        <f t="shared" si="43"/>
        <v>0</v>
      </c>
      <c r="BI225" s="26">
        <f t="shared" si="43"/>
        <v>0</v>
      </c>
      <c r="BJ225" s="26">
        <f t="shared" si="43"/>
        <v>0</v>
      </c>
      <c r="BK225" s="26">
        <f t="shared" si="43"/>
        <v>-1.6260520871780291E-2</v>
      </c>
      <c r="BL225" s="26">
        <f t="shared" si="43"/>
        <v>7.0123926400504077E-3</v>
      </c>
      <c r="BM225" s="26">
        <f t="shared" si="43"/>
        <v>-1.9980026626731087E-3</v>
      </c>
      <c r="BN225" s="26">
        <f t="shared" si="43"/>
        <v>0</v>
      </c>
      <c r="BO225" s="26">
        <f t="shared" ref="BO225:BV256" si="46">LN(Y225/Y226)</f>
        <v>0</v>
      </c>
      <c r="BP225" s="26">
        <f t="shared" si="46"/>
        <v>0</v>
      </c>
      <c r="BQ225" s="26">
        <f t="shared" si="46"/>
        <v>0</v>
      </c>
      <c r="BR225" s="26">
        <f t="shared" si="46"/>
        <v>-4.0080213975388218E-3</v>
      </c>
      <c r="BS225" s="26">
        <f t="shared" si="46"/>
        <v>0</v>
      </c>
      <c r="BT225" s="26">
        <f t="shared" si="46"/>
        <v>-5.0496164014532115E-2</v>
      </c>
      <c r="BU225" s="26">
        <f t="shared" si="46"/>
        <v>-8.5106896679087302E-3</v>
      </c>
      <c r="BV225" s="26">
        <f t="shared" si="46"/>
        <v>0</v>
      </c>
      <c r="BW225" s="26">
        <f t="shared" si="45"/>
        <v>0</v>
      </c>
      <c r="BX225" s="26">
        <f t="shared" si="42"/>
        <v>8.4211023964083451E-3</v>
      </c>
      <c r="BY225" s="26">
        <f t="shared" si="42"/>
        <v>-1.2422519998557096E-2</v>
      </c>
      <c r="BZ225" s="26">
        <f t="shared" si="41"/>
        <v>8.4866138773187251E-3</v>
      </c>
      <c r="CA225" s="26">
        <f t="shared" si="41"/>
        <v>-4.3573053689557007E-3</v>
      </c>
      <c r="CB225" s="26">
        <f t="shared" si="41"/>
        <v>-3.9494099039159389E-2</v>
      </c>
      <c r="CC225" s="26">
        <f t="shared" si="41"/>
        <v>2.9558802241544429E-2</v>
      </c>
      <c r="CD225" s="26">
        <f t="shared" si="40"/>
        <v>-4.1456713678346135E-2</v>
      </c>
    </row>
    <row r="226" spans="2:82" x14ac:dyDescent="0.35">
      <c r="B226">
        <v>223</v>
      </c>
      <c r="C226" s="33">
        <v>43314</v>
      </c>
      <c r="D226" s="32">
        <v>10</v>
      </c>
      <c r="E226" s="32">
        <v>0.7</v>
      </c>
      <c r="F226" s="32">
        <v>4.21</v>
      </c>
      <c r="G226" s="32">
        <v>9.8000000000000007</v>
      </c>
      <c r="H226" s="32">
        <v>10.7</v>
      </c>
      <c r="I226" s="32">
        <v>31.5</v>
      </c>
      <c r="J226" s="32">
        <v>24.1</v>
      </c>
      <c r="K226" s="32">
        <v>1.69</v>
      </c>
      <c r="L226" s="32">
        <v>5.25</v>
      </c>
      <c r="M226" s="32">
        <v>16.45</v>
      </c>
      <c r="N226" s="32">
        <v>0.2</v>
      </c>
      <c r="O226" s="32">
        <v>1.87</v>
      </c>
      <c r="P226" s="32">
        <v>10.050000000000001</v>
      </c>
      <c r="Q226" s="32">
        <v>27.1</v>
      </c>
      <c r="R226" s="32">
        <v>17</v>
      </c>
      <c r="S226" s="32">
        <v>40.049999999999997</v>
      </c>
      <c r="T226" s="32">
        <v>94</v>
      </c>
      <c r="U226" s="32">
        <v>31</v>
      </c>
      <c r="V226" s="32">
        <v>27</v>
      </c>
      <c r="W226" s="32">
        <v>25.05</v>
      </c>
      <c r="X226" s="32">
        <v>180</v>
      </c>
      <c r="Y226" s="32">
        <v>1560</v>
      </c>
      <c r="Z226" s="13">
        <v>60</v>
      </c>
      <c r="AA226" s="13">
        <v>0.4</v>
      </c>
      <c r="AB226" s="13">
        <v>50</v>
      </c>
      <c r="AC226" s="32">
        <v>195</v>
      </c>
      <c r="AD226" s="32">
        <v>13.2</v>
      </c>
      <c r="AE226" s="32">
        <v>5.9</v>
      </c>
      <c r="AF226" s="32">
        <v>13.45</v>
      </c>
      <c r="AG226" s="32">
        <v>3</v>
      </c>
      <c r="AH226" s="32">
        <v>23.65</v>
      </c>
      <c r="AI226" s="32">
        <v>4.05</v>
      </c>
      <c r="AJ226" s="32">
        <v>704</v>
      </c>
      <c r="AK226" s="32">
        <v>230</v>
      </c>
      <c r="AL226" s="32">
        <v>21.95</v>
      </c>
      <c r="AM226" s="32">
        <v>100</v>
      </c>
      <c r="AN226" s="32">
        <v>9.85</v>
      </c>
      <c r="AR226" s="23">
        <v>223</v>
      </c>
      <c r="AS226" s="31">
        <f t="shared" si="38"/>
        <v>43314</v>
      </c>
      <c r="AT226" s="26">
        <f t="shared" si="44"/>
        <v>3.0459207484708654E-2</v>
      </c>
      <c r="AU226" s="26">
        <f t="shared" si="44"/>
        <v>0</v>
      </c>
      <c r="AV226" s="26">
        <f t="shared" si="44"/>
        <v>0</v>
      </c>
      <c r="AW226" s="26">
        <f t="shared" si="44"/>
        <v>4.0899852515252876E-3</v>
      </c>
      <c r="AX226" s="26">
        <f t="shared" si="44"/>
        <v>0</v>
      </c>
      <c r="AY226" s="26">
        <f t="shared" si="43"/>
        <v>0</v>
      </c>
      <c r="AZ226" s="26">
        <f t="shared" si="43"/>
        <v>-8.2645098498934245E-3</v>
      </c>
      <c r="BA226" s="26">
        <f t="shared" si="43"/>
        <v>8.0042707673536356E-2</v>
      </c>
      <c r="BB226" s="26">
        <f t="shared" si="43"/>
        <v>0</v>
      </c>
      <c r="BC226" s="26">
        <f t="shared" si="43"/>
        <v>-1.5083242211328476E-2</v>
      </c>
      <c r="BD226" s="26">
        <f t="shared" si="43"/>
        <v>0</v>
      </c>
      <c r="BE226" s="26">
        <f t="shared" si="43"/>
        <v>2.7101929777791394E-2</v>
      </c>
      <c r="BF226" s="26">
        <f t="shared" si="43"/>
        <v>1.0000083334583399E-2</v>
      </c>
      <c r="BG226" s="26">
        <f t="shared" si="43"/>
        <v>-5.3872989940151633E-2</v>
      </c>
      <c r="BH226" s="26">
        <f t="shared" si="43"/>
        <v>0</v>
      </c>
      <c r="BI226" s="26">
        <f t="shared" si="43"/>
        <v>3.7523496185503718E-3</v>
      </c>
      <c r="BJ226" s="26">
        <f t="shared" si="43"/>
        <v>-2.1053409197832381E-2</v>
      </c>
      <c r="BK226" s="26">
        <f t="shared" si="43"/>
        <v>-7.4568695497508497E-2</v>
      </c>
      <c r="BL226" s="26">
        <f t="shared" si="43"/>
        <v>-7.0123926400503462E-3</v>
      </c>
      <c r="BM226" s="26">
        <f t="shared" si="43"/>
        <v>1.9980026626730579E-3</v>
      </c>
      <c r="BN226" s="26">
        <f t="shared" si="43"/>
        <v>0</v>
      </c>
      <c r="BO226" s="26">
        <f t="shared" si="46"/>
        <v>0</v>
      </c>
      <c r="BP226" s="26">
        <f t="shared" si="46"/>
        <v>7.5282664207915878E-3</v>
      </c>
      <c r="BQ226" s="26">
        <f t="shared" si="46"/>
        <v>0</v>
      </c>
      <c r="BR226" s="26">
        <f t="shared" si="46"/>
        <v>5.0125418235441935E-3</v>
      </c>
      <c r="BS226" s="26">
        <f t="shared" si="46"/>
        <v>2.5975486403260736E-2</v>
      </c>
      <c r="BT226" s="26">
        <f t="shared" si="46"/>
        <v>0</v>
      </c>
      <c r="BU226" s="26">
        <f t="shared" si="46"/>
        <v>0</v>
      </c>
      <c r="BV226" s="26">
        <f t="shared" si="46"/>
        <v>0</v>
      </c>
      <c r="BW226" s="26">
        <f t="shared" si="45"/>
        <v>0</v>
      </c>
      <c r="BX226" s="26">
        <f t="shared" si="42"/>
        <v>2.5697345495284431E-2</v>
      </c>
      <c r="BY226" s="26">
        <f t="shared" si="42"/>
        <v>-2.197890671877523E-2</v>
      </c>
      <c r="BZ226" s="26">
        <f t="shared" si="41"/>
        <v>0</v>
      </c>
      <c r="CA226" s="26">
        <f t="shared" si="41"/>
        <v>-4.3384015985981298E-3</v>
      </c>
      <c r="CB226" s="26">
        <f t="shared" si="41"/>
        <v>2.3042494147154476E-2</v>
      </c>
      <c r="CC226" s="26">
        <f t="shared" si="41"/>
        <v>-2.9558802241544391E-2</v>
      </c>
      <c r="CD226" s="26">
        <f t="shared" si="40"/>
        <v>5.7457055024787214E-2</v>
      </c>
    </row>
    <row r="227" spans="2:82" x14ac:dyDescent="0.35">
      <c r="B227">
        <v>224</v>
      </c>
      <c r="C227" s="33">
        <v>43313</v>
      </c>
      <c r="D227" s="32">
        <v>9.6999999999999993</v>
      </c>
      <c r="E227" s="32">
        <v>0.7</v>
      </c>
      <c r="F227" s="32">
        <v>4.21</v>
      </c>
      <c r="G227" s="32">
        <v>9.76</v>
      </c>
      <c r="H227" s="32">
        <v>10.7</v>
      </c>
      <c r="I227" s="32">
        <v>31.5</v>
      </c>
      <c r="J227" s="32">
        <v>24.3</v>
      </c>
      <c r="K227" s="32">
        <v>1.56</v>
      </c>
      <c r="L227" s="32">
        <v>5.25</v>
      </c>
      <c r="M227" s="32">
        <v>16.7</v>
      </c>
      <c r="N227" s="32">
        <v>0.2</v>
      </c>
      <c r="O227" s="32">
        <v>1.8199999999999998</v>
      </c>
      <c r="P227" s="32">
        <v>9.9499999999999993</v>
      </c>
      <c r="Q227" s="32">
        <v>28.6</v>
      </c>
      <c r="R227" s="32">
        <v>17</v>
      </c>
      <c r="S227" s="32">
        <v>39.9</v>
      </c>
      <c r="T227" s="32">
        <v>96</v>
      </c>
      <c r="U227" s="32">
        <v>33.4</v>
      </c>
      <c r="V227" s="32">
        <v>27.19</v>
      </c>
      <c r="W227" s="32">
        <v>25</v>
      </c>
      <c r="X227" s="32">
        <v>180</v>
      </c>
      <c r="Y227" s="32">
        <v>1560</v>
      </c>
      <c r="Z227" s="13">
        <v>59.55</v>
      </c>
      <c r="AA227" s="13">
        <v>0.4</v>
      </c>
      <c r="AB227" s="13">
        <v>49.75</v>
      </c>
      <c r="AC227" s="32">
        <v>190</v>
      </c>
      <c r="AD227" s="32">
        <v>13.2</v>
      </c>
      <c r="AE227" s="32">
        <v>5.9</v>
      </c>
      <c r="AF227" s="32">
        <v>13.45</v>
      </c>
      <c r="AG227" s="32">
        <v>3</v>
      </c>
      <c r="AH227" s="32">
        <v>23.05</v>
      </c>
      <c r="AI227" s="32">
        <v>4.1399999999999997</v>
      </c>
      <c r="AJ227" s="32">
        <v>704</v>
      </c>
      <c r="AK227" s="32">
        <v>231</v>
      </c>
      <c r="AL227" s="32">
        <v>21.45</v>
      </c>
      <c r="AM227" s="32">
        <v>103</v>
      </c>
      <c r="AN227" s="32">
        <v>9.3000000000000007</v>
      </c>
      <c r="AR227" s="23">
        <v>224</v>
      </c>
      <c r="AS227" s="31">
        <f t="shared" si="38"/>
        <v>43313</v>
      </c>
      <c r="AT227" s="26">
        <f t="shared" si="44"/>
        <v>-3.0459207484708574E-2</v>
      </c>
      <c r="AU227" s="26">
        <f t="shared" si="44"/>
        <v>-1.4184634991956413E-2</v>
      </c>
      <c r="AV227" s="26">
        <f t="shared" si="44"/>
        <v>0</v>
      </c>
      <c r="AW227" s="26">
        <f t="shared" si="44"/>
        <v>0</v>
      </c>
      <c r="AX227" s="26">
        <f t="shared" si="44"/>
        <v>0</v>
      </c>
      <c r="AY227" s="26">
        <f t="shared" si="43"/>
        <v>-0.10536051565782628</v>
      </c>
      <c r="AZ227" s="26">
        <f t="shared" si="43"/>
        <v>0</v>
      </c>
      <c r="BA227" s="26">
        <f t="shared" si="43"/>
        <v>-8.004270767353637E-2</v>
      </c>
      <c r="BB227" s="26">
        <f t="shared" si="43"/>
        <v>-3.7387532071620329E-2</v>
      </c>
      <c r="BC227" s="26">
        <f t="shared" si="43"/>
        <v>-1.1904902506318314E-2</v>
      </c>
      <c r="BD227" s="26">
        <f t="shared" si="43"/>
        <v>0</v>
      </c>
      <c r="BE227" s="26">
        <f t="shared" si="43"/>
        <v>-8.929813764769709E-2</v>
      </c>
      <c r="BF227" s="26">
        <f t="shared" si="43"/>
        <v>-1.4962872676712377E-2</v>
      </c>
      <c r="BG227" s="26">
        <f t="shared" si="43"/>
        <v>-3.4904049397684908E-3</v>
      </c>
      <c r="BH227" s="26">
        <f t="shared" si="43"/>
        <v>0</v>
      </c>
      <c r="BI227" s="26">
        <f t="shared" si="43"/>
        <v>-3.7523496185504642E-3</v>
      </c>
      <c r="BJ227" s="26">
        <f t="shared" si="43"/>
        <v>0</v>
      </c>
      <c r="BK227" s="26">
        <f t="shared" si="43"/>
        <v>-0.10236201266156972</v>
      </c>
      <c r="BL227" s="26">
        <f t="shared" si="43"/>
        <v>1.7811231522509807E-2</v>
      </c>
      <c r="BM227" s="26">
        <f t="shared" si="43"/>
        <v>0</v>
      </c>
      <c r="BN227" s="26">
        <f t="shared" si="43"/>
        <v>0</v>
      </c>
      <c r="BO227" s="26">
        <f t="shared" si="46"/>
        <v>-2.5317807984289897E-2</v>
      </c>
      <c r="BP227" s="26">
        <f t="shared" si="46"/>
        <v>0</v>
      </c>
      <c r="BQ227" s="26">
        <f t="shared" si="46"/>
        <v>0</v>
      </c>
      <c r="BR227" s="26">
        <f t="shared" si="46"/>
        <v>0</v>
      </c>
      <c r="BS227" s="26">
        <f t="shared" si="46"/>
        <v>3.7537919319065242E-2</v>
      </c>
      <c r="BT227" s="26">
        <f t="shared" si="46"/>
        <v>0</v>
      </c>
      <c r="BU227" s="26">
        <f t="shared" si="46"/>
        <v>0</v>
      </c>
      <c r="BV227" s="26">
        <f t="shared" si="46"/>
        <v>0</v>
      </c>
      <c r="BW227" s="26">
        <f t="shared" si="45"/>
        <v>0</v>
      </c>
      <c r="BX227" s="26">
        <f t="shared" si="42"/>
        <v>2.1715535135079325E-3</v>
      </c>
      <c r="BY227" s="26">
        <f t="shared" si="42"/>
        <v>-4.8192864359489947E-3</v>
      </c>
      <c r="BZ227" s="26">
        <f t="shared" si="41"/>
        <v>0</v>
      </c>
      <c r="CA227" s="26">
        <f t="shared" si="41"/>
        <v>-1.2903404835907841E-2</v>
      </c>
      <c r="CB227" s="26">
        <f t="shared" si="41"/>
        <v>4.2863704431782314E-2</v>
      </c>
      <c r="CC227" s="26">
        <f t="shared" si="41"/>
        <v>-1.9231361927887644E-2</v>
      </c>
      <c r="CD227" s="26">
        <f t="shared" si="40"/>
        <v>-2.6526754333428597E-2</v>
      </c>
    </row>
    <row r="228" spans="2:82" x14ac:dyDescent="0.35">
      <c r="B228">
        <v>225</v>
      </c>
      <c r="C228" s="28">
        <v>43312</v>
      </c>
      <c r="D228" s="32">
        <v>10</v>
      </c>
      <c r="E228" s="32">
        <v>0.71</v>
      </c>
      <c r="F228" s="32">
        <v>4.21</v>
      </c>
      <c r="G228" s="32">
        <v>9.76</v>
      </c>
      <c r="H228" s="32">
        <v>10.7</v>
      </c>
      <c r="I228" s="32">
        <v>35</v>
      </c>
      <c r="J228" s="32">
        <v>24.3</v>
      </c>
      <c r="K228" s="32">
        <v>1.69</v>
      </c>
      <c r="L228" s="32">
        <v>5.45</v>
      </c>
      <c r="M228" s="32">
        <v>16.899999999999999</v>
      </c>
      <c r="N228" s="32">
        <v>0.2</v>
      </c>
      <c r="O228" s="32">
        <v>1.99</v>
      </c>
      <c r="P228" s="32">
        <v>10.1</v>
      </c>
      <c r="Q228" s="32">
        <v>28.7</v>
      </c>
      <c r="R228" s="32">
        <v>17</v>
      </c>
      <c r="S228" s="32">
        <v>40.049999999999997</v>
      </c>
      <c r="T228" s="32">
        <v>96</v>
      </c>
      <c r="U228" s="32">
        <v>37</v>
      </c>
      <c r="V228" s="32">
        <v>26.71</v>
      </c>
      <c r="W228" s="32">
        <v>25</v>
      </c>
      <c r="X228" s="32">
        <v>180</v>
      </c>
      <c r="Y228" s="32">
        <v>1600</v>
      </c>
      <c r="Z228" s="13">
        <v>59.55</v>
      </c>
      <c r="AA228" s="13">
        <v>0.4</v>
      </c>
      <c r="AB228" s="13">
        <v>49.75</v>
      </c>
      <c r="AC228" s="32">
        <v>183</v>
      </c>
      <c r="AD228" s="32">
        <v>13.2</v>
      </c>
      <c r="AE228" s="32">
        <v>5.9</v>
      </c>
      <c r="AF228" s="32">
        <v>13.45</v>
      </c>
      <c r="AG228" s="32">
        <v>3</v>
      </c>
      <c r="AH228" s="32">
        <v>23</v>
      </c>
      <c r="AI228" s="32">
        <v>4.16</v>
      </c>
      <c r="AJ228" s="32">
        <v>704</v>
      </c>
      <c r="AK228" s="32">
        <v>234</v>
      </c>
      <c r="AL228" s="32">
        <v>20.55</v>
      </c>
      <c r="AM228" s="32">
        <v>105</v>
      </c>
      <c r="AN228" s="32">
        <v>9.5500000000000007</v>
      </c>
      <c r="AR228" s="23">
        <v>225</v>
      </c>
      <c r="AS228" s="31">
        <f t="shared" si="38"/>
        <v>43312</v>
      </c>
      <c r="AT228" s="26">
        <f t="shared" si="44"/>
        <v>-4.9875415110391622E-3</v>
      </c>
      <c r="AU228" s="26">
        <f t="shared" si="44"/>
        <v>0</v>
      </c>
      <c r="AV228" s="26">
        <f t="shared" si="44"/>
        <v>0</v>
      </c>
      <c r="AW228" s="26">
        <f t="shared" si="44"/>
        <v>0</v>
      </c>
      <c r="AX228" s="26">
        <f t="shared" si="44"/>
        <v>5.7708317620646772E-2</v>
      </c>
      <c r="AY228" s="26">
        <f t="shared" si="43"/>
        <v>2.8987536873252187E-2</v>
      </c>
      <c r="AZ228" s="26">
        <f t="shared" si="43"/>
        <v>0</v>
      </c>
      <c r="BA228" s="26">
        <f t="shared" si="43"/>
        <v>0</v>
      </c>
      <c r="BB228" s="26">
        <f t="shared" si="43"/>
        <v>0</v>
      </c>
      <c r="BC228" s="26">
        <f t="shared" si="43"/>
        <v>-2.9542118974315201E-3</v>
      </c>
      <c r="BD228" s="26">
        <f t="shared" si="43"/>
        <v>0</v>
      </c>
      <c r="BE228" s="26">
        <f t="shared" si="43"/>
        <v>-5.0125418235442863E-3</v>
      </c>
      <c r="BF228" s="26">
        <f t="shared" si="43"/>
        <v>4.962789342128876E-3</v>
      </c>
      <c r="BG228" s="26">
        <f t="shared" si="43"/>
        <v>-2.409755157906053E-2</v>
      </c>
      <c r="BH228" s="26">
        <f t="shared" si="43"/>
        <v>0</v>
      </c>
      <c r="BI228" s="26">
        <f t="shared" si="43"/>
        <v>-1.1173300598125302E-2</v>
      </c>
      <c r="BJ228" s="26">
        <f t="shared" si="43"/>
        <v>0</v>
      </c>
      <c r="BK228" s="26">
        <f t="shared" si="43"/>
        <v>5.5569851154810786E-2</v>
      </c>
      <c r="BL228" s="26">
        <f t="shared" si="43"/>
        <v>0</v>
      </c>
      <c r="BM228" s="26">
        <f t="shared" si="43"/>
        <v>0</v>
      </c>
      <c r="BN228" s="26">
        <f t="shared" si="43"/>
        <v>0</v>
      </c>
      <c r="BO228" s="26">
        <f t="shared" si="46"/>
        <v>6.3206075903792625E-2</v>
      </c>
      <c r="BP228" s="26">
        <f t="shared" si="46"/>
        <v>0</v>
      </c>
      <c r="BQ228" s="26">
        <f t="shared" si="46"/>
        <v>7.7961541469711917E-2</v>
      </c>
      <c r="BR228" s="26">
        <f t="shared" si="46"/>
        <v>-3.0105391528711519E-3</v>
      </c>
      <c r="BS228" s="26">
        <f t="shared" si="46"/>
        <v>0</v>
      </c>
      <c r="BT228" s="26">
        <f t="shared" si="46"/>
        <v>0</v>
      </c>
      <c r="BU228" s="26">
        <f t="shared" si="46"/>
        <v>0</v>
      </c>
      <c r="BV228" s="26">
        <f t="shared" si="46"/>
        <v>0</v>
      </c>
      <c r="BW228" s="26">
        <f t="shared" si="45"/>
        <v>0</v>
      </c>
      <c r="BX228" s="26">
        <f t="shared" si="42"/>
        <v>-2.9980832211935784E-2</v>
      </c>
      <c r="BY228" s="26">
        <f t="shared" si="42"/>
        <v>4.8192864359489218E-3</v>
      </c>
      <c r="BZ228" s="26">
        <f t="shared" si="41"/>
        <v>2.3716526617316065E-2</v>
      </c>
      <c r="CA228" s="26">
        <f t="shared" si="41"/>
        <v>0</v>
      </c>
      <c r="CB228" s="26">
        <f t="shared" si="41"/>
        <v>2.436054797881121E-3</v>
      </c>
      <c r="CC228" s="26">
        <f t="shared" si="41"/>
        <v>4.7732787526575905E-3</v>
      </c>
      <c r="CD228" s="26">
        <f t="shared" si="40"/>
        <v>-2.5841231183887328E-2</v>
      </c>
    </row>
    <row r="229" spans="2:82" x14ac:dyDescent="0.35">
      <c r="B229">
        <v>226</v>
      </c>
      <c r="C229" s="28">
        <v>43311</v>
      </c>
      <c r="D229" s="32">
        <v>10.050000000000001</v>
      </c>
      <c r="E229" s="32">
        <v>0.71</v>
      </c>
      <c r="F229" s="32">
        <v>4.21</v>
      </c>
      <c r="G229" s="32">
        <v>9.76</v>
      </c>
      <c r="H229" s="32">
        <v>10.1</v>
      </c>
      <c r="I229" s="32">
        <v>34</v>
      </c>
      <c r="J229" s="32">
        <v>24.3</v>
      </c>
      <c r="K229" s="32">
        <v>1.69</v>
      </c>
      <c r="L229" s="32">
        <v>5.45</v>
      </c>
      <c r="M229" s="32">
        <v>16.95</v>
      </c>
      <c r="N229" s="32">
        <v>0.2</v>
      </c>
      <c r="O229" s="32">
        <v>2</v>
      </c>
      <c r="P229" s="32">
        <v>10.050000000000001</v>
      </c>
      <c r="Q229" s="32">
        <v>29.4</v>
      </c>
      <c r="R229" s="32">
        <v>17</v>
      </c>
      <c r="S229" s="32">
        <v>40.5</v>
      </c>
      <c r="T229" s="32">
        <v>96</v>
      </c>
      <c r="U229" s="32">
        <v>35</v>
      </c>
      <c r="V229" s="32">
        <v>26.71</v>
      </c>
      <c r="W229" s="32">
        <v>25</v>
      </c>
      <c r="X229" s="32">
        <v>180</v>
      </c>
      <c r="Y229" s="32">
        <v>1502</v>
      </c>
      <c r="Z229" s="13">
        <v>59.55</v>
      </c>
      <c r="AA229" s="13">
        <v>0.37</v>
      </c>
      <c r="AB229" s="13">
        <v>49.9</v>
      </c>
      <c r="AC229" s="32">
        <v>183</v>
      </c>
      <c r="AD229" s="32">
        <v>13.2</v>
      </c>
      <c r="AE229" s="32">
        <v>5.9</v>
      </c>
      <c r="AF229" s="32">
        <v>13.45</v>
      </c>
      <c r="AG229" s="32">
        <v>3</v>
      </c>
      <c r="AH229" s="32">
        <v>23.7</v>
      </c>
      <c r="AI229" s="32">
        <v>4.1399999999999997</v>
      </c>
      <c r="AJ229" s="32">
        <v>687.5</v>
      </c>
      <c r="AK229" s="32">
        <v>234</v>
      </c>
      <c r="AL229" s="32">
        <v>20.5</v>
      </c>
      <c r="AM229" s="32">
        <v>104.5</v>
      </c>
      <c r="AN229" s="32">
        <v>9.8000000000000007</v>
      </c>
      <c r="AR229" s="23">
        <v>226</v>
      </c>
      <c r="AS229" s="31">
        <f t="shared" si="38"/>
        <v>43311</v>
      </c>
      <c r="AT229" s="26">
        <f t="shared" si="44"/>
        <v>0</v>
      </c>
      <c r="AU229" s="26">
        <f t="shared" si="44"/>
        <v>1.4184634991956381E-2</v>
      </c>
      <c r="AV229" s="26">
        <f t="shared" si="44"/>
        <v>0</v>
      </c>
      <c r="AW229" s="26">
        <f t="shared" si="44"/>
        <v>-4.0899852515251661E-3</v>
      </c>
      <c r="AX229" s="26">
        <f t="shared" si="44"/>
        <v>-2.9270382300113338E-2</v>
      </c>
      <c r="AY229" s="26">
        <f t="shared" si="43"/>
        <v>-2.8987536873252298E-2</v>
      </c>
      <c r="AZ229" s="26">
        <f t="shared" si="43"/>
        <v>0</v>
      </c>
      <c r="BA229" s="26">
        <f t="shared" si="43"/>
        <v>5.4724899689246466E-2</v>
      </c>
      <c r="BB229" s="26">
        <f t="shared" si="43"/>
        <v>-5.3584246134106284E-2</v>
      </c>
      <c r="BC229" s="26">
        <f t="shared" si="43"/>
        <v>5.45589842504344E-2</v>
      </c>
      <c r="BD229" s="26">
        <f t="shared" si="43"/>
        <v>0</v>
      </c>
      <c r="BE229" s="26">
        <f t="shared" si="43"/>
        <v>2.5317807984290001E-2</v>
      </c>
      <c r="BF229" s="26">
        <f t="shared" si="43"/>
        <v>4.9875415110391882E-3</v>
      </c>
      <c r="BG229" s="26">
        <f t="shared" si="43"/>
        <v>7.7777701042684236E-2</v>
      </c>
      <c r="BH229" s="26">
        <f t="shared" si="43"/>
        <v>9.8845834636632643E-2</v>
      </c>
      <c r="BI229" s="26">
        <f t="shared" si="43"/>
        <v>2.2472855852058576E-2</v>
      </c>
      <c r="BJ229" s="26">
        <f t="shared" si="43"/>
        <v>0</v>
      </c>
      <c r="BK229" s="26">
        <f t="shared" si="43"/>
        <v>-5.5569851154810765E-2</v>
      </c>
      <c r="BL229" s="26">
        <f t="shared" si="43"/>
        <v>0</v>
      </c>
      <c r="BM229" s="26">
        <f t="shared" si="43"/>
        <v>0</v>
      </c>
      <c r="BN229" s="26">
        <f t="shared" si="43"/>
        <v>0</v>
      </c>
      <c r="BO229" s="26">
        <f t="shared" si="46"/>
        <v>6.6600069061813812E-4</v>
      </c>
      <c r="BP229" s="26">
        <f t="shared" si="46"/>
        <v>0</v>
      </c>
      <c r="BQ229" s="26">
        <f t="shared" si="46"/>
        <v>0</v>
      </c>
      <c r="BR229" s="26">
        <f t="shared" si="46"/>
        <v>2.5369194125459005E-2</v>
      </c>
      <c r="BS229" s="26">
        <f t="shared" si="46"/>
        <v>-8.7830713373032318E-2</v>
      </c>
      <c r="BT229" s="26">
        <f t="shared" si="46"/>
        <v>0</v>
      </c>
      <c r="BU229" s="26">
        <f t="shared" si="46"/>
        <v>5.2185753170570247E-2</v>
      </c>
      <c r="BV229" s="26">
        <f t="shared" si="46"/>
        <v>0</v>
      </c>
      <c r="BW229" s="26">
        <f t="shared" si="45"/>
        <v>6.6889881507967101E-3</v>
      </c>
      <c r="BX229" s="26">
        <f t="shared" si="42"/>
        <v>0</v>
      </c>
      <c r="BY229" s="26">
        <f t="shared" si="42"/>
        <v>9.7088141269609032E-3</v>
      </c>
      <c r="BZ229" s="26">
        <f t="shared" si="41"/>
        <v>9.5310179804324935E-2</v>
      </c>
      <c r="CA229" s="26">
        <f t="shared" si="41"/>
        <v>0</v>
      </c>
      <c r="CB229" s="26">
        <f t="shared" si="41"/>
        <v>-2.4360547978811158E-3</v>
      </c>
      <c r="CC229" s="26">
        <f t="shared" si="41"/>
        <v>4.7961722634930135E-3</v>
      </c>
      <c r="CD229" s="26">
        <f t="shared" si="40"/>
        <v>1.0256500167189282E-2</v>
      </c>
    </row>
    <row r="230" spans="2:82" x14ac:dyDescent="0.35">
      <c r="B230">
        <v>227</v>
      </c>
      <c r="C230" s="28">
        <v>43308</v>
      </c>
      <c r="D230" s="32">
        <v>10.050000000000001</v>
      </c>
      <c r="E230" s="32">
        <v>0.7</v>
      </c>
      <c r="F230" s="32">
        <v>4.21</v>
      </c>
      <c r="G230" s="32">
        <v>9.8000000000000007</v>
      </c>
      <c r="H230" s="32">
        <v>10.4</v>
      </c>
      <c r="I230" s="32">
        <v>35</v>
      </c>
      <c r="J230" s="32">
        <v>24.3</v>
      </c>
      <c r="K230" s="32">
        <v>1.6</v>
      </c>
      <c r="L230" s="32">
        <v>5.75</v>
      </c>
      <c r="M230" s="32">
        <v>16.05</v>
      </c>
      <c r="N230" s="32">
        <v>0.2</v>
      </c>
      <c r="O230" s="32">
        <v>1.95</v>
      </c>
      <c r="P230" s="32">
        <v>10</v>
      </c>
      <c r="Q230" s="32">
        <v>27.2</v>
      </c>
      <c r="R230" s="32">
        <v>15.4</v>
      </c>
      <c r="S230" s="32">
        <v>39.6</v>
      </c>
      <c r="T230" s="32">
        <v>96</v>
      </c>
      <c r="U230" s="32">
        <v>37</v>
      </c>
      <c r="V230" s="32">
        <v>26.71</v>
      </c>
      <c r="W230" s="32">
        <v>25</v>
      </c>
      <c r="X230" s="32">
        <v>180</v>
      </c>
      <c r="Y230" s="32">
        <v>1501</v>
      </c>
      <c r="Z230" s="13">
        <v>59.55</v>
      </c>
      <c r="AA230" s="13">
        <v>0.37</v>
      </c>
      <c r="AB230" s="13">
        <v>48.65</v>
      </c>
      <c r="AC230" s="32">
        <v>199.8</v>
      </c>
      <c r="AD230" s="32">
        <v>13.2</v>
      </c>
      <c r="AE230" s="32">
        <v>5.6</v>
      </c>
      <c r="AF230" s="32">
        <v>13.45</v>
      </c>
      <c r="AG230" s="32">
        <v>2.98</v>
      </c>
      <c r="AH230" s="32">
        <v>23.7</v>
      </c>
      <c r="AI230" s="32">
        <v>4.0999999999999996</v>
      </c>
      <c r="AJ230" s="32">
        <v>625</v>
      </c>
      <c r="AK230" s="32">
        <v>234</v>
      </c>
      <c r="AL230" s="32">
        <v>20.55</v>
      </c>
      <c r="AM230" s="32">
        <v>104</v>
      </c>
      <c r="AN230" s="32">
        <v>9.6999999999999993</v>
      </c>
      <c r="AR230" s="23">
        <v>227</v>
      </c>
      <c r="AS230" s="31">
        <f t="shared" si="38"/>
        <v>43308</v>
      </c>
      <c r="AT230" s="26">
        <f t="shared" si="44"/>
        <v>0</v>
      </c>
      <c r="AU230" s="26">
        <f t="shared" si="44"/>
        <v>2.8987536873252187E-2</v>
      </c>
      <c r="AV230" s="26">
        <f t="shared" si="44"/>
        <v>0</v>
      </c>
      <c r="AW230" s="26">
        <f t="shared" si="44"/>
        <v>4.0899852515252876E-3</v>
      </c>
      <c r="AX230" s="26">
        <f t="shared" si="44"/>
        <v>-2.8437935320533399E-2</v>
      </c>
      <c r="AY230" s="26">
        <f t="shared" si="43"/>
        <v>0</v>
      </c>
      <c r="AZ230" s="26">
        <f t="shared" si="43"/>
        <v>0</v>
      </c>
      <c r="BA230" s="26">
        <f t="shared" si="43"/>
        <v>-5.4724899689246487E-2</v>
      </c>
      <c r="BB230" s="26">
        <f t="shared" si="43"/>
        <v>3.360174654676807E-2</v>
      </c>
      <c r="BC230" s="26">
        <f t="shared" si="43"/>
        <v>6.7658648473814864E-2</v>
      </c>
      <c r="BD230" s="26">
        <f t="shared" si="43"/>
        <v>0</v>
      </c>
      <c r="BE230" s="26">
        <f t="shared" si="43"/>
        <v>5.2643733485421881E-2</v>
      </c>
      <c r="BF230" s="26">
        <f t="shared" si="43"/>
        <v>3.5627177643151035E-2</v>
      </c>
      <c r="BG230" s="26">
        <f t="shared" si="43"/>
        <v>0</v>
      </c>
      <c r="BH230" s="26">
        <f t="shared" si="43"/>
        <v>-6.291382541056921E-2</v>
      </c>
      <c r="BI230" s="26">
        <f t="shared" si="43"/>
        <v>1.3986241974740091E-2</v>
      </c>
      <c r="BJ230" s="26">
        <f t="shared" si="43"/>
        <v>9.7291307609379235E-2</v>
      </c>
      <c r="BK230" s="26">
        <f t="shared" si="43"/>
        <v>4.1385216162854281E-2</v>
      </c>
      <c r="BL230" s="26">
        <f t="shared" si="43"/>
        <v>0</v>
      </c>
      <c r="BM230" s="26">
        <f t="shared" si="43"/>
        <v>2.8399474521697957E-2</v>
      </c>
      <c r="BN230" s="26">
        <f t="shared" si="43"/>
        <v>0</v>
      </c>
      <c r="BO230" s="26">
        <f t="shared" si="46"/>
        <v>0</v>
      </c>
      <c r="BP230" s="26">
        <f t="shared" si="46"/>
        <v>0</v>
      </c>
      <c r="BQ230" s="26">
        <f t="shared" si="46"/>
        <v>0</v>
      </c>
      <c r="BR230" s="26">
        <f t="shared" si="46"/>
        <v>3.0880106885765451E-3</v>
      </c>
      <c r="BS230" s="26">
        <f t="shared" si="46"/>
        <v>-1.0005003335834233E-3</v>
      </c>
      <c r="BT230" s="26">
        <f t="shared" si="46"/>
        <v>0</v>
      </c>
      <c r="BU230" s="26">
        <f t="shared" si="46"/>
        <v>0</v>
      </c>
      <c r="BV230" s="26">
        <f t="shared" si="46"/>
        <v>0</v>
      </c>
      <c r="BW230" s="26">
        <f t="shared" si="45"/>
        <v>9.497466562570353E-2</v>
      </c>
      <c r="BX230" s="26">
        <f t="shared" si="42"/>
        <v>0</v>
      </c>
      <c r="BY230" s="26">
        <f t="shared" si="42"/>
        <v>1.7220597751670341E-2</v>
      </c>
      <c r="BZ230" s="26">
        <f t="shared" si="41"/>
        <v>-3.9220713153281267E-2</v>
      </c>
      <c r="CA230" s="26">
        <f t="shared" si="41"/>
        <v>0</v>
      </c>
      <c r="CB230" s="26">
        <f t="shared" si="41"/>
        <v>2.7128667388252696E-2</v>
      </c>
      <c r="CC230" s="26">
        <f t="shared" si="41"/>
        <v>0</v>
      </c>
      <c r="CD230" s="26">
        <f t="shared" si="40"/>
        <v>5.1679701584423773E-3</v>
      </c>
    </row>
    <row r="231" spans="2:82" x14ac:dyDescent="0.35">
      <c r="B231">
        <v>228</v>
      </c>
      <c r="C231" s="28">
        <v>43307</v>
      </c>
      <c r="D231" s="32">
        <v>10.050000000000001</v>
      </c>
      <c r="E231" s="32">
        <v>0.68</v>
      </c>
      <c r="F231" s="32">
        <v>4.21</v>
      </c>
      <c r="G231" s="32">
        <v>9.76</v>
      </c>
      <c r="H231" s="32">
        <v>10.7</v>
      </c>
      <c r="I231" s="32">
        <v>35</v>
      </c>
      <c r="J231" s="32">
        <v>24.3</v>
      </c>
      <c r="K231" s="32">
        <v>1.69</v>
      </c>
      <c r="L231" s="32">
        <v>5.5600000000000005</v>
      </c>
      <c r="M231" s="32">
        <v>15</v>
      </c>
      <c r="N231" s="32">
        <v>0.2</v>
      </c>
      <c r="O231" s="32">
        <v>1.85</v>
      </c>
      <c r="P231" s="32">
        <v>9.65</v>
      </c>
      <c r="Q231" s="32">
        <v>27.2</v>
      </c>
      <c r="R231" s="32">
        <v>16.399999999999999</v>
      </c>
      <c r="S231" s="32">
        <v>39.049999999999997</v>
      </c>
      <c r="T231" s="32">
        <v>87.1</v>
      </c>
      <c r="U231" s="32">
        <v>35.5</v>
      </c>
      <c r="V231" s="32">
        <v>26.71</v>
      </c>
      <c r="W231" s="32">
        <v>24.3</v>
      </c>
      <c r="X231" s="32">
        <v>180</v>
      </c>
      <c r="Y231" s="32">
        <v>1501</v>
      </c>
      <c r="Z231" s="13">
        <v>59.55</v>
      </c>
      <c r="AA231" s="13">
        <v>0.37</v>
      </c>
      <c r="AB231" s="13">
        <v>48.5</v>
      </c>
      <c r="AC231" s="32">
        <v>200</v>
      </c>
      <c r="AD231" s="32">
        <v>13.2</v>
      </c>
      <c r="AE231" s="32">
        <v>5.6</v>
      </c>
      <c r="AF231" s="32">
        <v>13.45</v>
      </c>
      <c r="AG231" s="32">
        <v>2.71</v>
      </c>
      <c r="AH231" s="32">
        <v>23.7</v>
      </c>
      <c r="AI231" s="32">
        <v>4.03</v>
      </c>
      <c r="AJ231" s="32">
        <v>650</v>
      </c>
      <c r="AK231" s="32">
        <v>234</v>
      </c>
      <c r="AL231" s="32">
        <v>20</v>
      </c>
      <c r="AM231" s="32">
        <v>104</v>
      </c>
      <c r="AN231" s="32">
        <v>9.65</v>
      </c>
      <c r="AR231" s="23">
        <v>228</v>
      </c>
      <c r="AS231" s="31">
        <f t="shared" si="38"/>
        <v>43307</v>
      </c>
      <c r="AT231" s="26">
        <f t="shared" si="44"/>
        <v>0</v>
      </c>
      <c r="AU231" s="26">
        <f t="shared" si="44"/>
        <v>9.2373320131015263E-2</v>
      </c>
      <c r="AV231" s="26">
        <f t="shared" si="44"/>
        <v>0</v>
      </c>
      <c r="AW231" s="26">
        <f t="shared" si="44"/>
        <v>0</v>
      </c>
      <c r="AX231" s="26">
        <f t="shared" si="44"/>
        <v>0</v>
      </c>
      <c r="AY231" s="26">
        <f t="shared" si="43"/>
        <v>0</v>
      </c>
      <c r="AZ231" s="26">
        <f t="shared" si="43"/>
        <v>-6.7620187674979265E-2</v>
      </c>
      <c r="BA231" s="26">
        <f t="shared" si="43"/>
        <v>6.7303681896106596E-2</v>
      </c>
      <c r="BB231" s="26">
        <f t="shared" si="43"/>
        <v>-9.2690662916774441E-2</v>
      </c>
      <c r="BC231" s="26">
        <f t="shared" si="43"/>
        <v>-3.2789822822990838E-2</v>
      </c>
      <c r="BD231" s="26">
        <f t="shared" si="43"/>
        <v>0</v>
      </c>
      <c r="BE231" s="26">
        <f t="shared" si="43"/>
        <v>0</v>
      </c>
      <c r="BF231" s="26">
        <f t="shared" si="43"/>
        <v>2.6248226074936411E-2</v>
      </c>
      <c r="BG231" s="26">
        <f t="shared" si="43"/>
        <v>-5.3680149463623809E-2</v>
      </c>
      <c r="BH231" s="26">
        <f t="shared" si="43"/>
        <v>0</v>
      </c>
      <c r="BI231" s="26">
        <f t="shared" si="43"/>
        <v>6.4226296564671922E-3</v>
      </c>
      <c r="BJ231" s="26">
        <f t="shared" si="43"/>
        <v>-9.7291307609379193E-2</v>
      </c>
      <c r="BK231" s="26">
        <f t="shared" si="43"/>
        <v>-5.4808236494995027E-2</v>
      </c>
      <c r="BL231" s="26">
        <f t="shared" si="43"/>
        <v>0</v>
      </c>
      <c r="BM231" s="26">
        <f t="shared" si="43"/>
        <v>0</v>
      </c>
      <c r="BN231" s="26">
        <f t="shared" si="43"/>
        <v>7.1973499625089241E-2</v>
      </c>
      <c r="BO231" s="26">
        <f t="shared" si="46"/>
        <v>3.4567996218841955E-2</v>
      </c>
      <c r="BP231" s="26">
        <f t="shared" si="46"/>
        <v>0</v>
      </c>
      <c r="BQ231" s="26">
        <f t="shared" si="46"/>
        <v>0</v>
      </c>
      <c r="BR231" s="26">
        <f t="shared" si="46"/>
        <v>0</v>
      </c>
      <c r="BS231" s="26">
        <f t="shared" si="46"/>
        <v>0</v>
      </c>
      <c r="BT231" s="26">
        <f t="shared" si="46"/>
        <v>0</v>
      </c>
      <c r="BU231" s="26">
        <f t="shared" si="46"/>
        <v>0</v>
      </c>
      <c r="BV231" s="26">
        <f t="shared" si="46"/>
        <v>0</v>
      </c>
      <c r="BW231" s="26">
        <f t="shared" si="45"/>
        <v>0</v>
      </c>
      <c r="BX231" s="26">
        <f t="shared" si="42"/>
        <v>1.9169916107720123E-2</v>
      </c>
      <c r="BY231" s="26">
        <f t="shared" si="42"/>
        <v>4.9751346401139289E-3</v>
      </c>
      <c r="BZ231" s="26">
        <f t="shared" si="41"/>
        <v>0</v>
      </c>
      <c r="CA231" s="26">
        <f t="shared" si="41"/>
        <v>-4.2643987864575397E-3</v>
      </c>
      <c r="CB231" s="26">
        <f t="shared" si="41"/>
        <v>-2.4692612590371522E-2</v>
      </c>
      <c r="CC231" s="26">
        <f t="shared" si="41"/>
        <v>-4.7961722634930551E-3</v>
      </c>
      <c r="CD231" s="26">
        <f t="shared" si="40"/>
        <v>1.5666116744399456E-2</v>
      </c>
    </row>
    <row r="232" spans="2:82" x14ac:dyDescent="0.35">
      <c r="B232">
        <v>229</v>
      </c>
      <c r="C232" s="28">
        <v>43306</v>
      </c>
      <c r="D232" s="32">
        <v>10.050000000000001</v>
      </c>
      <c r="E232" s="32">
        <v>0.62</v>
      </c>
      <c r="F232" s="32">
        <v>4.21</v>
      </c>
      <c r="G232" s="32">
        <v>9.76</v>
      </c>
      <c r="H232" s="32">
        <v>10.7</v>
      </c>
      <c r="I232" s="32">
        <v>35</v>
      </c>
      <c r="J232" s="32">
        <v>26</v>
      </c>
      <c r="K232" s="32">
        <v>1.58</v>
      </c>
      <c r="L232" s="32">
        <v>6.1</v>
      </c>
      <c r="M232" s="32">
        <v>15.5</v>
      </c>
      <c r="N232" s="32">
        <v>0.2</v>
      </c>
      <c r="O232" s="32">
        <v>1.85</v>
      </c>
      <c r="P232" s="32">
        <v>9.4</v>
      </c>
      <c r="Q232" s="32">
        <v>28.7</v>
      </c>
      <c r="R232" s="32">
        <v>16.399999999999999</v>
      </c>
      <c r="S232" s="32">
        <v>38.799999999999997</v>
      </c>
      <c r="T232" s="32">
        <v>96</v>
      </c>
      <c r="U232" s="32">
        <v>37.5</v>
      </c>
      <c r="V232" s="32">
        <v>26.71</v>
      </c>
      <c r="W232" s="32">
        <v>24.3</v>
      </c>
      <c r="X232" s="32">
        <v>167.5</v>
      </c>
      <c r="Y232" s="32">
        <v>1450</v>
      </c>
      <c r="Z232" s="13">
        <v>59.55</v>
      </c>
      <c r="AA232" s="13">
        <v>0.37</v>
      </c>
      <c r="AB232" s="13">
        <v>48.5</v>
      </c>
      <c r="AC232" s="32">
        <v>200</v>
      </c>
      <c r="AD232" s="32">
        <v>13.2</v>
      </c>
      <c r="AE232" s="32">
        <v>5.6</v>
      </c>
      <c r="AF232" s="32">
        <v>13.45</v>
      </c>
      <c r="AG232" s="32">
        <v>2.71</v>
      </c>
      <c r="AH232" s="32">
        <v>23.25</v>
      </c>
      <c r="AI232" s="32">
        <v>4.01</v>
      </c>
      <c r="AJ232" s="32">
        <v>650</v>
      </c>
      <c r="AK232" s="32">
        <v>235</v>
      </c>
      <c r="AL232" s="32">
        <v>20.5</v>
      </c>
      <c r="AM232" s="32">
        <v>104.5</v>
      </c>
      <c r="AN232" s="32">
        <v>9.5</v>
      </c>
      <c r="AR232" s="23">
        <v>229</v>
      </c>
      <c r="AS232" s="31">
        <f t="shared" si="38"/>
        <v>43306</v>
      </c>
      <c r="AT232" s="26">
        <f t="shared" si="44"/>
        <v>4.9875415110391882E-3</v>
      </c>
      <c r="AU232" s="26">
        <f t="shared" si="44"/>
        <v>0</v>
      </c>
      <c r="AV232" s="26">
        <f t="shared" si="44"/>
        <v>0</v>
      </c>
      <c r="AW232" s="26">
        <f t="shared" si="44"/>
        <v>0</v>
      </c>
      <c r="AX232" s="26">
        <f t="shared" si="44"/>
        <v>1.8868484304382736E-2</v>
      </c>
      <c r="AY232" s="26">
        <f t="shared" si="43"/>
        <v>2.8987536873252187E-2</v>
      </c>
      <c r="AZ232" s="26">
        <f t="shared" si="43"/>
        <v>-3.7740327982847086E-2</v>
      </c>
      <c r="BA232" s="26">
        <f t="shared" si="43"/>
        <v>-6.3091691932646091E-3</v>
      </c>
      <c r="BB232" s="26">
        <f t="shared" si="43"/>
        <v>0</v>
      </c>
      <c r="BC232" s="26">
        <f t="shared" si="43"/>
        <v>-8.3510632873169899E-2</v>
      </c>
      <c r="BD232" s="26">
        <f t="shared" si="43"/>
        <v>0</v>
      </c>
      <c r="BE232" s="26">
        <f t="shared" si="43"/>
        <v>7.2861348264871895E-2</v>
      </c>
      <c r="BF232" s="26">
        <f t="shared" si="43"/>
        <v>2.1506205220963682E-2</v>
      </c>
      <c r="BG232" s="26">
        <f t="shared" si="43"/>
        <v>-3.4249923043078466E-2</v>
      </c>
      <c r="BH232" s="26">
        <f t="shared" si="43"/>
        <v>-1.8127384592556715E-2</v>
      </c>
      <c r="BI232" s="26">
        <f t="shared" si="43"/>
        <v>-5.1413995004187642E-3</v>
      </c>
      <c r="BJ232" s="26">
        <f t="shared" si="43"/>
        <v>0</v>
      </c>
      <c r="BK232" s="26">
        <f t="shared" si="43"/>
        <v>9.3578346959566044E-2</v>
      </c>
      <c r="BL232" s="26">
        <f t="shared" si="43"/>
        <v>-6.1703168744227072E-2</v>
      </c>
      <c r="BM232" s="26">
        <f t="shared" si="43"/>
        <v>0</v>
      </c>
      <c r="BN232" s="26">
        <f t="shared" si="43"/>
        <v>-7.1973499625089227E-2</v>
      </c>
      <c r="BO232" s="26">
        <f t="shared" si="46"/>
        <v>-1.3783599701212709E-3</v>
      </c>
      <c r="BP232" s="26">
        <f t="shared" si="46"/>
        <v>0</v>
      </c>
      <c r="BQ232" s="26">
        <f t="shared" si="46"/>
        <v>5.5569851154810786E-2</v>
      </c>
      <c r="BR232" s="26">
        <f t="shared" si="46"/>
        <v>-1.0303967938962997E-3</v>
      </c>
      <c r="BS232" s="26">
        <f t="shared" si="46"/>
        <v>7.2033202899831547E-2</v>
      </c>
      <c r="BT232" s="26">
        <f t="shared" si="46"/>
        <v>0</v>
      </c>
      <c r="BU232" s="26">
        <f t="shared" si="46"/>
        <v>-2.6433257068155597E-2</v>
      </c>
      <c r="BV232" s="26">
        <f t="shared" si="46"/>
        <v>0</v>
      </c>
      <c r="BW232" s="26">
        <f t="shared" si="45"/>
        <v>0</v>
      </c>
      <c r="BX232" s="26">
        <f t="shared" si="42"/>
        <v>6.4725145056172984E-3</v>
      </c>
      <c r="BY232" s="26">
        <f t="shared" si="42"/>
        <v>0</v>
      </c>
      <c r="BZ232" s="26">
        <f t="shared" si="41"/>
        <v>0</v>
      </c>
      <c r="CA232" s="26">
        <f t="shared" si="41"/>
        <v>0</v>
      </c>
      <c r="CB232" s="26">
        <f t="shared" si="41"/>
        <v>-7.2904332626792323E-3</v>
      </c>
      <c r="CC232" s="26">
        <f t="shared" si="41"/>
        <v>-9.5238815112554786E-3</v>
      </c>
      <c r="CD232" s="26">
        <f t="shared" si="40"/>
        <v>3.7537919319065242E-2</v>
      </c>
    </row>
    <row r="233" spans="2:82" x14ac:dyDescent="0.35">
      <c r="B233">
        <v>230</v>
      </c>
      <c r="C233" s="28">
        <v>43305</v>
      </c>
      <c r="D233" s="32">
        <v>10</v>
      </c>
      <c r="E233" s="32">
        <v>0.62</v>
      </c>
      <c r="F233" s="32">
        <v>4.21</v>
      </c>
      <c r="G233" s="32">
        <v>9.76</v>
      </c>
      <c r="H233" s="32">
        <v>10.5</v>
      </c>
      <c r="I233" s="32">
        <v>34</v>
      </c>
      <c r="J233" s="32">
        <v>27</v>
      </c>
      <c r="K233" s="32">
        <v>1.5899999999999999</v>
      </c>
      <c r="L233" s="32">
        <v>6.1</v>
      </c>
      <c r="M233" s="32">
        <v>16.850000000000001</v>
      </c>
      <c r="N233" s="32">
        <v>0.2</v>
      </c>
      <c r="O233" s="32">
        <v>1.72</v>
      </c>
      <c r="P233" s="32">
        <v>9.1999999999999993</v>
      </c>
      <c r="Q233" s="32">
        <v>29.7</v>
      </c>
      <c r="R233" s="32">
        <v>16.7</v>
      </c>
      <c r="S233" s="32">
        <v>39</v>
      </c>
      <c r="T233" s="32">
        <v>96</v>
      </c>
      <c r="U233" s="32">
        <v>34.15</v>
      </c>
      <c r="V233" s="32">
        <v>28.41</v>
      </c>
      <c r="W233" s="32">
        <v>24.3</v>
      </c>
      <c r="X233" s="32">
        <v>180</v>
      </c>
      <c r="Y233" s="32">
        <v>1452</v>
      </c>
      <c r="Z233" s="13">
        <v>59.55</v>
      </c>
      <c r="AA233" s="13">
        <v>0.35</v>
      </c>
      <c r="AB233" s="13">
        <v>48.55</v>
      </c>
      <c r="AC233" s="32">
        <v>186.1</v>
      </c>
      <c r="AD233" s="32">
        <v>13.2</v>
      </c>
      <c r="AE233" s="32">
        <v>5.75</v>
      </c>
      <c r="AF233" s="32">
        <v>13.45</v>
      </c>
      <c r="AG233" s="32">
        <v>2.71</v>
      </c>
      <c r="AH233" s="32">
        <v>23.1</v>
      </c>
      <c r="AI233" s="32">
        <v>4.01</v>
      </c>
      <c r="AJ233" s="32">
        <v>650</v>
      </c>
      <c r="AK233" s="32">
        <v>235</v>
      </c>
      <c r="AL233" s="32">
        <v>20.65</v>
      </c>
      <c r="AM233" s="32">
        <v>105.5</v>
      </c>
      <c r="AN233" s="32">
        <v>9.15</v>
      </c>
      <c r="AR233" s="23">
        <v>230</v>
      </c>
      <c r="AS233" s="31">
        <f t="shared" si="38"/>
        <v>43305</v>
      </c>
      <c r="AT233" s="26">
        <f t="shared" si="44"/>
        <v>0</v>
      </c>
      <c r="AU233" s="26">
        <f t="shared" si="44"/>
        <v>1.6260520871780326E-2</v>
      </c>
      <c r="AV233" s="26">
        <f t="shared" si="44"/>
        <v>0</v>
      </c>
      <c r="AW233" s="26">
        <f t="shared" si="44"/>
        <v>0</v>
      </c>
      <c r="AX233" s="26">
        <f t="shared" si="44"/>
        <v>-5.5569851154810765E-2</v>
      </c>
      <c r="AY233" s="26">
        <f t="shared" si="43"/>
        <v>-2.8987536873252298E-2</v>
      </c>
      <c r="AZ233" s="26">
        <f t="shared" si="43"/>
        <v>0</v>
      </c>
      <c r="BA233" s="26">
        <f t="shared" si="43"/>
        <v>0</v>
      </c>
      <c r="BB233" s="26">
        <f t="shared" si="43"/>
        <v>9.4490843420922316E-2</v>
      </c>
      <c r="BC233" s="26">
        <f t="shared" si="43"/>
        <v>-4.9213982781412556E-2</v>
      </c>
      <c r="BD233" s="26">
        <f t="shared" si="43"/>
        <v>-4.8790164169431945E-2</v>
      </c>
      <c r="BE233" s="26">
        <f t="shared" si="43"/>
        <v>-9.9529595347033054E-2</v>
      </c>
      <c r="BF233" s="26">
        <f t="shared" si="43"/>
        <v>5.4496047675644645E-3</v>
      </c>
      <c r="BG233" s="26">
        <f t="shared" si="43"/>
        <v>-1.0050335853501451E-2</v>
      </c>
      <c r="BH233" s="26">
        <f t="shared" si="43"/>
        <v>0</v>
      </c>
      <c r="BI233" s="26">
        <f t="shared" si="43"/>
        <v>5.1413995004186523E-3</v>
      </c>
      <c r="BJ233" s="26">
        <f t="shared" si="43"/>
        <v>-1.0362787035546547E-2</v>
      </c>
      <c r="BK233" s="26">
        <f t="shared" si="43"/>
        <v>-8.2854383596590503E-2</v>
      </c>
      <c r="BL233" s="26">
        <f t="shared" si="43"/>
        <v>-0.10514930011157692</v>
      </c>
      <c r="BM233" s="26">
        <f t="shared" si="43"/>
        <v>0</v>
      </c>
      <c r="BN233" s="26">
        <f t="shared" si="43"/>
        <v>0</v>
      </c>
      <c r="BO233" s="26">
        <f t="shared" si="46"/>
        <v>1.5267472130788381E-2</v>
      </c>
      <c r="BP233" s="26">
        <f t="shared" si="46"/>
        <v>-0.10510859475965566</v>
      </c>
      <c r="BQ233" s="26">
        <f t="shared" si="46"/>
        <v>0</v>
      </c>
      <c r="BR233" s="26">
        <f t="shared" si="46"/>
        <v>0</v>
      </c>
      <c r="BS233" s="26">
        <f t="shared" si="46"/>
        <v>-7.2033202899831617E-2</v>
      </c>
      <c r="BT233" s="26">
        <f t="shared" si="46"/>
        <v>7.6045993852192125E-3</v>
      </c>
      <c r="BU233" s="26">
        <f t="shared" si="46"/>
        <v>-8.6580627431145415E-3</v>
      </c>
      <c r="BV233" s="26">
        <f t="shared" si="46"/>
        <v>0</v>
      </c>
      <c r="BW233" s="26">
        <f t="shared" si="45"/>
        <v>0</v>
      </c>
      <c r="BX233" s="26">
        <f t="shared" si="42"/>
        <v>2.1668480850902932E-3</v>
      </c>
      <c r="BY233" s="26">
        <f t="shared" si="42"/>
        <v>-3.6723832954694197E-2</v>
      </c>
      <c r="BZ233" s="26">
        <f t="shared" si="41"/>
        <v>0</v>
      </c>
      <c r="CA233" s="26">
        <f t="shared" si="41"/>
        <v>-4.2462908814510968E-3</v>
      </c>
      <c r="CB233" s="26">
        <f t="shared" si="41"/>
        <v>1.2180418556871013E-2</v>
      </c>
      <c r="CC233" s="26">
        <f t="shared" si="41"/>
        <v>-2.3420274208098498E-2</v>
      </c>
      <c r="CD233" s="26">
        <f t="shared" si="40"/>
        <v>-2.6955809988528218E-2</v>
      </c>
    </row>
    <row r="234" spans="2:82" x14ac:dyDescent="0.35">
      <c r="B234">
        <v>231</v>
      </c>
      <c r="C234" s="28">
        <v>43304</v>
      </c>
      <c r="D234" s="32">
        <v>10</v>
      </c>
      <c r="E234" s="32">
        <v>0.61</v>
      </c>
      <c r="F234" s="32">
        <v>4.21</v>
      </c>
      <c r="G234" s="32">
        <v>9.76</v>
      </c>
      <c r="H234" s="32">
        <v>11.1</v>
      </c>
      <c r="I234" s="32">
        <v>35</v>
      </c>
      <c r="J234" s="32">
        <v>27</v>
      </c>
      <c r="K234" s="32">
        <v>1.5899999999999999</v>
      </c>
      <c r="L234" s="32">
        <v>5.55</v>
      </c>
      <c r="M234" s="32">
        <v>17.7</v>
      </c>
      <c r="N234" s="32">
        <v>0.21</v>
      </c>
      <c r="O234" s="32">
        <v>1.9</v>
      </c>
      <c r="P234" s="32">
        <v>9.15</v>
      </c>
      <c r="Q234" s="32">
        <v>30</v>
      </c>
      <c r="R234" s="32">
        <v>16.7</v>
      </c>
      <c r="S234" s="32">
        <v>38.799999999999997</v>
      </c>
      <c r="T234" s="32">
        <v>97</v>
      </c>
      <c r="U234" s="32">
        <v>37.1</v>
      </c>
      <c r="V234" s="32">
        <v>31.56</v>
      </c>
      <c r="W234" s="32">
        <v>24.3</v>
      </c>
      <c r="X234" s="32">
        <v>180</v>
      </c>
      <c r="Y234" s="32">
        <v>1430</v>
      </c>
      <c r="Z234" s="13">
        <v>66.150000000000006</v>
      </c>
      <c r="AA234" s="13">
        <v>0.35</v>
      </c>
      <c r="AB234" s="13">
        <v>48.55</v>
      </c>
      <c r="AC234" s="32">
        <v>200</v>
      </c>
      <c r="AD234" s="32">
        <v>13.1</v>
      </c>
      <c r="AE234" s="32">
        <v>5.8</v>
      </c>
      <c r="AF234" s="32">
        <v>13.45</v>
      </c>
      <c r="AG234" s="32">
        <v>2.71</v>
      </c>
      <c r="AH234" s="32">
        <v>23.05</v>
      </c>
      <c r="AI234" s="32">
        <v>4.16</v>
      </c>
      <c r="AJ234" s="32">
        <v>650</v>
      </c>
      <c r="AK234" s="32">
        <v>236</v>
      </c>
      <c r="AL234" s="32">
        <v>20.399999999999999</v>
      </c>
      <c r="AM234" s="32">
        <v>108</v>
      </c>
      <c r="AN234" s="32">
        <v>9.4</v>
      </c>
      <c r="AR234" s="23">
        <v>231</v>
      </c>
      <c r="AS234" s="31">
        <f t="shared" si="38"/>
        <v>43304</v>
      </c>
      <c r="AT234" s="26">
        <f t="shared" si="44"/>
        <v>-9.950330853168092E-3</v>
      </c>
      <c r="AU234" s="26">
        <f t="shared" si="44"/>
        <v>-9.3818755217654856E-2</v>
      </c>
      <c r="AV234" s="26">
        <f t="shared" si="44"/>
        <v>0</v>
      </c>
      <c r="AW234" s="26">
        <f t="shared" si="44"/>
        <v>0</v>
      </c>
      <c r="AX234" s="26">
        <f t="shared" si="44"/>
        <v>-2.6668247082161409E-2</v>
      </c>
      <c r="AY234" s="26">
        <f t="shared" si="43"/>
        <v>1.4388737452099671E-2</v>
      </c>
      <c r="AZ234" s="26">
        <f t="shared" si="43"/>
        <v>0</v>
      </c>
      <c r="BA234" s="26">
        <f t="shared" si="43"/>
        <v>5.8268908123975616E-2</v>
      </c>
      <c r="BB234" s="26">
        <f t="shared" si="43"/>
        <v>5.4200674693393345E-3</v>
      </c>
      <c r="BC234" s="26">
        <f t="shared" si="43"/>
        <v>0</v>
      </c>
      <c r="BD234" s="26">
        <f t="shared" si="43"/>
        <v>0</v>
      </c>
      <c r="BE234" s="26">
        <f t="shared" si="43"/>
        <v>1.0582109330537008E-2</v>
      </c>
      <c r="BF234" s="26">
        <f t="shared" si="43"/>
        <v>1.0989121575595165E-2</v>
      </c>
      <c r="BG234" s="26">
        <f t="shared" si="43"/>
        <v>1.0050335853501506E-2</v>
      </c>
      <c r="BH234" s="26">
        <f t="shared" si="43"/>
        <v>0</v>
      </c>
      <c r="BI234" s="26">
        <f t="shared" si="43"/>
        <v>2.0834086902841834E-2</v>
      </c>
      <c r="BJ234" s="26">
        <f t="shared" si="43"/>
        <v>0</v>
      </c>
      <c r="BK234" s="26">
        <f t="shared" si="43"/>
        <v>-1.0723963362975611E-2</v>
      </c>
      <c r="BL234" s="26">
        <f t="shared" si="43"/>
        <v>0</v>
      </c>
      <c r="BM234" s="26">
        <f t="shared" si="43"/>
        <v>0</v>
      </c>
      <c r="BN234" s="26">
        <f t="shared" si="43"/>
        <v>0</v>
      </c>
      <c r="BO234" s="26">
        <f t="shared" si="46"/>
        <v>0</v>
      </c>
      <c r="BP234" s="26">
        <f t="shared" si="46"/>
        <v>0</v>
      </c>
      <c r="BQ234" s="26">
        <f t="shared" si="46"/>
        <v>0</v>
      </c>
      <c r="BR234" s="26">
        <f t="shared" si="46"/>
        <v>-5.1361181217676223E-3</v>
      </c>
      <c r="BS234" s="26">
        <f t="shared" si="46"/>
        <v>0</v>
      </c>
      <c r="BT234" s="26">
        <f t="shared" si="46"/>
        <v>-1.1385322225125352E-2</v>
      </c>
      <c r="BU234" s="26">
        <f t="shared" si="46"/>
        <v>0</v>
      </c>
      <c r="BV234" s="26">
        <f t="shared" si="46"/>
        <v>0</v>
      </c>
      <c r="BW234" s="26">
        <f t="shared" si="45"/>
        <v>0</v>
      </c>
      <c r="BX234" s="26">
        <f t="shared" si="42"/>
        <v>2.1715535135079325E-3</v>
      </c>
      <c r="BY234" s="26">
        <f t="shared" si="42"/>
        <v>2.4067400305648376E-3</v>
      </c>
      <c r="BZ234" s="26">
        <f t="shared" si="41"/>
        <v>0</v>
      </c>
      <c r="CA234" s="26">
        <f t="shared" si="41"/>
        <v>5.5237021686322081E-3</v>
      </c>
      <c r="CB234" s="26">
        <f t="shared" si="41"/>
        <v>-1.2180418556871072E-2</v>
      </c>
      <c r="CC234" s="26">
        <f t="shared" si="41"/>
        <v>4.6403795565023009E-3</v>
      </c>
      <c r="CD234" s="26">
        <f t="shared" si="40"/>
        <v>-1.5831465216680739E-2</v>
      </c>
    </row>
    <row r="235" spans="2:82" x14ac:dyDescent="0.35">
      <c r="B235">
        <v>232</v>
      </c>
      <c r="C235" s="28">
        <v>43301</v>
      </c>
      <c r="D235" s="32">
        <v>10.1</v>
      </c>
      <c r="E235" s="32">
        <v>0.67</v>
      </c>
      <c r="F235" s="32">
        <v>4.21</v>
      </c>
      <c r="G235" s="32">
        <v>9.76</v>
      </c>
      <c r="H235" s="32">
        <v>11.4</v>
      </c>
      <c r="I235" s="32">
        <v>34.5</v>
      </c>
      <c r="J235" s="32">
        <v>27</v>
      </c>
      <c r="K235" s="32">
        <v>1.5</v>
      </c>
      <c r="L235" s="32">
        <v>5.52</v>
      </c>
      <c r="M235" s="32">
        <v>17.7</v>
      </c>
      <c r="N235" s="32">
        <v>0.21</v>
      </c>
      <c r="O235" s="32">
        <v>1.88</v>
      </c>
      <c r="P235" s="32">
        <v>9.0500000000000007</v>
      </c>
      <c r="Q235" s="32">
        <v>29.7</v>
      </c>
      <c r="R235" s="32">
        <v>16.7</v>
      </c>
      <c r="S235" s="32">
        <v>38</v>
      </c>
      <c r="T235" s="32">
        <v>97</v>
      </c>
      <c r="U235" s="32">
        <v>37.5</v>
      </c>
      <c r="V235" s="32">
        <v>31.56</v>
      </c>
      <c r="W235" s="32">
        <v>24.3</v>
      </c>
      <c r="X235" s="32">
        <v>180</v>
      </c>
      <c r="Y235" s="32">
        <v>1430</v>
      </c>
      <c r="Z235" s="13">
        <v>66.150000000000006</v>
      </c>
      <c r="AA235" s="13">
        <v>0.35</v>
      </c>
      <c r="AB235" s="13">
        <v>48.8</v>
      </c>
      <c r="AC235" s="32">
        <v>200</v>
      </c>
      <c r="AD235" s="32">
        <v>13.25</v>
      </c>
      <c r="AE235" s="32">
        <v>5.8</v>
      </c>
      <c r="AF235" s="32">
        <v>13.45</v>
      </c>
      <c r="AG235" s="32">
        <v>2.71</v>
      </c>
      <c r="AH235" s="32">
        <v>23</v>
      </c>
      <c r="AI235" s="32">
        <v>4.1500000000000004</v>
      </c>
      <c r="AJ235" s="32">
        <v>650</v>
      </c>
      <c r="AK235" s="32">
        <v>234.7</v>
      </c>
      <c r="AL235" s="32">
        <v>20.65</v>
      </c>
      <c r="AM235" s="32">
        <v>107.5</v>
      </c>
      <c r="AN235" s="32">
        <v>9.5500000000000007</v>
      </c>
      <c r="AR235" s="23">
        <v>232</v>
      </c>
      <c r="AS235" s="31">
        <f t="shared" si="38"/>
        <v>43301</v>
      </c>
      <c r="AT235" s="26">
        <f t="shared" si="44"/>
        <v>0</v>
      </c>
      <c r="AU235" s="26">
        <f t="shared" si="44"/>
        <v>3.0305349495329058E-2</v>
      </c>
      <c r="AV235" s="26">
        <f t="shared" si="44"/>
        <v>0</v>
      </c>
      <c r="AW235" s="26">
        <f t="shared" si="44"/>
        <v>-1.6260520871780291E-2</v>
      </c>
      <c r="AX235" s="26">
        <f t="shared" si="44"/>
        <v>8.2238098236972215E-2</v>
      </c>
      <c r="AY235" s="26">
        <f t="shared" si="43"/>
        <v>0</v>
      </c>
      <c r="AZ235" s="26">
        <f t="shared" si="43"/>
        <v>0</v>
      </c>
      <c r="BA235" s="26">
        <f t="shared" si="43"/>
        <v>-6.4538521137571178E-2</v>
      </c>
      <c r="BB235" s="26">
        <f t="shared" si="43"/>
        <v>1.8282044837449073E-2</v>
      </c>
      <c r="BC235" s="26">
        <f t="shared" si="43"/>
        <v>-9.6849825989917662E-2</v>
      </c>
      <c r="BD235" s="26">
        <f t="shared" si="43"/>
        <v>-9.0971778205726758E-2</v>
      </c>
      <c r="BE235" s="26">
        <f t="shared" si="43"/>
        <v>-4.6761765908039328E-2</v>
      </c>
      <c r="BF235" s="26">
        <f t="shared" si="43"/>
        <v>2.8013036227673888E-2</v>
      </c>
      <c r="BG235" s="26">
        <f t="shared" si="43"/>
        <v>-1.0050335853501451E-2</v>
      </c>
      <c r="BH235" s="26">
        <f t="shared" si="43"/>
        <v>9.0829216369288729E-2</v>
      </c>
      <c r="BI235" s="26">
        <f t="shared" si="43"/>
        <v>0</v>
      </c>
      <c r="BJ235" s="26">
        <f t="shared" si="43"/>
        <v>0</v>
      </c>
      <c r="BK235" s="26">
        <f t="shared" si="43"/>
        <v>-4.4335813820051743E-2</v>
      </c>
      <c r="BL235" s="26">
        <f t="shared" si="43"/>
        <v>-4.5222942514308563E-2</v>
      </c>
      <c r="BM235" s="26">
        <f t="shared" si="43"/>
        <v>0</v>
      </c>
      <c r="BN235" s="26">
        <f t="shared" si="43"/>
        <v>0</v>
      </c>
      <c r="BO235" s="26">
        <f t="shared" si="46"/>
        <v>-8.5646173355115214E-3</v>
      </c>
      <c r="BP235" s="26">
        <f t="shared" si="46"/>
        <v>-0.10536051565782628</v>
      </c>
      <c r="BQ235" s="26">
        <f t="shared" si="46"/>
        <v>0</v>
      </c>
      <c r="BR235" s="26">
        <f t="shared" si="46"/>
        <v>2.4897551621727087E-2</v>
      </c>
      <c r="BS235" s="26">
        <f t="shared" si="46"/>
        <v>0</v>
      </c>
      <c r="BT235" s="26">
        <f t="shared" si="46"/>
        <v>0</v>
      </c>
      <c r="BU235" s="26">
        <f t="shared" si="46"/>
        <v>0</v>
      </c>
      <c r="BV235" s="26">
        <f t="shared" si="46"/>
        <v>0</v>
      </c>
      <c r="BW235" s="26">
        <f t="shared" si="45"/>
        <v>0</v>
      </c>
      <c r="BX235" s="26">
        <f t="shared" si="42"/>
        <v>2.17627942259567E-3</v>
      </c>
      <c r="BY235" s="26">
        <f t="shared" si="42"/>
        <v>-1.1976191046715649E-2</v>
      </c>
      <c r="BZ235" s="26">
        <f t="shared" si="41"/>
        <v>0</v>
      </c>
      <c r="CA235" s="26">
        <f t="shared" si="41"/>
        <v>2.0228793933782491E-2</v>
      </c>
      <c r="CB235" s="26">
        <f t="shared" si="41"/>
        <v>-2.4183808642816379E-3</v>
      </c>
      <c r="CC235" s="26">
        <f t="shared" si="41"/>
        <v>1.7832476295556458E-2</v>
      </c>
      <c r="CD235" s="26">
        <f t="shared" si="40"/>
        <v>-1.558473101669809E-2</v>
      </c>
    </row>
    <row r="236" spans="2:82" x14ac:dyDescent="0.35">
      <c r="B236">
        <v>233</v>
      </c>
      <c r="C236" s="33">
        <v>43300</v>
      </c>
      <c r="D236" s="32">
        <v>10.1</v>
      </c>
      <c r="E236" s="32">
        <v>0.65</v>
      </c>
      <c r="F236" s="32">
        <v>4.21</v>
      </c>
      <c r="G236" s="32">
        <v>9.92</v>
      </c>
      <c r="H236" s="32">
        <v>10.5</v>
      </c>
      <c r="I236" s="32">
        <v>34.5</v>
      </c>
      <c r="J236" s="32">
        <v>27</v>
      </c>
      <c r="K236" s="32">
        <v>1.6</v>
      </c>
      <c r="L236" s="32">
        <v>5.42</v>
      </c>
      <c r="M236" s="32">
        <v>19.5</v>
      </c>
      <c r="N236" s="32">
        <v>0.23</v>
      </c>
      <c r="O236" s="32">
        <v>1.97</v>
      </c>
      <c r="P236" s="32">
        <v>8.8000000000000007</v>
      </c>
      <c r="Q236" s="32">
        <v>30</v>
      </c>
      <c r="R236" s="32">
        <v>15.25</v>
      </c>
      <c r="S236" s="32">
        <v>38</v>
      </c>
      <c r="T236" s="32">
        <v>97</v>
      </c>
      <c r="U236" s="32">
        <v>39.200000000000003</v>
      </c>
      <c r="V236" s="32">
        <v>33.020000000000003</v>
      </c>
      <c r="W236" s="32">
        <v>24.3</v>
      </c>
      <c r="X236" s="32">
        <v>180</v>
      </c>
      <c r="Y236" s="32">
        <v>1442.3</v>
      </c>
      <c r="Z236" s="13">
        <v>73.5</v>
      </c>
      <c r="AA236" s="13">
        <v>0.35</v>
      </c>
      <c r="AB236" s="13">
        <v>47.6</v>
      </c>
      <c r="AC236" s="32">
        <v>200</v>
      </c>
      <c r="AD236" s="32">
        <v>13.25</v>
      </c>
      <c r="AE236" s="32">
        <v>5.8</v>
      </c>
      <c r="AF236" s="32">
        <v>13.45</v>
      </c>
      <c r="AG236" s="32">
        <v>2.71</v>
      </c>
      <c r="AH236" s="32">
        <v>22.95</v>
      </c>
      <c r="AI236" s="32">
        <v>4.2</v>
      </c>
      <c r="AJ236" s="32">
        <v>650</v>
      </c>
      <c r="AK236" s="32">
        <v>230</v>
      </c>
      <c r="AL236" s="32">
        <v>20.7</v>
      </c>
      <c r="AM236" s="32">
        <v>105.6</v>
      </c>
      <c r="AN236" s="32">
        <v>9.6999999999999993</v>
      </c>
      <c r="AR236" s="23">
        <v>233</v>
      </c>
      <c r="AS236" s="31">
        <f t="shared" si="38"/>
        <v>43300</v>
      </c>
      <c r="AT236" s="26">
        <f t="shared" si="44"/>
        <v>4.962789342128876E-3</v>
      </c>
      <c r="AU236" s="26">
        <f t="shared" si="44"/>
        <v>0</v>
      </c>
      <c r="AV236" s="26">
        <f t="shared" si="44"/>
        <v>0</v>
      </c>
      <c r="AW236" s="26">
        <f t="shared" si="44"/>
        <v>8.0972102326193028E-3</v>
      </c>
      <c r="AX236" s="26">
        <f t="shared" si="44"/>
        <v>-9.0971778205726758E-2</v>
      </c>
      <c r="AY236" s="26">
        <f t="shared" si="43"/>
        <v>0</v>
      </c>
      <c r="AZ236" s="26">
        <f t="shared" si="43"/>
        <v>0</v>
      </c>
      <c r="BA236" s="26">
        <f t="shared" si="43"/>
        <v>-3.0771658666753545E-2</v>
      </c>
      <c r="BB236" s="26">
        <f t="shared" si="43"/>
        <v>-1.4652276786870375E-2</v>
      </c>
      <c r="BC236" s="26">
        <f t="shared" si="43"/>
        <v>6.3513405722325722E-2</v>
      </c>
      <c r="BD236" s="26">
        <f t="shared" si="43"/>
        <v>0</v>
      </c>
      <c r="BE236" s="26">
        <f t="shared" si="43"/>
        <v>-1.5113637810048184E-2</v>
      </c>
      <c r="BF236" s="26">
        <f t="shared" si="43"/>
        <v>-4.9871830040172982E-2</v>
      </c>
      <c r="BG236" s="26">
        <f t="shared" si="43"/>
        <v>0</v>
      </c>
      <c r="BH236" s="26">
        <f t="shared" si="43"/>
        <v>-9.0829216369288757E-2</v>
      </c>
      <c r="BI236" s="26">
        <f t="shared" si="43"/>
        <v>2.6668247082161273E-2</v>
      </c>
      <c r="BJ236" s="26">
        <f t="shared" si="43"/>
        <v>0</v>
      </c>
      <c r="BK236" s="26">
        <f t="shared" si="43"/>
        <v>-3.3859033765004903E-2</v>
      </c>
      <c r="BL236" s="26">
        <f t="shared" si="43"/>
        <v>0</v>
      </c>
      <c r="BM236" s="26">
        <f t="shared" si="43"/>
        <v>3.3475929196389545E-2</v>
      </c>
      <c r="BN236" s="26">
        <f t="shared" si="43"/>
        <v>0</v>
      </c>
      <c r="BO236" s="26">
        <f t="shared" si="46"/>
        <v>-5.7065964629167985E-2</v>
      </c>
      <c r="BP236" s="26">
        <f t="shared" si="46"/>
        <v>0</v>
      </c>
      <c r="BQ236" s="26">
        <f t="shared" si="46"/>
        <v>0</v>
      </c>
      <c r="BR236" s="26">
        <f t="shared" si="46"/>
        <v>2.10305019677889E-3</v>
      </c>
      <c r="BS236" s="26">
        <f t="shared" si="46"/>
        <v>0</v>
      </c>
      <c r="BT236" s="26">
        <f t="shared" si="46"/>
        <v>-5.5059777183027431E-2</v>
      </c>
      <c r="BU236" s="26">
        <f t="shared" si="46"/>
        <v>-1.7094433359300183E-2</v>
      </c>
      <c r="BV236" s="26">
        <f t="shared" si="46"/>
        <v>0</v>
      </c>
      <c r="BW236" s="26">
        <f t="shared" si="45"/>
        <v>0</v>
      </c>
      <c r="BX236" s="26">
        <f t="shared" si="42"/>
        <v>-4.2650387350370078E-2</v>
      </c>
      <c r="BY236" s="26">
        <f t="shared" si="42"/>
        <v>4.8790164169432049E-2</v>
      </c>
      <c r="BZ236" s="26">
        <f t="shared" si="41"/>
        <v>0</v>
      </c>
      <c r="CA236" s="26">
        <f t="shared" si="41"/>
        <v>0</v>
      </c>
      <c r="CB236" s="26">
        <f t="shared" si="41"/>
        <v>4.8426244757879908E-3</v>
      </c>
      <c r="CC236" s="26">
        <f t="shared" si="41"/>
        <v>-2.2472855852058628E-2</v>
      </c>
      <c r="CD236" s="26">
        <f t="shared" si="40"/>
        <v>-2.0408871631207238E-2</v>
      </c>
    </row>
    <row r="237" spans="2:82" x14ac:dyDescent="0.35">
      <c r="B237">
        <v>234</v>
      </c>
      <c r="C237" s="33">
        <v>43299</v>
      </c>
      <c r="D237" s="32">
        <v>10.050000000000001</v>
      </c>
      <c r="E237" s="32">
        <v>0.65</v>
      </c>
      <c r="F237" s="32">
        <v>4.21</v>
      </c>
      <c r="G237" s="32">
        <v>9.84</v>
      </c>
      <c r="H237" s="32">
        <v>11.5</v>
      </c>
      <c r="I237" s="32">
        <v>34.5</v>
      </c>
      <c r="J237" s="32">
        <v>27</v>
      </c>
      <c r="K237" s="32">
        <v>1.65</v>
      </c>
      <c r="L237" s="32">
        <v>5.5</v>
      </c>
      <c r="M237" s="32">
        <v>18.3</v>
      </c>
      <c r="N237" s="32">
        <v>0.23</v>
      </c>
      <c r="O237" s="32">
        <v>2</v>
      </c>
      <c r="P237" s="32">
        <v>9.25</v>
      </c>
      <c r="Q237" s="32">
        <v>30</v>
      </c>
      <c r="R237" s="32">
        <v>16.7</v>
      </c>
      <c r="S237" s="32">
        <v>37</v>
      </c>
      <c r="T237" s="32">
        <v>97</v>
      </c>
      <c r="U237" s="32">
        <v>40.549999999999997</v>
      </c>
      <c r="V237" s="32">
        <v>33.020000000000003</v>
      </c>
      <c r="W237" s="32">
        <v>23.5</v>
      </c>
      <c r="X237" s="32">
        <v>180</v>
      </c>
      <c r="Y237" s="32">
        <v>1527</v>
      </c>
      <c r="Z237" s="13">
        <v>73.5</v>
      </c>
      <c r="AA237" s="13">
        <v>0.35</v>
      </c>
      <c r="AB237" s="13">
        <v>47.5</v>
      </c>
      <c r="AC237" s="32">
        <v>200</v>
      </c>
      <c r="AD237" s="32">
        <v>14</v>
      </c>
      <c r="AE237" s="32">
        <v>5.9</v>
      </c>
      <c r="AF237" s="32">
        <v>13.45</v>
      </c>
      <c r="AG237" s="32">
        <v>2.71</v>
      </c>
      <c r="AH237" s="32">
        <v>23.95</v>
      </c>
      <c r="AI237" s="32">
        <v>4</v>
      </c>
      <c r="AJ237" s="32">
        <v>650</v>
      </c>
      <c r="AK237" s="32">
        <v>230</v>
      </c>
      <c r="AL237" s="32">
        <v>20.6</v>
      </c>
      <c r="AM237" s="32">
        <v>108</v>
      </c>
      <c r="AN237" s="32">
        <v>9.9</v>
      </c>
      <c r="AR237" s="23">
        <v>234</v>
      </c>
      <c r="AS237" s="31">
        <f t="shared" si="38"/>
        <v>43299</v>
      </c>
      <c r="AT237" s="26">
        <f t="shared" si="44"/>
        <v>1.0000083334583399E-2</v>
      </c>
      <c r="AU237" s="26">
        <f t="shared" si="44"/>
        <v>0</v>
      </c>
      <c r="AV237" s="26">
        <f t="shared" si="44"/>
        <v>0</v>
      </c>
      <c r="AW237" s="26">
        <f t="shared" si="44"/>
        <v>0</v>
      </c>
      <c r="AX237" s="26">
        <f t="shared" si="44"/>
        <v>3.0907537463076489E-2</v>
      </c>
      <c r="AY237" s="26">
        <f t="shared" si="43"/>
        <v>0</v>
      </c>
      <c r="AZ237" s="26">
        <f t="shared" si="43"/>
        <v>0</v>
      </c>
      <c r="BA237" s="26">
        <f t="shared" si="43"/>
        <v>9.5310179804324741E-2</v>
      </c>
      <c r="BB237" s="26">
        <f t="shared" si="43"/>
        <v>-2.6907452919924382E-2</v>
      </c>
      <c r="BC237" s="26">
        <f t="shared" si="43"/>
        <v>1.9310944913087522E-2</v>
      </c>
      <c r="BD237" s="26">
        <f t="shared" si="43"/>
        <v>0</v>
      </c>
      <c r="BE237" s="26">
        <f t="shared" si="43"/>
        <v>0</v>
      </c>
      <c r="BF237" s="26">
        <f t="shared" si="43"/>
        <v>-0.10265415406008334</v>
      </c>
      <c r="BG237" s="26">
        <f t="shared" si="43"/>
        <v>0</v>
      </c>
      <c r="BH237" s="26">
        <f t="shared" ref="BH237:BU265" si="47">LN(R237/R238)</f>
        <v>0</v>
      </c>
      <c r="BI237" s="26">
        <f t="shared" si="47"/>
        <v>-5.2643733485422027E-2</v>
      </c>
      <c r="BJ237" s="26">
        <f t="shared" si="47"/>
        <v>0</v>
      </c>
      <c r="BK237" s="26">
        <f t="shared" si="47"/>
        <v>7.8194847585056723E-2</v>
      </c>
      <c r="BL237" s="26">
        <f t="shared" si="47"/>
        <v>-1.4432000339038747E-2</v>
      </c>
      <c r="BM237" s="26">
        <f t="shared" si="47"/>
        <v>-3.3475929196389573E-2</v>
      </c>
      <c r="BN237" s="26">
        <f t="shared" si="47"/>
        <v>0</v>
      </c>
      <c r="BO237" s="26">
        <f t="shared" si="46"/>
        <v>0</v>
      </c>
      <c r="BP237" s="26">
        <f t="shared" si="46"/>
        <v>0</v>
      </c>
      <c r="BQ237" s="26">
        <f t="shared" si="46"/>
        <v>0</v>
      </c>
      <c r="BR237" s="26">
        <f t="shared" si="46"/>
        <v>-1.0520779508037803E-3</v>
      </c>
      <c r="BS237" s="26">
        <f t="shared" si="46"/>
        <v>0</v>
      </c>
      <c r="BT237" s="26">
        <f t="shared" si="46"/>
        <v>0</v>
      </c>
      <c r="BU237" s="26">
        <f t="shared" si="46"/>
        <v>3.4486176071169404E-2</v>
      </c>
      <c r="BV237" s="26">
        <f t="shared" si="46"/>
        <v>0</v>
      </c>
      <c r="BW237" s="26">
        <f t="shared" si="45"/>
        <v>0</v>
      </c>
      <c r="BX237" s="26">
        <f t="shared" si="42"/>
        <v>6.282743179495209E-3</v>
      </c>
      <c r="BY237" s="26">
        <f t="shared" si="42"/>
        <v>-2.4968801985871545E-3</v>
      </c>
      <c r="BZ237" s="26">
        <f t="shared" si="41"/>
        <v>0</v>
      </c>
      <c r="CA237" s="26">
        <f t="shared" si="41"/>
        <v>0</v>
      </c>
      <c r="CB237" s="26">
        <f t="shared" si="41"/>
        <v>-1.9231361927887533E-2</v>
      </c>
      <c r="CC237" s="26">
        <f t="shared" si="41"/>
        <v>-4.6189458562945285E-3</v>
      </c>
      <c r="CD237" s="26">
        <f t="shared" si="40"/>
        <v>5.0633019565468548E-3</v>
      </c>
    </row>
    <row r="238" spans="2:82" x14ac:dyDescent="0.35">
      <c r="B238">
        <v>235</v>
      </c>
      <c r="C238" s="33">
        <v>43298</v>
      </c>
      <c r="D238" s="32">
        <v>9.9499999999999993</v>
      </c>
      <c r="E238" s="32">
        <v>0.65</v>
      </c>
      <c r="F238" s="32">
        <v>4.21</v>
      </c>
      <c r="G238" s="32">
        <v>9.84</v>
      </c>
      <c r="H238" s="32">
        <v>11.15</v>
      </c>
      <c r="I238" s="32">
        <v>34.5</v>
      </c>
      <c r="J238" s="32">
        <v>27</v>
      </c>
      <c r="K238" s="32">
        <v>1.5</v>
      </c>
      <c r="L238" s="32">
        <v>5.65</v>
      </c>
      <c r="M238" s="32">
        <v>17.95</v>
      </c>
      <c r="N238" s="32">
        <v>0.23</v>
      </c>
      <c r="O238" s="32">
        <v>2</v>
      </c>
      <c r="P238" s="32">
        <v>10.25</v>
      </c>
      <c r="Q238" s="32">
        <v>30</v>
      </c>
      <c r="R238" s="32">
        <v>16.7</v>
      </c>
      <c r="S238" s="32">
        <v>39</v>
      </c>
      <c r="T238" s="32">
        <v>97</v>
      </c>
      <c r="U238" s="32">
        <v>37.5</v>
      </c>
      <c r="V238" s="32">
        <v>33.5</v>
      </c>
      <c r="W238" s="32">
        <v>24.3</v>
      </c>
      <c r="X238" s="32">
        <v>180</v>
      </c>
      <c r="Y238" s="32">
        <v>1527</v>
      </c>
      <c r="Z238" s="13">
        <v>73.5</v>
      </c>
      <c r="AA238" s="13">
        <v>0.35</v>
      </c>
      <c r="AB238" s="13">
        <v>47.55</v>
      </c>
      <c r="AC238" s="32">
        <v>200</v>
      </c>
      <c r="AD238" s="32">
        <v>14</v>
      </c>
      <c r="AE238" s="32">
        <v>5.7</v>
      </c>
      <c r="AF238" s="32">
        <v>13.45</v>
      </c>
      <c r="AG238" s="32">
        <v>2.71</v>
      </c>
      <c r="AH238" s="32">
        <v>23.8</v>
      </c>
      <c r="AI238" s="32">
        <v>4.01</v>
      </c>
      <c r="AJ238" s="32">
        <v>650</v>
      </c>
      <c r="AK238" s="32">
        <v>230</v>
      </c>
      <c r="AL238" s="32">
        <v>21</v>
      </c>
      <c r="AM238" s="32">
        <v>108.5</v>
      </c>
      <c r="AN238" s="32">
        <v>9.85</v>
      </c>
      <c r="AR238" s="23">
        <v>235</v>
      </c>
      <c r="AS238" s="31">
        <f t="shared" si="38"/>
        <v>43298</v>
      </c>
      <c r="AT238" s="26">
        <f t="shared" si="44"/>
        <v>-1.4962872676712377E-2</v>
      </c>
      <c r="AU238" s="26">
        <f t="shared" si="44"/>
        <v>-4.5120435280469655E-2</v>
      </c>
      <c r="AV238" s="26">
        <f t="shared" si="44"/>
        <v>0</v>
      </c>
      <c r="AW238" s="26">
        <f t="shared" si="44"/>
        <v>-8.0972102326193618E-3</v>
      </c>
      <c r="AX238" s="26">
        <f t="shared" si="44"/>
        <v>0</v>
      </c>
      <c r="AY238" s="26">
        <f t="shared" si="44"/>
        <v>1.4598799421152631E-2</v>
      </c>
      <c r="AZ238" s="26">
        <f t="shared" si="44"/>
        <v>1.8692133012152546E-2</v>
      </c>
      <c r="BA238" s="26">
        <f t="shared" si="44"/>
        <v>3.3901551675681416E-2</v>
      </c>
      <c r="BB238" s="26">
        <f t="shared" si="44"/>
        <v>2.5090921993526586E-2</v>
      </c>
      <c r="BC238" s="26">
        <f t="shared" si="44"/>
        <v>2.5389234004819378E-2</v>
      </c>
      <c r="BD238" s="26">
        <f t="shared" si="44"/>
        <v>0</v>
      </c>
      <c r="BE238" s="26">
        <f t="shared" si="44"/>
        <v>-2.4692612590371411E-2</v>
      </c>
      <c r="BF238" s="26">
        <f t="shared" si="44"/>
        <v>-1.4528100562909856E-2</v>
      </c>
      <c r="BG238" s="26">
        <f t="shared" si="44"/>
        <v>3.3389012655146303E-3</v>
      </c>
      <c r="BH238" s="26">
        <f t="shared" si="47"/>
        <v>-0.1050610696307348</v>
      </c>
      <c r="BI238" s="26">
        <f t="shared" si="47"/>
        <v>-1.5267472130788421E-2</v>
      </c>
      <c r="BJ238" s="26">
        <f t="shared" si="47"/>
        <v>0</v>
      </c>
      <c r="BK238" s="26">
        <f t="shared" si="47"/>
        <v>-7.6961041136128325E-2</v>
      </c>
      <c r="BL238" s="26">
        <f t="shared" si="47"/>
        <v>-8.3572635468441139E-2</v>
      </c>
      <c r="BM238" s="26">
        <f t="shared" si="47"/>
        <v>-9.6058122995512765E-2</v>
      </c>
      <c r="BN238" s="26">
        <f t="shared" si="47"/>
        <v>-2.7739268827252079E-3</v>
      </c>
      <c r="BO238" s="26">
        <f t="shared" si="46"/>
        <v>0</v>
      </c>
      <c r="BP238" s="26">
        <f t="shared" si="46"/>
        <v>0</v>
      </c>
      <c r="BQ238" s="26">
        <f t="shared" si="46"/>
        <v>0</v>
      </c>
      <c r="BR238" s="26">
        <f t="shared" si="46"/>
        <v>-7.9800018678291187E-2</v>
      </c>
      <c r="BS238" s="26">
        <f t="shared" si="46"/>
        <v>0</v>
      </c>
      <c r="BT238" s="26">
        <f t="shared" si="46"/>
        <v>0</v>
      </c>
      <c r="BU238" s="26">
        <f t="shared" si="46"/>
        <v>0</v>
      </c>
      <c r="BV238" s="26">
        <f t="shared" si="46"/>
        <v>0</v>
      </c>
      <c r="BW238" s="26">
        <f t="shared" si="45"/>
        <v>0</v>
      </c>
      <c r="BX238" s="26">
        <f t="shared" si="42"/>
        <v>-6.2827431794951804E-3</v>
      </c>
      <c r="BY238" s="26">
        <f t="shared" si="42"/>
        <v>2.4968801985871458E-3</v>
      </c>
      <c r="BZ238" s="26">
        <f t="shared" si="41"/>
        <v>0</v>
      </c>
      <c r="CA238" s="26">
        <f t="shared" si="41"/>
        <v>1.3129291441792802E-2</v>
      </c>
      <c r="CB238" s="26">
        <f t="shared" si="41"/>
        <v>1.197619104671562E-2</v>
      </c>
      <c r="CC238" s="26">
        <f t="shared" si="41"/>
        <v>-1.373019281190202E-2</v>
      </c>
      <c r="CD238" s="26">
        <f t="shared" si="40"/>
        <v>-1.0101095986503821E-2</v>
      </c>
    </row>
    <row r="239" spans="2:82" x14ac:dyDescent="0.35">
      <c r="B239">
        <v>236</v>
      </c>
      <c r="C239" s="33">
        <v>43297</v>
      </c>
      <c r="D239" s="32">
        <v>10.1</v>
      </c>
      <c r="E239" s="32">
        <v>0.68</v>
      </c>
      <c r="F239" s="32">
        <v>4.21</v>
      </c>
      <c r="G239" s="32">
        <v>9.92</v>
      </c>
      <c r="H239" s="32">
        <v>11.15</v>
      </c>
      <c r="I239" s="32">
        <v>34</v>
      </c>
      <c r="J239" s="32">
        <v>26.5</v>
      </c>
      <c r="K239" s="32">
        <v>1.45</v>
      </c>
      <c r="L239" s="32">
        <v>5.51</v>
      </c>
      <c r="M239" s="32">
        <v>17.5</v>
      </c>
      <c r="N239" s="32">
        <v>0.23</v>
      </c>
      <c r="O239" s="32">
        <v>2.0499999999999998</v>
      </c>
      <c r="P239" s="32">
        <v>10.4</v>
      </c>
      <c r="Q239" s="32">
        <v>29.9</v>
      </c>
      <c r="R239" s="32">
        <v>18.55</v>
      </c>
      <c r="S239" s="32">
        <v>39.6</v>
      </c>
      <c r="T239" s="32">
        <v>97</v>
      </c>
      <c r="U239" s="32">
        <v>40.5</v>
      </c>
      <c r="V239" s="32">
        <v>36.42</v>
      </c>
      <c r="W239" s="32">
        <v>26.75</v>
      </c>
      <c r="X239" s="32">
        <v>180.5</v>
      </c>
      <c r="Y239" s="32">
        <v>1527</v>
      </c>
      <c r="Z239" s="13">
        <v>73.5</v>
      </c>
      <c r="AA239" s="13">
        <v>0.35</v>
      </c>
      <c r="AB239" s="13">
        <v>51.5</v>
      </c>
      <c r="AC239" s="32">
        <v>200</v>
      </c>
      <c r="AD239" s="32">
        <v>14</v>
      </c>
      <c r="AE239" s="32">
        <v>5.7</v>
      </c>
      <c r="AF239" s="32">
        <v>13.45</v>
      </c>
      <c r="AG239" s="32">
        <v>2.71</v>
      </c>
      <c r="AH239" s="32">
        <v>23.95</v>
      </c>
      <c r="AI239" s="32">
        <v>4</v>
      </c>
      <c r="AJ239" s="32">
        <v>650</v>
      </c>
      <c r="AK239" s="32">
        <v>227</v>
      </c>
      <c r="AL239" s="32">
        <v>20.75</v>
      </c>
      <c r="AM239" s="32">
        <v>110</v>
      </c>
      <c r="AN239" s="32">
        <v>9.9499999999999993</v>
      </c>
      <c r="AR239" s="23">
        <v>236</v>
      </c>
      <c r="AS239" s="31">
        <f t="shared" si="38"/>
        <v>43297</v>
      </c>
      <c r="AT239" s="26">
        <f t="shared" si="44"/>
        <v>-9.8522964430115944E-3</v>
      </c>
      <c r="AU239" s="26">
        <f t="shared" si="44"/>
        <v>1.4815085785140682E-2</v>
      </c>
      <c r="AV239" s="26">
        <f t="shared" si="44"/>
        <v>0</v>
      </c>
      <c r="AW239" s="26">
        <f t="shared" si="44"/>
        <v>0</v>
      </c>
      <c r="AX239" s="26">
        <f t="shared" si="44"/>
        <v>0</v>
      </c>
      <c r="AY239" s="26">
        <f t="shared" si="44"/>
        <v>-2.8987536873252298E-2</v>
      </c>
      <c r="AZ239" s="26">
        <f t="shared" si="44"/>
        <v>-1.8692133012152522E-2</v>
      </c>
      <c r="BA239" s="26">
        <f t="shared" si="44"/>
        <v>0</v>
      </c>
      <c r="BB239" s="26">
        <f t="shared" si="44"/>
        <v>-0.10499747335941169</v>
      </c>
      <c r="BC239" s="26">
        <f t="shared" si="44"/>
        <v>0</v>
      </c>
      <c r="BD239" s="26">
        <f t="shared" si="44"/>
        <v>0</v>
      </c>
      <c r="BE239" s="26">
        <f t="shared" si="44"/>
        <v>-9.7088141269609379E-3</v>
      </c>
      <c r="BF239" s="26">
        <f t="shared" si="44"/>
        <v>0</v>
      </c>
      <c r="BG239" s="26">
        <f t="shared" si="44"/>
        <v>2.0270964373618985E-2</v>
      </c>
      <c r="BH239" s="26">
        <f t="shared" si="47"/>
        <v>0</v>
      </c>
      <c r="BI239" s="26">
        <f t="shared" si="47"/>
        <v>-3.7807228399060443E-3</v>
      </c>
      <c r="BJ239" s="26">
        <f t="shared" si="47"/>
        <v>0</v>
      </c>
      <c r="BK239" s="26">
        <f t="shared" si="47"/>
        <v>1.3673301900209642E-2</v>
      </c>
      <c r="BL239" s="26">
        <f t="shared" si="47"/>
        <v>0</v>
      </c>
      <c r="BM239" s="26">
        <f t="shared" si="47"/>
        <v>-9.3023926623135612E-3</v>
      </c>
      <c r="BN239" s="26">
        <f t="shared" si="47"/>
        <v>1.845173960195504E-2</v>
      </c>
      <c r="BO239" s="26">
        <f t="shared" si="46"/>
        <v>0</v>
      </c>
      <c r="BP239" s="26">
        <f t="shared" si="46"/>
        <v>0</v>
      </c>
      <c r="BQ239" s="26">
        <f t="shared" si="46"/>
        <v>0</v>
      </c>
      <c r="BR239" s="26">
        <f t="shared" si="46"/>
        <v>0</v>
      </c>
      <c r="BS239" s="26">
        <f t="shared" si="46"/>
        <v>0</v>
      </c>
      <c r="BT239" s="26">
        <f t="shared" si="46"/>
        <v>5.1293294387550481E-2</v>
      </c>
      <c r="BU239" s="26">
        <f t="shared" si="46"/>
        <v>-5.129329438755046E-2</v>
      </c>
      <c r="BV239" s="26">
        <f t="shared" si="46"/>
        <v>0</v>
      </c>
      <c r="BW239" s="26">
        <f t="shared" si="45"/>
        <v>0</v>
      </c>
      <c r="BX239" s="26">
        <f t="shared" si="42"/>
        <v>-2.0855064910213707E-3</v>
      </c>
      <c r="BY239" s="26">
        <f t="shared" si="42"/>
        <v>0</v>
      </c>
      <c r="BZ239" s="26">
        <f t="shared" si="41"/>
        <v>0</v>
      </c>
      <c r="CA239" s="26">
        <f t="shared" si="41"/>
        <v>0</v>
      </c>
      <c r="CB239" s="26">
        <f t="shared" si="41"/>
        <v>1.946533478810325E-2</v>
      </c>
      <c r="CC239" s="26">
        <f t="shared" si="41"/>
        <v>0</v>
      </c>
      <c r="CD239" s="26">
        <f t="shared" si="40"/>
        <v>-5.0125418235443982E-3</v>
      </c>
    </row>
    <row r="240" spans="2:82" x14ac:dyDescent="0.35">
      <c r="B240">
        <v>237</v>
      </c>
      <c r="C240" s="33">
        <v>43294</v>
      </c>
      <c r="D240" s="32">
        <v>10.199999999999999</v>
      </c>
      <c r="E240" s="32">
        <v>0.67</v>
      </c>
      <c r="F240" s="32">
        <v>4.21</v>
      </c>
      <c r="G240" s="32">
        <v>9.92</v>
      </c>
      <c r="H240" s="32">
        <v>11.15</v>
      </c>
      <c r="I240" s="32">
        <v>35</v>
      </c>
      <c r="J240" s="32">
        <v>27</v>
      </c>
      <c r="K240" s="32">
        <v>1.45</v>
      </c>
      <c r="L240" s="32">
        <v>6.12</v>
      </c>
      <c r="M240" s="32">
        <v>17.5</v>
      </c>
      <c r="N240" s="32">
        <v>0.23</v>
      </c>
      <c r="O240" s="32">
        <v>2.0699999999999998</v>
      </c>
      <c r="P240" s="32">
        <v>10.4</v>
      </c>
      <c r="Q240" s="32">
        <v>29.3</v>
      </c>
      <c r="R240" s="32">
        <v>18.55</v>
      </c>
      <c r="S240" s="32">
        <v>39.75</v>
      </c>
      <c r="T240" s="32">
        <v>97</v>
      </c>
      <c r="U240" s="32">
        <v>39.950000000000003</v>
      </c>
      <c r="V240" s="32">
        <v>36.42</v>
      </c>
      <c r="W240" s="32">
        <v>27</v>
      </c>
      <c r="X240" s="32">
        <v>177.2</v>
      </c>
      <c r="Y240" s="32">
        <v>1527</v>
      </c>
      <c r="Z240" s="13">
        <v>73.5</v>
      </c>
      <c r="AA240" s="13">
        <v>0.35</v>
      </c>
      <c r="AB240" s="13">
        <v>51.5</v>
      </c>
      <c r="AC240" s="32">
        <v>200</v>
      </c>
      <c r="AD240" s="32">
        <v>13.3</v>
      </c>
      <c r="AE240" s="32">
        <v>6</v>
      </c>
      <c r="AF240" s="32">
        <v>13.45</v>
      </c>
      <c r="AG240" s="32">
        <v>2.71</v>
      </c>
      <c r="AH240" s="32">
        <v>24</v>
      </c>
      <c r="AI240" s="32">
        <v>4</v>
      </c>
      <c r="AJ240" s="32">
        <v>650</v>
      </c>
      <c r="AK240" s="32">
        <v>227</v>
      </c>
      <c r="AL240" s="32">
        <v>20.350000000000001</v>
      </c>
      <c r="AM240" s="32">
        <v>110</v>
      </c>
      <c r="AN240" s="32">
        <v>10</v>
      </c>
      <c r="AR240" s="23">
        <v>237</v>
      </c>
      <c r="AS240" s="31">
        <f t="shared" si="38"/>
        <v>43294</v>
      </c>
      <c r="AT240" s="26">
        <f t="shared" si="44"/>
        <v>1.4815085785140463E-2</v>
      </c>
      <c r="AU240" s="26">
        <f t="shared" si="44"/>
        <v>-1.4815085785140699E-2</v>
      </c>
      <c r="AV240" s="26">
        <f t="shared" si="44"/>
        <v>0</v>
      </c>
      <c r="AW240" s="26">
        <f t="shared" si="44"/>
        <v>7.1011035643188697E-2</v>
      </c>
      <c r="AX240" s="26">
        <f t="shared" si="44"/>
        <v>-9.815976447224406E-2</v>
      </c>
      <c r="AY240" s="26">
        <f t="shared" si="44"/>
        <v>0</v>
      </c>
      <c r="AZ240" s="26">
        <f t="shared" si="44"/>
        <v>7.4349784875179905E-3</v>
      </c>
      <c r="BA240" s="26">
        <f t="shared" si="44"/>
        <v>0</v>
      </c>
      <c r="BB240" s="26">
        <f t="shared" si="44"/>
        <v>1.4815085785140682E-2</v>
      </c>
      <c r="BC240" s="26">
        <f t="shared" si="44"/>
        <v>1.4388737452099671E-2</v>
      </c>
      <c r="BD240" s="26">
        <f t="shared" si="44"/>
        <v>0</v>
      </c>
      <c r="BE240" s="26">
        <f t="shared" si="44"/>
        <v>-1.438873745209978E-2</v>
      </c>
      <c r="BF240" s="26">
        <f t="shared" si="44"/>
        <v>0</v>
      </c>
      <c r="BG240" s="26">
        <f t="shared" si="44"/>
        <v>-4.013916759034427E-2</v>
      </c>
      <c r="BH240" s="26">
        <f t="shared" si="47"/>
        <v>0</v>
      </c>
      <c r="BI240" s="26">
        <f t="shared" si="47"/>
        <v>1.2586534071961062E-3</v>
      </c>
      <c r="BJ240" s="26">
        <f t="shared" si="47"/>
        <v>-5.1533111163642954E-4</v>
      </c>
      <c r="BK240" s="26">
        <f t="shared" si="47"/>
        <v>-1.3673301900209709E-2</v>
      </c>
      <c r="BL240" s="26">
        <f t="shared" si="47"/>
        <v>8.3572635468441236E-2</v>
      </c>
      <c r="BM240" s="26">
        <f t="shared" si="47"/>
        <v>0</v>
      </c>
      <c r="BN240" s="26">
        <f t="shared" si="47"/>
        <v>-1.845173960195513E-2</v>
      </c>
      <c r="BO240" s="26">
        <f t="shared" si="46"/>
        <v>1.7839918128331016E-2</v>
      </c>
      <c r="BP240" s="26">
        <f t="shared" si="46"/>
        <v>0</v>
      </c>
      <c r="BQ240" s="26">
        <f t="shared" si="46"/>
        <v>-5.5569851154810765E-2</v>
      </c>
      <c r="BR240" s="26">
        <f t="shared" si="46"/>
        <v>0</v>
      </c>
      <c r="BS240" s="26">
        <f t="shared" si="46"/>
        <v>0</v>
      </c>
      <c r="BT240" s="26">
        <f t="shared" si="46"/>
        <v>-1.4925650216675593E-2</v>
      </c>
      <c r="BU240" s="26">
        <f t="shared" si="46"/>
        <v>3.3901551675681416E-2</v>
      </c>
      <c r="BV240" s="26">
        <f t="shared" si="46"/>
        <v>0</v>
      </c>
      <c r="BW240" s="26">
        <f t="shared" si="45"/>
        <v>3.6968618813259814E-3</v>
      </c>
      <c r="BX240" s="26">
        <f t="shared" si="42"/>
        <v>0</v>
      </c>
      <c r="BY240" s="26">
        <f t="shared" si="42"/>
        <v>-2.4968801985871545E-3</v>
      </c>
      <c r="BZ240" s="26">
        <f t="shared" si="41"/>
        <v>2.3347363996991107E-2</v>
      </c>
      <c r="CA240" s="26">
        <f t="shared" si="41"/>
        <v>0</v>
      </c>
      <c r="CB240" s="26">
        <f t="shared" si="41"/>
        <v>-9.7800290536396058E-3</v>
      </c>
      <c r="CC240" s="26">
        <f t="shared" si="41"/>
        <v>-1.816530926397894E-3</v>
      </c>
      <c r="CD240" s="26">
        <f t="shared" si="40"/>
        <v>0</v>
      </c>
    </row>
    <row r="241" spans="2:82" x14ac:dyDescent="0.35">
      <c r="B241">
        <v>238</v>
      </c>
      <c r="C241" s="33">
        <v>43293</v>
      </c>
      <c r="D241" s="32">
        <v>10.050000000000001</v>
      </c>
      <c r="E241" s="32">
        <v>0.68</v>
      </c>
      <c r="F241" s="32">
        <v>4.21</v>
      </c>
      <c r="G241" s="32">
        <v>9.24</v>
      </c>
      <c r="H241" s="32">
        <v>12.3</v>
      </c>
      <c r="I241" s="32">
        <v>35</v>
      </c>
      <c r="J241" s="32">
        <v>26.8</v>
      </c>
      <c r="K241" s="32">
        <v>1.45</v>
      </c>
      <c r="L241" s="32">
        <v>6.03</v>
      </c>
      <c r="M241" s="32">
        <v>17.25</v>
      </c>
      <c r="N241" s="32">
        <v>0.23</v>
      </c>
      <c r="O241" s="32">
        <v>2.1</v>
      </c>
      <c r="P241" s="32">
        <v>10.4</v>
      </c>
      <c r="Q241" s="32">
        <v>30.5</v>
      </c>
      <c r="R241" s="32">
        <v>18.55</v>
      </c>
      <c r="S241" s="32">
        <v>39.700000000000003</v>
      </c>
      <c r="T241" s="32">
        <v>97.05</v>
      </c>
      <c r="U241" s="32">
        <v>40.5</v>
      </c>
      <c r="V241" s="32">
        <v>33.5</v>
      </c>
      <c r="W241" s="32">
        <v>27</v>
      </c>
      <c r="X241" s="32">
        <v>180.5</v>
      </c>
      <c r="Y241" s="32">
        <v>1500</v>
      </c>
      <c r="Z241" s="13">
        <v>73.5</v>
      </c>
      <c r="AA241" s="13">
        <v>0.37</v>
      </c>
      <c r="AB241" s="13">
        <v>51.5</v>
      </c>
      <c r="AC241" s="32">
        <v>200</v>
      </c>
      <c r="AD241" s="32">
        <v>13.5</v>
      </c>
      <c r="AE241" s="32">
        <v>5.8</v>
      </c>
      <c r="AF241" s="32">
        <v>13.45</v>
      </c>
      <c r="AG241" s="32">
        <v>2.7</v>
      </c>
      <c r="AH241" s="32">
        <v>24</v>
      </c>
      <c r="AI241" s="32">
        <v>4.01</v>
      </c>
      <c r="AJ241" s="32">
        <v>635</v>
      </c>
      <c r="AK241" s="32">
        <v>227</v>
      </c>
      <c r="AL241" s="32">
        <v>20.55</v>
      </c>
      <c r="AM241" s="32">
        <v>110.2</v>
      </c>
      <c r="AN241" s="32">
        <v>10</v>
      </c>
      <c r="AR241" s="23">
        <v>238</v>
      </c>
      <c r="AS241" s="31">
        <f t="shared" si="38"/>
        <v>43293</v>
      </c>
      <c r="AT241" s="26">
        <f t="shared" si="44"/>
        <v>-3.4233171642242211E-2</v>
      </c>
      <c r="AU241" s="26">
        <f t="shared" si="44"/>
        <v>0</v>
      </c>
      <c r="AV241" s="26">
        <f t="shared" si="44"/>
        <v>0</v>
      </c>
      <c r="AW241" s="26">
        <f t="shared" si="44"/>
        <v>-6.697062610618372E-2</v>
      </c>
      <c r="AX241" s="26">
        <f t="shared" si="44"/>
        <v>0</v>
      </c>
      <c r="AY241" s="26">
        <f t="shared" si="44"/>
        <v>0</v>
      </c>
      <c r="AZ241" s="26">
        <f t="shared" si="44"/>
        <v>-7.4349784875180902E-3</v>
      </c>
      <c r="BA241" s="26">
        <f t="shared" si="44"/>
        <v>0</v>
      </c>
      <c r="BB241" s="26">
        <f t="shared" si="44"/>
        <v>-3.9029343905735113E-2</v>
      </c>
      <c r="BC241" s="26">
        <f t="shared" si="44"/>
        <v>-1.4388737452099556E-2</v>
      </c>
      <c r="BD241" s="26">
        <f t="shared" si="44"/>
        <v>0</v>
      </c>
      <c r="BE241" s="26">
        <f t="shared" si="44"/>
        <v>-9.47874395454377E-3</v>
      </c>
      <c r="BF241" s="26">
        <f t="shared" si="44"/>
        <v>-9.5694510161506725E-3</v>
      </c>
      <c r="BG241" s="26">
        <f t="shared" si="44"/>
        <v>-8.1633106391609811E-3</v>
      </c>
      <c r="BH241" s="26">
        <f t="shared" si="47"/>
        <v>-2.3969190112996277E-2</v>
      </c>
      <c r="BI241" s="26">
        <f t="shared" si="47"/>
        <v>-8.7774858212234085E-3</v>
      </c>
      <c r="BJ241" s="26">
        <f t="shared" si="47"/>
        <v>0</v>
      </c>
      <c r="BK241" s="26">
        <f t="shared" si="47"/>
        <v>5.4547446299228232E-2</v>
      </c>
      <c r="BL241" s="26">
        <f t="shared" si="47"/>
        <v>1.7465063022151707E-2</v>
      </c>
      <c r="BM241" s="26">
        <f t="shared" si="47"/>
        <v>0</v>
      </c>
      <c r="BN241" s="26">
        <f t="shared" si="47"/>
        <v>0</v>
      </c>
      <c r="BO241" s="26">
        <f t="shared" si="46"/>
        <v>0</v>
      </c>
      <c r="BP241" s="26">
        <f t="shared" si="46"/>
        <v>0</v>
      </c>
      <c r="BQ241" s="26">
        <f t="shared" si="46"/>
        <v>0</v>
      </c>
      <c r="BR241" s="26">
        <f t="shared" si="46"/>
        <v>9.7561749453646558E-3</v>
      </c>
      <c r="BS241" s="26">
        <f t="shared" si="46"/>
        <v>0</v>
      </c>
      <c r="BT241" s="26">
        <f t="shared" si="46"/>
        <v>-3.6968618813262031E-3</v>
      </c>
      <c r="BU241" s="26">
        <f t="shared" si="46"/>
        <v>-3.3901551675681339E-2</v>
      </c>
      <c r="BV241" s="26">
        <f t="shared" si="46"/>
        <v>0</v>
      </c>
      <c r="BW241" s="26">
        <f t="shared" si="45"/>
        <v>4.5462374076757413E-2</v>
      </c>
      <c r="BX241" s="26">
        <f t="shared" si="42"/>
        <v>-1.6529301951210471E-2</v>
      </c>
      <c r="BY241" s="26">
        <f t="shared" si="42"/>
        <v>2.4968801985871458E-3</v>
      </c>
      <c r="BZ241" s="26">
        <f t="shared" si="41"/>
        <v>0</v>
      </c>
      <c r="CA241" s="26">
        <f t="shared" si="41"/>
        <v>8.8496152769826E-3</v>
      </c>
      <c r="CB241" s="26">
        <f t="shared" si="41"/>
        <v>-2.4301348532917819E-3</v>
      </c>
      <c r="CC241" s="26">
        <f t="shared" si="41"/>
        <v>-7.2333045935199488E-3</v>
      </c>
      <c r="CD241" s="26">
        <f t="shared" si="40"/>
        <v>-1.9802627296179643E-2</v>
      </c>
    </row>
    <row r="242" spans="2:82" x14ac:dyDescent="0.35">
      <c r="B242">
        <v>239</v>
      </c>
      <c r="C242" s="33">
        <v>43292</v>
      </c>
      <c r="D242" s="32">
        <v>10.4</v>
      </c>
      <c r="E242" s="32">
        <v>0.68</v>
      </c>
      <c r="F242" s="32">
        <v>4.21</v>
      </c>
      <c r="G242" s="32">
        <v>9.8800000000000008</v>
      </c>
      <c r="H242" s="32">
        <v>12.3</v>
      </c>
      <c r="I242" s="32">
        <v>35</v>
      </c>
      <c r="J242" s="32">
        <v>27</v>
      </c>
      <c r="K242" s="32">
        <v>1.45</v>
      </c>
      <c r="L242" s="32">
        <v>6.27</v>
      </c>
      <c r="M242" s="32">
        <v>17.5</v>
      </c>
      <c r="N242" s="32">
        <v>0.23</v>
      </c>
      <c r="O242" s="32">
        <v>2.12</v>
      </c>
      <c r="P242" s="32">
        <v>10.5</v>
      </c>
      <c r="Q242" s="32">
        <v>30.75</v>
      </c>
      <c r="R242" s="32">
        <v>19</v>
      </c>
      <c r="S242" s="32">
        <v>40.049999999999997</v>
      </c>
      <c r="T242" s="32">
        <v>97.05</v>
      </c>
      <c r="U242" s="32">
        <v>38.35</v>
      </c>
      <c r="V242" s="32">
        <v>32.92</v>
      </c>
      <c r="W242" s="32">
        <v>27</v>
      </c>
      <c r="X242" s="32">
        <v>180.5</v>
      </c>
      <c r="Y242" s="32">
        <v>1500</v>
      </c>
      <c r="Z242" s="13">
        <v>73.5</v>
      </c>
      <c r="AA242" s="13">
        <v>0.37</v>
      </c>
      <c r="AB242" s="13">
        <v>51</v>
      </c>
      <c r="AC242" s="32">
        <v>200</v>
      </c>
      <c r="AD242" s="32">
        <v>13.55</v>
      </c>
      <c r="AE242" s="32">
        <v>6</v>
      </c>
      <c r="AF242" s="32">
        <v>13.45</v>
      </c>
      <c r="AG242" s="32">
        <v>2.58</v>
      </c>
      <c r="AH242" s="32">
        <v>24.4</v>
      </c>
      <c r="AI242" s="32">
        <v>4</v>
      </c>
      <c r="AJ242" s="32">
        <v>635</v>
      </c>
      <c r="AK242" s="32">
        <v>225</v>
      </c>
      <c r="AL242" s="32">
        <v>20.6</v>
      </c>
      <c r="AM242" s="32">
        <v>111</v>
      </c>
      <c r="AN242" s="32">
        <v>10.199999999999999</v>
      </c>
      <c r="AR242" s="23">
        <v>239</v>
      </c>
      <c r="AS242" s="31">
        <f t="shared" si="38"/>
        <v>43292</v>
      </c>
      <c r="AT242" s="26">
        <f t="shared" si="44"/>
        <v>-9.5694510161506725E-3</v>
      </c>
      <c r="AU242" s="26">
        <f t="shared" si="44"/>
        <v>2.9852963149681128E-2</v>
      </c>
      <c r="AV242" s="26">
        <f t="shared" si="44"/>
        <v>0</v>
      </c>
      <c r="AW242" s="26">
        <f t="shared" si="44"/>
        <v>-1.2072581234269136E-2</v>
      </c>
      <c r="AX242" s="26">
        <f t="shared" si="44"/>
        <v>2.4692612590371633E-2</v>
      </c>
      <c r="AY242" s="26">
        <f t="shared" si="44"/>
        <v>0</v>
      </c>
      <c r="AZ242" s="26">
        <f t="shared" si="44"/>
        <v>0</v>
      </c>
      <c r="BA242" s="26">
        <f t="shared" si="44"/>
        <v>0</v>
      </c>
      <c r="BB242" s="26">
        <f t="shared" si="44"/>
        <v>9.5310179804324741E-2</v>
      </c>
      <c r="BC242" s="26">
        <f t="shared" si="44"/>
        <v>0</v>
      </c>
      <c r="BD242" s="26">
        <f t="shared" si="44"/>
        <v>-8.3381608939051013E-2</v>
      </c>
      <c r="BE242" s="26">
        <f t="shared" si="44"/>
        <v>1.4252022707201632E-2</v>
      </c>
      <c r="BF242" s="26">
        <f t="shared" si="44"/>
        <v>0</v>
      </c>
      <c r="BG242" s="26">
        <f t="shared" si="44"/>
        <v>-8.0972102326193618E-3</v>
      </c>
      <c r="BH242" s="26">
        <f t="shared" si="47"/>
        <v>0</v>
      </c>
      <c r="BI242" s="26">
        <f t="shared" si="47"/>
        <v>-1.2476607981553632E-3</v>
      </c>
      <c r="BJ242" s="26">
        <f t="shared" si="47"/>
        <v>0</v>
      </c>
      <c r="BK242" s="26">
        <f t="shared" si="47"/>
        <v>-6.6817538891042555E-2</v>
      </c>
      <c r="BL242" s="26">
        <f t="shared" si="47"/>
        <v>-5.3235513983280323E-2</v>
      </c>
      <c r="BM242" s="26">
        <f t="shared" si="47"/>
        <v>-0.10536051565782628</v>
      </c>
      <c r="BN242" s="26">
        <f t="shared" si="47"/>
        <v>8.9785303872355046E-2</v>
      </c>
      <c r="BO242" s="26">
        <f t="shared" si="46"/>
        <v>0</v>
      </c>
      <c r="BP242" s="26">
        <f t="shared" si="46"/>
        <v>0</v>
      </c>
      <c r="BQ242" s="26">
        <f t="shared" si="46"/>
        <v>0</v>
      </c>
      <c r="BR242" s="26">
        <f t="shared" si="46"/>
        <v>0</v>
      </c>
      <c r="BS242" s="26">
        <f t="shared" si="46"/>
        <v>0</v>
      </c>
      <c r="BT242" s="26">
        <f t="shared" si="46"/>
        <v>2.616971773338482E-2</v>
      </c>
      <c r="BU242" s="26">
        <f t="shared" si="46"/>
        <v>1.6807118316381191E-2</v>
      </c>
      <c r="BV242" s="26">
        <f t="shared" si="46"/>
        <v>0</v>
      </c>
      <c r="BW242" s="26">
        <f t="shared" si="45"/>
        <v>0</v>
      </c>
      <c r="BX242" s="26">
        <f t="shared" si="42"/>
        <v>8.2304991365154435E-3</v>
      </c>
      <c r="BY242" s="26">
        <f t="shared" si="42"/>
        <v>0</v>
      </c>
      <c r="BZ242" s="26">
        <f t="shared" si="41"/>
        <v>0</v>
      </c>
      <c r="CA242" s="26">
        <f t="shared" si="41"/>
        <v>-8.8496152769824993E-3</v>
      </c>
      <c r="CB242" s="26">
        <f t="shared" si="41"/>
        <v>0</v>
      </c>
      <c r="CC242" s="26">
        <f t="shared" si="41"/>
        <v>9.0498355199178562E-3</v>
      </c>
      <c r="CD242" s="26">
        <f t="shared" si="40"/>
        <v>-9.756174945364798E-3</v>
      </c>
    </row>
    <row r="243" spans="2:82" x14ac:dyDescent="0.35">
      <c r="B243">
        <v>240</v>
      </c>
      <c r="C243" s="33">
        <v>43291</v>
      </c>
      <c r="D243" s="32">
        <v>10.5</v>
      </c>
      <c r="E243" s="32">
        <v>0.66</v>
      </c>
      <c r="F243" s="32">
        <v>4.21</v>
      </c>
      <c r="G243" s="32">
        <v>10</v>
      </c>
      <c r="H243" s="32">
        <v>12</v>
      </c>
      <c r="I243" s="32">
        <v>35</v>
      </c>
      <c r="J243" s="32">
        <v>27</v>
      </c>
      <c r="K243" s="32">
        <v>1.45</v>
      </c>
      <c r="L243" s="32">
        <v>5.7</v>
      </c>
      <c r="M243" s="32">
        <v>17.5</v>
      </c>
      <c r="N243" s="32">
        <v>0.25</v>
      </c>
      <c r="O243" s="32">
        <v>2.09</v>
      </c>
      <c r="P243" s="32">
        <v>10.5</v>
      </c>
      <c r="Q243" s="32">
        <v>31</v>
      </c>
      <c r="R243" s="32">
        <v>19</v>
      </c>
      <c r="S243" s="32">
        <v>40.1</v>
      </c>
      <c r="T243" s="32">
        <v>97.05</v>
      </c>
      <c r="U243" s="32">
        <v>41</v>
      </c>
      <c r="V243" s="32">
        <v>34.72</v>
      </c>
      <c r="W243" s="32">
        <v>30</v>
      </c>
      <c r="X243" s="32">
        <v>165</v>
      </c>
      <c r="Y243" s="32">
        <v>1500</v>
      </c>
      <c r="Z243" s="13">
        <v>73.5</v>
      </c>
      <c r="AA243" s="13">
        <v>0.37</v>
      </c>
      <c r="AB243" s="13">
        <v>51</v>
      </c>
      <c r="AC243" s="32">
        <v>200</v>
      </c>
      <c r="AD243" s="32">
        <v>13.2</v>
      </c>
      <c r="AE243" s="32">
        <v>5.9</v>
      </c>
      <c r="AF243" s="32">
        <v>13.45</v>
      </c>
      <c r="AG243" s="32">
        <v>2.58</v>
      </c>
      <c r="AH243" s="32">
        <v>24.2</v>
      </c>
      <c r="AI243" s="32">
        <v>4</v>
      </c>
      <c r="AJ243" s="32">
        <v>635</v>
      </c>
      <c r="AK243" s="32">
        <v>227</v>
      </c>
      <c r="AL243" s="32">
        <v>20.6</v>
      </c>
      <c r="AM243" s="32">
        <v>110</v>
      </c>
      <c r="AN243" s="32">
        <v>10.3</v>
      </c>
      <c r="AR243" s="23">
        <v>240</v>
      </c>
      <c r="AS243" s="31">
        <f t="shared" si="38"/>
        <v>43291</v>
      </c>
      <c r="AT243" s="26">
        <f t="shared" si="44"/>
        <v>9.5694510161506725E-3</v>
      </c>
      <c r="AU243" s="26">
        <f t="shared" si="44"/>
        <v>0</v>
      </c>
      <c r="AV243" s="26">
        <f t="shared" si="44"/>
        <v>0</v>
      </c>
      <c r="AW243" s="26">
        <f t="shared" si="44"/>
        <v>1.207258123426924E-2</v>
      </c>
      <c r="AX243" s="26">
        <f t="shared" si="44"/>
        <v>-2.4692612590371522E-2</v>
      </c>
      <c r="AY243" s="26">
        <f t="shared" si="44"/>
        <v>0</v>
      </c>
      <c r="AZ243" s="26">
        <f t="shared" si="44"/>
        <v>0</v>
      </c>
      <c r="BA243" s="26">
        <f t="shared" si="44"/>
        <v>0</v>
      </c>
      <c r="BB243" s="26">
        <f t="shared" si="44"/>
        <v>6.33696139325894E-2</v>
      </c>
      <c r="BC243" s="26">
        <f t="shared" si="44"/>
        <v>-1.6997576368571136E-2</v>
      </c>
      <c r="BD243" s="26">
        <f t="shared" si="44"/>
        <v>-7.6961041136128436E-2</v>
      </c>
      <c r="BE243" s="26">
        <f t="shared" si="44"/>
        <v>-1.8957913744614158E-2</v>
      </c>
      <c r="BF243" s="26">
        <f t="shared" si="44"/>
        <v>0</v>
      </c>
      <c r="BG243" s="26">
        <f t="shared" si="44"/>
        <v>-1.6000341346441189E-2</v>
      </c>
      <c r="BH243" s="26">
        <f t="shared" si="47"/>
        <v>0</v>
      </c>
      <c r="BI243" s="26">
        <f t="shared" si="47"/>
        <v>-3.4317092924129038E-2</v>
      </c>
      <c r="BJ243" s="26">
        <f t="shared" si="47"/>
        <v>0</v>
      </c>
      <c r="BK243" s="26">
        <f t="shared" si="47"/>
        <v>0</v>
      </c>
      <c r="BL243" s="26">
        <f t="shared" si="47"/>
        <v>-6.0895661254332045E-2</v>
      </c>
      <c r="BM243" s="26">
        <f t="shared" si="47"/>
        <v>0</v>
      </c>
      <c r="BN243" s="26">
        <f t="shared" si="47"/>
        <v>0</v>
      </c>
      <c r="BO243" s="26">
        <f t="shared" si="46"/>
        <v>0</v>
      </c>
      <c r="BP243" s="26">
        <f t="shared" si="46"/>
        <v>0</v>
      </c>
      <c r="BQ243" s="26">
        <f t="shared" si="46"/>
        <v>0</v>
      </c>
      <c r="BR243" s="26">
        <f t="shared" si="46"/>
        <v>0</v>
      </c>
      <c r="BS243" s="26">
        <f t="shared" si="46"/>
        <v>-4.8790164169432056E-2</v>
      </c>
      <c r="BT243" s="26">
        <f t="shared" si="46"/>
        <v>-3.7179003241754015E-2</v>
      </c>
      <c r="BU243" s="26">
        <f t="shared" si="46"/>
        <v>0</v>
      </c>
      <c r="BV243" s="26">
        <f t="shared" si="46"/>
        <v>0</v>
      </c>
      <c r="BW243" s="26">
        <f t="shared" si="45"/>
        <v>0</v>
      </c>
      <c r="BX243" s="26">
        <f t="shared" si="42"/>
        <v>-4.1237171838621519E-3</v>
      </c>
      <c r="BY243" s="26">
        <f t="shared" si="42"/>
        <v>-4.9875415110389393E-3</v>
      </c>
      <c r="BZ243" s="26">
        <f t="shared" si="41"/>
        <v>-2.3347363996991177E-2</v>
      </c>
      <c r="CA243" s="26">
        <f t="shared" si="41"/>
        <v>0</v>
      </c>
      <c r="CB243" s="26">
        <f t="shared" si="41"/>
        <v>1.4670189747793839E-2</v>
      </c>
      <c r="CC243" s="26">
        <f t="shared" si="41"/>
        <v>-9.9503308531679793E-3</v>
      </c>
      <c r="CD243" s="26">
        <f t="shared" si="40"/>
        <v>0</v>
      </c>
    </row>
    <row r="244" spans="2:82" x14ac:dyDescent="0.35">
      <c r="B244">
        <v>241</v>
      </c>
      <c r="C244" s="33">
        <v>43290</v>
      </c>
      <c r="D244" s="32">
        <v>10.4</v>
      </c>
      <c r="E244" s="32">
        <v>0.66</v>
      </c>
      <c r="F244" s="32">
        <v>4.21</v>
      </c>
      <c r="G244" s="32">
        <v>9.8800000000000008</v>
      </c>
      <c r="H244" s="32">
        <v>12.3</v>
      </c>
      <c r="I244" s="32">
        <v>35</v>
      </c>
      <c r="J244" s="32">
        <v>27</v>
      </c>
      <c r="K244" s="32">
        <v>1.45</v>
      </c>
      <c r="L244" s="32">
        <v>5.35</v>
      </c>
      <c r="M244" s="32">
        <v>17.8</v>
      </c>
      <c r="N244" s="32">
        <v>0.27</v>
      </c>
      <c r="O244" s="32">
        <v>2.13</v>
      </c>
      <c r="P244" s="32">
        <v>10.5</v>
      </c>
      <c r="Q244" s="32">
        <v>31.5</v>
      </c>
      <c r="R244" s="32">
        <v>19</v>
      </c>
      <c r="S244" s="32">
        <v>41.5</v>
      </c>
      <c r="T244" s="32">
        <v>97.05</v>
      </c>
      <c r="U244" s="32">
        <v>41</v>
      </c>
      <c r="V244" s="32">
        <v>36.9</v>
      </c>
      <c r="W244" s="32">
        <v>30</v>
      </c>
      <c r="X244" s="32">
        <v>165</v>
      </c>
      <c r="Y244" s="32">
        <v>1500</v>
      </c>
      <c r="Z244" s="13">
        <v>73.5</v>
      </c>
      <c r="AA244" s="13">
        <v>0.37</v>
      </c>
      <c r="AB244" s="13">
        <v>51</v>
      </c>
      <c r="AC244" s="32">
        <v>210</v>
      </c>
      <c r="AD244" s="32">
        <v>13.7</v>
      </c>
      <c r="AE244" s="32">
        <v>5.9</v>
      </c>
      <c r="AF244" s="32">
        <v>13.45</v>
      </c>
      <c r="AG244" s="32">
        <v>2.58</v>
      </c>
      <c r="AH244" s="32">
        <v>24.3</v>
      </c>
      <c r="AI244" s="32">
        <v>4.0199999999999996</v>
      </c>
      <c r="AJ244" s="32">
        <v>650</v>
      </c>
      <c r="AK244" s="32">
        <v>227</v>
      </c>
      <c r="AL244" s="32">
        <v>20.3</v>
      </c>
      <c r="AM244" s="32">
        <v>111.1</v>
      </c>
      <c r="AN244" s="32">
        <v>10.3</v>
      </c>
      <c r="AR244" s="23">
        <v>241</v>
      </c>
      <c r="AS244" s="31">
        <f t="shared" si="38"/>
        <v>43290</v>
      </c>
      <c r="AT244" s="26">
        <f t="shared" si="44"/>
        <v>0</v>
      </c>
      <c r="AU244" s="26">
        <f t="shared" si="44"/>
        <v>0</v>
      </c>
      <c r="AV244" s="26">
        <f t="shared" si="44"/>
        <v>0</v>
      </c>
      <c r="AW244" s="26">
        <f t="shared" si="44"/>
        <v>7.1309027704782049E-2</v>
      </c>
      <c r="AX244" s="26">
        <f t="shared" si="44"/>
        <v>0</v>
      </c>
      <c r="AY244" s="26">
        <f t="shared" si="44"/>
        <v>0</v>
      </c>
      <c r="AZ244" s="26">
        <f t="shared" si="44"/>
        <v>-1.8349138668196541E-2</v>
      </c>
      <c r="BA244" s="26">
        <f t="shared" si="44"/>
        <v>0</v>
      </c>
      <c r="BB244" s="26">
        <f t="shared" si="44"/>
        <v>2.6516705142639492E-2</v>
      </c>
      <c r="BC244" s="26">
        <f t="shared" si="44"/>
        <v>-2.7702602549335823E-2</v>
      </c>
      <c r="BD244" s="26">
        <f t="shared" si="44"/>
        <v>-7.1458963982144866E-2</v>
      </c>
      <c r="BE244" s="26">
        <f t="shared" si="44"/>
        <v>-2.3202897079663984E-2</v>
      </c>
      <c r="BF244" s="26">
        <f t="shared" si="44"/>
        <v>0</v>
      </c>
      <c r="BG244" s="26">
        <f t="shared" si="44"/>
        <v>2.572489123843592E-2</v>
      </c>
      <c r="BH244" s="26">
        <f t="shared" si="47"/>
        <v>0</v>
      </c>
      <c r="BI244" s="26">
        <f t="shared" si="47"/>
        <v>0</v>
      </c>
      <c r="BJ244" s="26">
        <f t="shared" si="47"/>
        <v>5.1533111163643865E-4</v>
      </c>
      <c r="BK244" s="26">
        <f t="shared" si="47"/>
        <v>0</v>
      </c>
      <c r="BL244" s="26">
        <f t="shared" si="47"/>
        <v>-2.6211717271396151E-2</v>
      </c>
      <c r="BM244" s="26">
        <f t="shared" si="47"/>
        <v>1.6807118316381191E-2</v>
      </c>
      <c r="BN244" s="26">
        <f t="shared" si="47"/>
        <v>0</v>
      </c>
      <c r="BO244" s="26">
        <f t="shared" si="46"/>
        <v>0</v>
      </c>
      <c r="BP244" s="26">
        <f t="shared" si="46"/>
        <v>-2.6847250036188052E-2</v>
      </c>
      <c r="BQ244" s="26">
        <f t="shared" si="46"/>
        <v>0</v>
      </c>
      <c r="BR244" s="26">
        <f t="shared" si="46"/>
        <v>-1.9418085857101627E-2</v>
      </c>
      <c r="BS244" s="26">
        <f t="shared" si="46"/>
        <v>0</v>
      </c>
      <c r="BT244" s="26">
        <f t="shared" si="46"/>
        <v>0</v>
      </c>
      <c r="BU244" s="26">
        <f t="shared" si="46"/>
        <v>-8.4388686458645949E-3</v>
      </c>
      <c r="BV244" s="26">
        <f t="shared" si="46"/>
        <v>0</v>
      </c>
      <c r="BW244" s="26">
        <f t="shared" si="45"/>
        <v>0</v>
      </c>
      <c r="BX244" s="26">
        <f t="shared" si="42"/>
        <v>0</v>
      </c>
      <c r="BY244" s="26">
        <f t="shared" si="42"/>
        <v>4.9875415110389679E-3</v>
      </c>
      <c r="BZ244" s="26">
        <f t="shared" si="41"/>
        <v>0</v>
      </c>
      <c r="CA244" s="26">
        <f t="shared" si="41"/>
        <v>8.8496152769826E-3</v>
      </c>
      <c r="CB244" s="26">
        <f t="shared" si="41"/>
        <v>-9.8040000966208556E-3</v>
      </c>
      <c r="CC244" s="26">
        <f t="shared" si="41"/>
        <v>0</v>
      </c>
      <c r="CD244" s="26">
        <f t="shared" si="40"/>
        <v>-4.8426244757879032E-3</v>
      </c>
    </row>
    <row r="245" spans="2:82" x14ac:dyDescent="0.35">
      <c r="B245">
        <v>242</v>
      </c>
      <c r="C245" s="33">
        <v>43287</v>
      </c>
      <c r="D245" s="32">
        <v>10.4</v>
      </c>
      <c r="E245" s="32">
        <v>0.66</v>
      </c>
      <c r="F245" s="32">
        <v>4.21</v>
      </c>
      <c r="G245" s="32">
        <v>9.1999999999999993</v>
      </c>
      <c r="H245" s="32">
        <v>12.3</v>
      </c>
      <c r="I245" s="32">
        <v>35</v>
      </c>
      <c r="J245" s="32">
        <v>27.5</v>
      </c>
      <c r="K245" s="32">
        <v>1.45</v>
      </c>
      <c r="L245" s="32">
        <v>5.21</v>
      </c>
      <c r="M245" s="32">
        <v>18.3</v>
      </c>
      <c r="N245" s="32">
        <v>0.28999999999999998</v>
      </c>
      <c r="O245" s="32">
        <v>2.1800000000000002</v>
      </c>
      <c r="P245" s="32">
        <v>10.5</v>
      </c>
      <c r="Q245" s="32">
        <v>30.7</v>
      </c>
      <c r="R245" s="32">
        <v>19</v>
      </c>
      <c r="S245" s="32">
        <v>41.5</v>
      </c>
      <c r="T245" s="32">
        <v>97</v>
      </c>
      <c r="U245" s="32">
        <v>41</v>
      </c>
      <c r="V245" s="32">
        <v>37.880000000000003</v>
      </c>
      <c r="W245" s="32">
        <v>29.5</v>
      </c>
      <c r="X245" s="32">
        <v>165</v>
      </c>
      <c r="Y245" s="32">
        <v>1500</v>
      </c>
      <c r="Z245" s="13">
        <v>75.5</v>
      </c>
      <c r="AA245" s="13">
        <v>0.37</v>
      </c>
      <c r="AB245" s="13">
        <v>52</v>
      </c>
      <c r="AC245" s="32">
        <v>210</v>
      </c>
      <c r="AD245" s="32">
        <v>13.7</v>
      </c>
      <c r="AE245" s="32">
        <v>5.95</v>
      </c>
      <c r="AF245" s="32">
        <v>13.45</v>
      </c>
      <c r="AG245" s="32">
        <v>2.58</v>
      </c>
      <c r="AH245" s="32">
        <v>24.3</v>
      </c>
      <c r="AI245" s="32">
        <v>4</v>
      </c>
      <c r="AJ245" s="32">
        <v>650</v>
      </c>
      <c r="AK245" s="32">
        <v>225</v>
      </c>
      <c r="AL245" s="32">
        <v>20.5</v>
      </c>
      <c r="AM245" s="32">
        <v>111.1</v>
      </c>
      <c r="AN245" s="32">
        <v>10.35</v>
      </c>
      <c r="AR245" s="23">
        <v>242</v>
      </c>
      <c r="AS245" s="31">
        <f t="shared" si="38"/>
        <v>43287</v>
      </c>
      <c r="AT245" s="26">
        <f t="shared" si="44"/>
        <v>4.8192864359489218E-3</v>
      </c>
      <c r="AU245" s="26">
        <f t="shared" si="44"/>
        <v>0</v>
      </c>
      <c r="AV245" s="26">
        <f t="shared" si="44"/>
        <v>0</v>
      </c>
      <c r="AW245" s="26">
        <f t="shared" si="44"/>
        <v>-3.4191364748279308E-2</v>
      </c>
      <c r="AX245" s="26">
        <f t="shared" si="44"/>
        <v>4.149973090675263E-2</v>
      </c>
      <c r="AY245" s="26">
        <f t="shared" si="44"/>
        <v>0</v>
      </c>
      <c r="AZ245" s="26">
        <f t="shared" si="44"/>
        <v>0</v>
      </c>
      <c r="BA245" s="26">
        <f t="shared" si="44"/>
        <v>0</v>
      </c>
      <c r="BB245" s="26">
        <f t="shared" si="44"/>
        <v>-5.4168236473149695E-2</v>
      </c>
      <c r="BC245" s="26">
        <f t="shared" si="44"/>
        <v>-3.7537919319065208E-2</v>
      </c>
      <c r="BD245" s="26">
        <f t="shared" si="44"/>
        <v>0</v>
      </c>
      <c r="BE245" s="26">
        <f t="shared" si="44"/>
        <v>1.3857034661426281E-2</v>
      </c>
      <c r="BF245" s="26">
        <f t="shared" si="44"/>
        <v>0</v>
      </c>
      <c r="BG245" s="26">
        <f t="shared" si="44"/>
        <v>-9.7245498919947444E-3</v>
      </c>
      <c r="BH245" s="26">
        <f t="shared" si="47"/>
        <v>0</v>
      </c>
      <c r="BI245" s="26">
        <f t="shared" si="47"/>
        <v>3.5564753722284473E-2</v>
      </c>
      <c r="BJ245" s="26">
        <f t="shared" si="47"/>
        <v>0</v>
      </c>
      <c r="BK245" s="26">
        <f t="shared" si="47"/>
        <v>0</v>
      </c>
      <c r="BL245" s="26">
        <f t="shared" si="47"/>
        <v>0</v>
      </c>
      <c r="BM245" s="26">
        <f t="shared" si="47"/>
        <v>1.8820059326769886E-2</v>
      </c>
      <c r="BN245" s="26">
        <f t="shared" si="47"/>
        <v>-5.8840500022933465E-2</v>
      </c>
      <c r="BO245" s="26">
        <f t="shared" si="46"/>
        <v>0</v>
      </c>
      <c r="BP245" s="26">
        <f t="shared" si="46"/>
        <v>5.3120974848901055E-3</v>
      </c>
      <c r="BQ245" s="26">
        <f t="shared" si="46"/>
        <v>-2.6668247082161294E-2</v>
      </c>
      <c r="BR245" s="26">
        <f t="shared" si="46"/>
        <v>0</v>
      </c>
      <c r="BS245" s="26">
        <f t="shared" si="46"/>
        <v>0</v>
      </c>
      <c r="BT245" s="26">
        <f t="shared" si="46"/>
        <v>1.1009285508369175E-2</v>
      </c>
      <c r="BU245" s="26">
        <f t="shared" si="46"/>
        <v>8.4388686458646035E-3</v>
      </c>
      <c r="BV245" s="26">
        <f t="shared" si="46"/>
        <v>0</v>
      </c>
      <c r="BW245" s="26">
        <f t="shared" si="45"/>
        <v>0</v>
      </c>
      <c r="BX245" s="26">
        <f t="shared" si="42"/>
        <v>0</v>
      </c>
      <c r="BY245" s="26">
        <f t="shared" si="42"/>
        <v>0</v>
      </c>
      <c r="BZ245" s="26">
        <f t="shared" si="41"/>
        <v>0</v>
      </c>
      <c r="CA245" s="26">
        <f t="shared" si="41"/>
        <v>-1.324522675002068E-2</v>
      </c>
      <c r="CB245" s="26">
        <f t="shared" si="41"/>
        <v>2.4692612590371414E-2</v>
      </c>
      <c r="CC245" s="26">
        <f t="shared" si="41"/>
        <v>-1.6957122066756307E-2</v>
      </c>
      <c r="CD245" s="26">
        <f t="shared" si="40"/>
        <v>0</v>
      </c>
    </row>
    <row r="246" spans="2:82" x14ac:dyDescent="0.35">
      <c r="B246">
        <v>243</v>
      </c>
      <c r="C246" s="33">
        <v>43286</v>
      </c>
      <c r="D246" s="32">
        <v>10.35</v>
      </c>
      <c r="E246" s="32">
        <v>0.66</v>
      </c>
      <c r="F246" s="32">
        <v>4.21</v>
      </c>
      <c r="G246" s="32">
        <v>9.52</v>
      </c>
      <c r="H246" s="32">
        <v>11.8</v>
      </c>
      <c r="I246" s="32">
        <v>35</v>
      </c>
      <c r="J246" s="32">
        <v>27.5</v>
      </c>
      <c r="K246" s="32">
        <v>1.45</v>
      </c>
      <c r="L246" s="32">
        <v>5.5</v>
      </c>
      <c r="M246" s="32">
        <v>19</v>
      </c>
      <c r="N246" s="32">
        <v>0.28999999999999998</v>
      </c>
      <c r="O246" s="32">
        <v>2.15</v>
      </c>
      <c r="P246" s="32">
        <v>10.5</v>
      </c>
      <c r="Q246" s="32">
        <v>31</v>
      </c>
      <c r="R246" s="32">
        <v>19</v>
      </c>
      <c r="S246" s="32">
        <v>40.049999999999997</v>
      </c>
      <c r="T246" s="32">
        <v>97</v>
      </c>
      <c r="U246" s="32">
        <v>41</v>
      </c>
      <c r="V246" s="32">
        <v>37.880000000000003</v>
      </c>
      <c r="W246" s="32">
        <v>28.95</v>
      </c>
      <c r="X246" s="32">
        <v>175</v>
      </c>
      <c r="Y246" s="32">
        <v>1500</v>
      </c>
      <c r="Z246" s="13">
        <v>75.099999999999994</v>
      </c>
      <c r="AA246" s="13">
        <v>0.38</v>
      </c>
      <c r="AB246" s="13">
        <v>52</v>
      </c>
      <c r="AC246" s="32">
        <v>210</v>
      </c>
      <c r="AD246" s="32">
        <v>13.55</v>
      </c>
      <c r="AE246" s="32">
        <v>5.9</v>
      </c>
      <c r="AF246" s="32">
        <v>13.45</v>
      </c>
      <c r="AG246" s="32">
        <v>2.58</v>
      </c>
      <c r="AH246" s="32">
        <v>24.3</v>
      </c>
      <c r="AI246" s="32">
        <v>4</v>
      </c>
      <c r="AJ246" s="32">
        <v>650</v>
      </c>
      <c r="AK246" s="32">
        <v>228</v>
      </c>
      <c r="AL246" s="32">
        <v>20</v>
      </c>
      <c r="AM246" s="32">
        <v>113</v>
      </c>
      <c r="AN246" s="32">
        <v>10.35</v>
      </c>
      <c r="AR246" s="23">
        <v>243</v>
      </c>
      <c r="AS246" s="31">
        <f t="shared" si="38"/>
        <v>43286</v>
      </c>
      <c r="AT246" s="26">
        <f t="shared" si="44"/>
        <v>4.8426244757879908E-3</v>
      </c>
      <c r="AU246" s="26">
        <f t="shared" si="44"/>
        <v>1.5267472130788381E-2</v>
      </c>
      <c r="AV246" s="26">
        <f t="shared" si="44"/>
        <v>0.10509662859995508</v>
      </c>
      <c r="AW246" s="26">
        <f t="shared" si="44"/>
        <v>1.6949558313773205E-2</v>
      </c>
      <c r="AX246" s="26">
        <f t="shared" si="44"/>
        <v>-4.1499730906752734E-2</v>
      </c>
      <c r="AY246" s="26">
        <f t="shared" si="44"/>
        <v>0</v>
      </c>
      <c r="AZ246" s="26">
        <f t="shared" si="44"/>
        <v>0</v>
      </c>
      <c r="BA246" s="26">
        <f t="shared" si="44"/>
        <v>0</v>
      </c>
      <c r="BB246" s="26">
        <f t="shared" si="44"/>
        <v>0</v>
      </c>
      <c r="BC246" s="26">
        <f t="shared" si="44"/>
        <v>3.4809404665861153E-2</v>
      </c>
      <c r="BD246" s="26">
        <f t="shared" si="44"/>
        <v>0</v>
      </c>
      <c r="BE246" s="26">
        <f t="shared" si="44"/>
        <v>-2.7524673390090033E-2</v>
      </c>
      <c r="BF246" s="26">
        <f t="shared" si="44"/>
        <v>-4.7506027585978647E-3</v>
      </c>
      <c r="BG246" s="26">
        <f t="shared" si="44"/>
        <v>-5.4915757596114653E-2</v>
      </c>
      <c r="BH246" s="26">
        <f t="shared" si="47"/>
        <v>0</v>
      </c>
      <c r="BI246" s="26">
        <f t="shared" si="47"/>
        <v>1.2492194004318981E-3</v>
      </c>
      <c r="BJ246" s="26">
        <f t="shared" si="47"/>
        <v>0</v>
      </c>
      <c r="BK246" s="26">
        <f t="shared" si="47"/>
        <v>-3.2396354393755621E-2</v>
      </c>
      <c r="BL246" s="26">
        <f t="shared" si="47"/>
        <v>0</v>
      </c>
      <c r="BM246" s="26">
        <f t="shared" si="47"/>
        <v>3.1581572050298837E-2</v>
      </c>
      <c r="BN246" s="26">
        <f t="shared" si="47"/>
        <v>-8.2238098236972118E-2</v>
      </c>
      <c r="BO246" s="26">
        <f t="shared" si="46"/>
        <v>0</v>
      </c>
      <c r="BP246" s="26">
        <f t="shared" si="46"/>
        <v>0</v>
      </c>
      <c r="BQ246" s="26">
        <f t="shared" si="46"/>
        <v>-2.5975486403260677E-2</v>
      </c>
      <c r="BR246" s="26">
        <f t="shared" si="46"/>
        <v>-9.6107647955047816E-4</v>
      </c>
      <c r="BS246" s="26">
        <f t="shared" si="46"/>
        <v>0</v>
      </c>
      <c r="BT246" s="26">
        <f t="shared" si="46"/>
        <v>-2.550229281093612E-2</v>
      </c>
      <c r="BU246" s="26">
        <f t="shared" si="46"/>
        <v>1.7094433359300255E-2</v>
      </c>
      <c r="BV246" s="26">
        <f t="shared" si="46"/>
        <v>0</v>
      </c>
      <c r="BW246" s="26">
        <f t="shared" si="45"/>
        <v>0</v>
      </c>
      <c r="BX246" s="26">
        <f t="shared" si="42"/>
        <v>0</v>
      </c>
      <c r="BY246" s="26">
        <f t="shared" si="42"/>
        <v>0</v>
      </c>
      <c r="BZ246" s="26">
        <f t="shared" si="41"/>
        <v>0</v>
      </c>
      <c r="CA246" s="26">
        <f t="shared" si="41"/>
        <v>2.2173857494322075E-2</v>
      </c>
      <c r="CB246" s="26">
        <f t="shared" si="41"/>
        <v>0</v>
      </c>
      <c r="CC246" s="26">
        <f t="shared" si="41"/>
        <v>1.7857617400006472E-2</v>
      </c>
      <c r="CD246" s="26">
        <f t="shared" si="40"/>
        <v>4.8426244757879908E-3</v>
      </c>
    </row>
    <row r="247" spans="2:82" x14ac:dyDescent="0.35">
      <c r="B247">
        <v>244</v>
      </c>
      <c r="C247" s="33">
        <v>43285</v>
      </c>
      <c r="D247" s="32">
        <v>10.3</v>
      </c>
      <c r="E247" s="32">
        <v>0.65</v>
      </c>
      <c r="F247" s="32">
        <v>3.79</v>
      </c>
      <c r="G247" s="32">
        <v>9.36</v>
      </c>
      <c r="H247" s="32">
        <v>12.3</v>
      </c>
      <c r="I247" s="32">
        <v>35</v>
      </c>
      <c r="J247" s="32">
        <v>27.5</v>
      </c>
      <c r="K247" s="32">
        <v>1.45</v>
      </c>
      <c r="L247" s="32">
        <v>5.5</v>
      </c>
      <c r="M247" s="32">
        <v>18.350000000000001</v>
      </c>
      <c r="N247" s="32">
        <v>0.28999999999999998</v>
      </c>
      <c r="O247" s="32">
        <v>2.21</v>
      </c>
      <c r="P247" s="32">
        <v>10.55</v>
      </c>
      <c r="Q247" s="32">
        <v>32.75</v>
      </c>
      <c r="R247" s="32">
        <v>19</v>
      </c>
      <c r="S247" s="32">
        <v>40</v>
      </c>
      <c r="T247" s="32">
        <v>97</v>
      </c>
      <c r="U247" s="32">
        <v>42.35</v>
      </c>
      <c r="V247" s="32">
        <v>37.880000000000003</v>
      </c>
      <c r="W247" s="32">
        <v>28.05</v>
      </c>
      <c r="X247" s="32">
        <v>190</v>
      </c>
      <c r="Y247" s="32">
        <v>1500</v>
      </c>
      <c r="Z247" s="13">
        <v>75.099999999999994</v>
      </c>
      <c r="AA247" s="13">
        <v>0.39</v>
      </c>
      <c r="AB247" s="13">
        <v>52.05</v>
      </c>
      <c r="AC247" s="32">
        <v>210</v>
      </c>
      <c r="AD247" s="32">
        <v>13.9</v>
      </c>
      <c r="AE247" s="32">
        <v>5.8</v>
      </c>
      <c r="AF247" s="32">
        <v>13.45</v>
      </c>
      <c r="AG247" s="32">
        <v>2.58</v>
      </c>
      <c r="AH247" s="32">
        <v>24.3</v>
      </c>
      <c r="AI247" s="32">
        <v>4</v>
      </c>
      <c r="AJ247" s="32">
        <v>650</v>
      </c>
      <c r="AK247" s="32">
        <v>223</v>
      </c>
      <c r="AL247" s="32">
        <v>20</v>
      </c>
      <c r="AM247" s="32">
        <v>111</v>
      </c>
      <c r="AN247" s="32">
        <v>10.3</v>
      </c>
      <c r="AR247" s="23">
        <v>244</v>
      </c>
      <c r="AS247" s="31">
        <f t="shared" si="38"/>
        <v>43285</v>
      </c>
      <c r="AT247" s="26">
        <f t="shared" si="44"/>
        <v>-4.8426244757879032E-3</v>
      </c>
      <c r="AU247" s="26">
        <f t="shared" si="44"/>
        <v>-3.0305349495328922E-2</v>
      </c>
      <c r="AV247" s="26">
        <f t="shared" si="44"/>
        <v>-0.10509662859995507</v>
      </c>
      <c r="AW247" s="26">
        <f t="shared" si="44"/>
        <v>3.0371097876298769E-2</v>
      </c>
      <c r="AX247" s="26">
        <f t="shared" si="44"/>
        <v>1.639380977567657E-2</v>
      </c>
      <c r="AY247" s="26">
        <f t="shared" si="44"/>
        <v>0</v>
      </c>
      <c r="AZ247" s="26">
        <f t="shared" si="44"/>
        <v>-8.701137698962981E-2</v>
      </c>
      <c r="BA247" s="26">
        <f t="shared" si="44"/>
        <v>0</v>
      </c>
      <c r="BB247" s="26">
        <f t="shared" si="44"/>
        <v>-1.0850016024065818E-2</v>
      </c>
      <c r="BC247" s="26">
        <f t="shared" si="44"/>
        <v>1.0959013789719602E-2</v>
      </c>
      <c r="BD247" s="26">
        <f t="shared" si="44"/>
        <v>0</v>
      </c>
      <c r="BE247" s="26">
        <f t="shared" si="44"/>
        <v>6.062462181643484E-2</v>
      </c>
      <c r="BF247" s="26">
        <f t="shared" si="44"/>
        <v>4.7506027585977988E-3</v>
      </c>
      <c r="BG247" s="26">
        <f t="shared" si="44"/>
        <v>0</v>
      </c>
      <c r="BH247" s="26">
        <f t="shared" si="47"/>
        <v>0</v>
      </c>
      <c r="BI247" s="26">
        <f t="shared" si="47"/>
        <v>1.0050335853501506E-2</v>
      </c>
      <c r="BJ247" s="26">
        <f t="shared" si="47"/>
        <v>-2.0913794641177104E-2</v>
      </c>
      <c r="BK247" s="26">
        <f t="shared" si="47"/>
        <v>0</v>
      </c>
      <c r="BL247" s="26">
        <f t="shared" si="47"/>
        <v>-1.1287690394680128E-2</v>
      </c>
      <c r="BM247" s="26">
        <f t="shared" si="47"/>
        <v>0</v>
      </c>
      <c r="BN247" s="26">
        <f t="shared" si="47"/>
        <v>0</v>
      </c>
      <c r="BO247" s="26">
        <f t="shared" si="46"/>
        <v>-6.6445427186686131E-3</v>
      </c>
      <c r="BP247" s="26">
        <f t="shared" si="46"/>
        <v>0</v>
      </c>
      <c r="BQ247" s="26">
        <f t="shared" si="46"/>
        <v>-5.0010420574661305E-2</v>
      </c>
      <c r="BR247" s="26">
        <f t="shared" si="46"/>
        <v>0</v>
      </c>
      <c r="BS247" s="26">
        <f t="shared" si="46"/>
        <v>0</v>
      </c>
      <c r="BT247" s="26">
        <f t="shared" si="46"/>
        <v>-7.168489478612516E-3</v>
      </c>
      <c r="BU247" s="26">
        <f t="shared" si="46"/>
        <v>-3.3901551675681339E-2</v>
      </c>
      <c r="BV247" s="26">
        <f t="shared" si="46"/>
        <v>0</v>
      </c>
      <c r="BW247" s="26">
        <f t="shared" si="45"/>
        <v>0</v>
      </c>
      <c r="BX247" s="26">
        <f t="shared" si="42"/>
        <v>1.242251999855711E-2</v>
      </c>
      <c r="BY247" s="26">
        <f t="shared" si="42"/>
        <v>0</v>
      </c>
      <c r="BZ247" s="26">
        <f t="shared" si="41"/>
        <v>0</v>
      </c>
      <c r="CA247" s="26">
        <f t="shared" si="41"/>
        <v>8.972634069896832E-4</v>
      </c>
      <c r="CB247" s="26">
        <f t="shared" si="41"/>
        <v>0</v>
      </c>
      <c r="CC247" s="26">
        <f t="shared" si="41"/>
        <v>-2.5790669140802389E-2</v>
      </c>
      <c r="CD247" s="26">
        <f t="shared" si="40"/>
        <v>0</v>
      </c>
    </row>
    <row r="248" spans="2:82" x14ac:dyDescent="0.35">
      <c r="B248">
        <v>245</v>
      </c>
      <c r="C248" s="33">
        <v>43284</v>
      </c>
      <c r="D248" s="32">
        <v>10.35</v>
      </c>
      <c r="E248" s="32">
        <v>0.67</v>
      </c>
      <c r="F248" s="32">
        <v>4.21</v>
      </c>
      <c r="G248" s="32">
        <v>9.08</v>
      </c>
      <c r="H248" s="32">
        <v>12.1</v>
      </c>
      <c r="I248" s="32">
        <v>35</v>
      </c>
      <c r="J248" s="32">
        <v>30</v>
      </c>
      <c r="K248" s="32">
        <v>1.45</v>
      </c>
      <c r="L248" s="32">
        <v>5.5600000000000005</v>
      </c>
      <c r="M248" s="32">
        <v>18.149999999999999</v>
      </c>
      <c r="N248" s="32">
        <v>0.28999999999999998</v>
      </c>
      <c r="O248" s="32">
        <v>2.08</v>
      </c>
      <c r="P248" s="32">
        <v>10.5</v>
      </c>
      <c r="Q248" s="32">
        <v>32.75</v>
      </c>
      <c r="R248" s="32">
        <v>19</v>
      </c>
      <c r="S248" s="32">
        <v>39.6</v>
      </c>
      <c r="T248" s="32">
        <v>99.05</v>
      </c>
      <c r="U248" s="32">
        <v>42.35</v>
      </c>
      <c r="V248" s="32">
        <v>38.31</v>
      </c>
      <c r="W248" s="32">
        <v>28.05</v>
      </c>
      <c r="X248" s="32">
        <v>190</v>
      </c>
      <c r="Y248" s="32">
        <v>1510</v>
      </c>
      <c r="Z248" s="13">
        <v>75.099999999999994</v>
      </c>
      <c r="AA248" s="13">
        <v>0.41</v>
      </c>
      <c r="AB248" s="13">
        <v>52.05</v>
      </c>
      <c r="AC248" s="32">
        <v>210</v>
      </c>
      <c r="AD248" s="32">
        <v>14</v>
      </c>
      <c r="AE248" s="32">
        <v>6</v>
      </c>
      <c r="AF248" s="32">
        <v>13.45</v>
      </c>
      <c r="AG248" s="32">
        <v>2.58</v>
      </c>
      <c r="AH248" s="32">
        <v>24</v>
      </c>
      <c r="AI248" s="32">
        <v>4</v>
      </c>
      <c r="AJ248" s="32">
        <v>650</v>
      </c>
      <c r="AK248" s="32">
        <v>222.8</v>
      </c>
      <c r="AL248" s="32">
        <v>20</v>
      </c>
      <c r="AM248" s="32">
        <v>113.9</v>
      </c>
      <c r="AN248" s="32">
        <v>10.3</v>
      </c>
      <c r="AR248" s="23">
        <v>245</v>
      </c>
      <c r="AS248" s="31">
        <f t="shared" si="38"/>
        <v>43284</v>
      </c>
      <c r="AT248" s="26">
        <f t="shared" si="44"/>
        <v>0</v>
      </c>
      <c r="AU248" s="26">
        <f t="shared" si="44"/>
        <v>0</v>
      </c>
      <c r="AV248" s="26">
        <f t="shared" si="44"/>
        <v>0</v>
      </c>
      <c r="AW248" s="26">
        <f t="shared" si="44"/>
        <v>0</v>
      </c>
      <c r="AX248" s="26">
        <f t="shared" si="44"/>
        <v>-7.1743904858841301E-2</v>
      </c>
      <c r="AY248" s="26">
        <f t="shared" si="44"/>
        <v>0</v>
      </c>
      <c r="AZ248" s="26">
        <f t="shared" si="44"/>
        <v>0</v>
      </c>
      <c r="BA248" s="26">
        <f t="shared" si="44"/>
        <v>0</v>
      </c>
      <c r="BB248" s="26">
        <f t="shared" si="44"/>
        <v>8.2443669211074586E-2</v>
      </c>
      <c r="BC248" s="26">
        <f t="shared" si="44"/>
        <v>-4.5768418455580703E-2</v>
      </c>
      <c r="BD248" s="26">
        <f t="shared" si="44"/>
        <v>0</v>
      </c>
      <c r="BE248" s="26">
        <f t="shared" si="44"/>
        <v>-5.6089466651043585E-2</v>
      </c>
      <c r="BF248" s="26">
        <f t="shared" si="44"/>
        <v>-9.47874395454377E-3</v>
      </c>
      <c r="BG248" s="26">
        <f t="shared" si="44"/>
        <v>-1.5255533088370686E-3</v>
      </c>
      <c r="BH248" s="26">
        <f t="shared" si="47"/>
        <v>0</v>
      </c>
      <c r="BI248" s="26">
        <f t="shared" si="47"/>
        <v>-1.0050335853501451E-2</v>
      </c>
      <c r="BJ248" s="26">
        <f t="shared" si="47"/>
        <v>0</v>
      </c>
      <c r="BK248" s="26">
        <f t="shared" si="47"/>
        <v>0</v>
      </c>
      <c r="BL248" s="26">
        <f t="shared" si="47"/>
        <v>-3.7401900507041716E-2</v>
      </c>
      <c r="BM248" s="26">
        <f t="shared" si="47"/>
        <v>0</v>
      </c>
      <c r="BN248" s="26">
        <f t="shared" si="47"/>
        <v>-5.0793169345868278E-2</v>
      </c>
      <c r="BO248" s="26">
        <f t="shared" si="46"/>
        <v>-4.2145621450763386E-2</v>
      </c>
      <c r="BP248" s="26">
        <f t="shared" si="46"/>
        <v>0</v>
      </c>
      <c r="BQ248" s="26">
        <f t="shared" si="46"/>
        <v>7.5985906977922055E-2</v>
      </c>
      <c r="BR248" s="26">
        <f t="shared" si="46"/>
        <v>9.6107647955053204E-4</v>
      </c>
      <c r="BS248" s="26">
        <f t="shared" si="46"/>
        <v>0</v>
      </c>
      <c r="BT248" s="26">
        <f t="shared" si="46"/>
        <v>0</v>
      </c>
      <c r="BU248" s="26">
        <f t="shared" si="46"/>
        <v>0</v>
      </c>
      <c r="BV248" s="26">
        <f t="shared" si="46"/>
        <v>0</v>
      </c>
      <c r="BW248" s="26">
        <f t="shared" si="45"/>
        <v>0</v>
      </c>
      <c r="BX248" s="26">
        <f t="shared" si="42"/>
        <v>-2.4692612590371522E-2</v>
      </c>
      <c r="BY248" s="26">
        <f t="shared" si="42"/>
        <v>0</v>
      </c>
      <c r="BZ248" s="26">
        <f t="shared" si="41"/>
        <v>0</v>
      </c>
      <c r="CA248" s="26">
        <f t="shared" si="41"/>
        <v>-5.8178727537522802E-3</v>
      </c>
      <c r="CB248" s="26">
        <f t="shared" si="41"/>
        <v>-2.4968801985872659E-3</v>
      </c>
      <c r="CC248" s="26">
        <f t="shared" si="41"/>
        <v>7.0484873310618125E-3</v>
      </c>
      <c r="CD248" s="26">
        <f t="shared" si="40"/>
        <v>-1.9231361927887533E-2</v>
      </c>
    </row>
    <row r="249" spans="2:82" x14ac:dyDescent="0.35">
      <c r="B249">
        <v>246</v>
      </c>
      <c r="C249" s="33">
        <v>43283</v>
      </c>
      <c r="D249" s="32">
        <v>10.35</v>
      </c>
      <c r="E249" s="32">
        <v>0.67</v>
      </c>
      <c r="F249" s="32">
        <v>4.21</v>
      </c>
      <c r="G249" s="32">
        <v>9.08</v>
      </c>
      <c r="H249" s="32">
        <v>13</v>
      </c>
      <c r="I249" s="32">
        <v>35</v>
      </c>
      <c r="J249" s="32">
        <v>30</v>
      </c>
      <c r="K249" s="32">
        <v>1.45</v>
      </c>
      <c r="L249" s="32">
        <v>5.12</v>
      </c>
      <c r="M249" s="32">
        <v>19</v>
      </c>
      <c r="N249" s="32">
        <v>0.28999999999999998</v>
      </c>
      <c r="O249" s="32">
        <v>2.2000000000000002</v>
      </c>
      <c r="P249" s="32">
        <v>10.6</v>
      </c>
      <c r="Q249" s="32">
        <v>32.799999999999997</v>
      </c>
      <c r="R249" s="32">
        <v>19</v>
      </c>
      <c r="S249" s="32">
        <v>40</v>
      </c>
      <c r="T249" s="32">
        <v>99.05</v>
      </c>
      <c r="U249" s="32">
        <v>42.35</v>
      </c>
      <c r="V249" s="32">
        <v>39.770000000000003</v>
      </c>
      <c r="W249" s="32">
        <v>28.05</v>
      </c>
      <c r="X249" s="32">
        <v>199.9</v>
      </c>
      <c r="Y249" s="32">
        <v>1575</v>
      </c>
      <c r="Z249" s="13">
        <v>75.099999999999994</v>
      </c>
      <c r="AA249" s="13">
        <v>0.38</v>
      </c>
      <c r="AB249" s="13">
        <v>52</v>
      </c>
      <c r="AC249" s="32">
        <v>210</v>
      </c>
      <c r="AD249" s="32">
        <v>14</v>
      </c>
      <c r="AE249" s="32">
        <v>6</v>
      </c>
      <c r="AF249" s="32">
        <v>13.45</v>
      </c>
      <c r="AG249" s="32">
        <v>2.58</v>
      </c>
      <c r="AH249" s="32">
        <v>24.6</v>
      </c>
      <c r="AI249" s="32">
        <v>4</v>
      </c>
      <c r="AJ249" s="32">
        <v>650</v>
      </c>
      <c r="AK249" s="32">
        <v>224.1</v>
      </c>
      <c r="AL249" s="32">
        <v>20.05</v>
      </c>
      <c r="AM249" s="32">
        <v>113.1</v>
      </c>
      <c r="AN249" s="32">
        <v>10.5</v>
      </c>
      <c r="AR249" s="23">
        <v>246</v>
      </c>
      <c r="AS249" s="31">
        <f t="shared" si="38"/>
        <v>43283</v>
      </c>
      <c r="AT249" s="26">
        <f t="shared" si="44"/>
        <v>0</v>
      </c>
      <c r="AU249" s="26">
        <f t="shared" si="44"/>
        <v>9.3818755217654912E-2</v>
      </c>
      <c r="AV249" s="26">
        <f t="shared" si="44"/>
        <v>0</v>
      </c>
      <c r="AW249" s="26">
        <f t="shared" si="44"/>
        <v>9.2231224216033594E-2</v>
      </c>
      <c r="AX249" s="26">
        <f t="shared" si="44"/>
        <v>0</v>
      </c>
      <c r="AY249" s="26">
        <f t="shared" si="44"/>
        <v>0</v>
      </c>
      <c r="AZ249" s="26">
        <f t="shared" si="44"/>
        <v>0</v>
      </c>
      <c r="BA249" s="26">
        <f t="shared" si="44"/>
        <v>0</v>
      </c>
      <c r="BB249" s="26">
        <f t="shared" si="44"/>
        <v>0</v>
      </c>
      <c r="BC249" s="26">
        <f t="shared" si="44"/>
        <v>0</v>
      </c>
      <c r="BD249" s="26">
        <f t="shared" si="44"/>
        <v>0</v>
      </c>
      <c r="BE249" s="26">
        <f t="shared" ref="BE249:BL297" si="48">LN(O249/O250)</f>
        <v>-4.4451762570833692E-2</v>
      </c>
      <c r="BF249" s="26">
        <f t="shared" si="48"/>
        <v>0</v>
      </c>
      <c r="BG249" s="26">
        <f t="shared" si="48"/>
        <v>2.4692612590371414E-2</v>
      </c>
      <c r="BH249" s="26">
        <f t="shared" si="47"/>
        <v>0</v>
      </c>
      <c r="BI249" s="26">
        <f t="shared" si="47"/>
        <v>-1.2422519998557209E-2</v>
      </c>
      <c r="BJ249" s="26">
        <f t="shared" si="47"/>
        <v>1.3211574279084747E-2</v>
      </c>
      <c r="BK249" s="26">
        <f t="shared" si="47"/>
        <v>0</v>
      </c>
      <c r="BL249" s="26">
        <f t="shared" si="47"/>
        <v>0</v>
      </c>
      <c r="BM249" s="26">
        <f t="shared" si="47"/>
        <v>1.980262729617973E-2</v>
      </c>
      <c r="BN249" s="26">
        <f t="shared" si="47"/>
        <v>8.8331088664933471E-2</v>
      </c>
      <c r="BO249" s="26">
        <f t="shared" si="46"/>
        <v>0</v>
      </c>
      <c r="BP249" s="26">
        <f t="shared" si="46"/>
        <v>1.332445233778473E-3</v>
      </c>
      <c r="BQ249" s="26">
        <f t="shared" si="46"/>
        <v>-2.5975486403260677E-2</v>
      </c>
      <c r="BR249" s="26">
        <f t="shared" si="46"/>
        <v>0</v>
      </c>
      <c r="BS249" s="26">
        <f t="shared" si="46"/>
        <v>0</v>
      </c>
      <c r="BT249" s="26">
        <f t="shared" si="46"/>
        <v>0</v>
      </c>
      <c r="BU249" s="26">
        <f t="shared" si="46"/>
        <v>-1.6529301951210471E-2</v>
      </c>
      <c r="BV249" s="26">
        <f t="shared" si="46"/>
        <v>0</v>
      </c>
      <c r="BW249" s="26">
        <f t="shared" si="45"/>
        <v>-4.5462374076757399E-2</v>
      </c>
      <c r="BX249" s="26">
        <f t="shared" si="42"/>
        <v>-1.6129381929883529E-2</v>
      </c>
      <c r="BY249" s="26">
        <f t="shared" si="42"/>
        <v>2.5031302181184748E-3</v>
      </c>
      <c r="BZ249" s="26">
        <f t="shared" si="41"/>
        <v>0</v>
      </c>
      <c r="CA249" s="26">
        <f t="shared" si="41"/>
        <v>-2.1629622747358353E-2</v>
      </c>
      <c r="CB249" s="26">
        <f t="shared" si="41"/>
        <v>2.4968801985871458E-3</v>
      </c>
      <c r="CC249" s="26">
        <f t="shared" si="41"/>
        <v>-9.6789140998351248E-3</v>
      </c>
      <c r="CD249" s="26">
        <f t="shared" si="40"/>
        <v>0</v>
      </c>
    </row>
    <row r="250" spans="2:82" x14ac:dyDescent="0.35">
      <c r="B250">
        <v>247</v>
      </c>
      <c r="C250" s="33">
        <v>43280</v>
      </c>
      <c r="D250" s="32">
        <v>10.35</v>
      </c>
      <c r="E250" s="32">
        <v>0.61</v>
      </c>
      <c r="F250" s="32">
        <v>4.21</v>
      </c>
      <c r="G250" s="32">
        <v>8.2799999999999994</v>
      </c>
      <c r="H250" s="32">
        <v>13</v>
      </c>
      <c r="I250" s="32">
        <v>35</v>
      </c>
      <c r="J250" s="32">
        <v>30</v>
      </c>
      <c r="K250" s="32">
        <v>1.45</v>
      </c>
      <c r="L250" s="32">
        <v>5.12</v>
      </c>
      <c r="M250" s="32">
        <v>19</v>
      </c>
      <c r="N250" s="32">
        <v>0.28999999999999998</v>
      </c>
      <c r="O250" s="32">
        <v>2.2999999999999998</v>
      </c>
      <c r="P250" s="32">
        <v>10.6</v>
      </c>
      <c r="Q250" s="32">
        <v>32</v>
      </c>
      <c r="R250" s="32">
        <v>19</v>
      </c>
      <c r="S250" s="32">
        <v>40.5</v>
      </c>
      <c r="T250" s="32">
        <v>97.75</v>
      </c>
      <c r="U250" s="32">
        <v>42.35</v>
      </c>
      <c r="V250" s="32">
        <v>39.770000000000003</v>
      </c>
      <c r="W250" s="32">
        <v>27.5</v>
      </c>
      <c r="X250" s="32">
        <v>183</v>
      </c>
      <c r="Y250" s="32">
        <v>1575</v>
      </c>
      <c r="Z250" s="13">
        <v>75</v>
      </c>
      <c r="AA250" s="13">
        <v>0.39</v>
      </c>
      <c r="AB250" s="13">
        <v>52</v>
      </c>
      <c r="AC250" s="32">
        <v>210</v>
      </c>
      <c r="AD250" s="32">
        <v>14</v>
      </c>
      <c r="AE250" s="32">
        <v>6.1</v>
      </c>
      <c r="AF250" s="32">
        <v>13.45</v>
      </c>
      <c r="AG250" s="32">
        <v>2.7</v>
      </c>
      <c r="AH250" s="32">
        <v>25</v>
      </c>
      <c r="AI250" s="32">
        <v>3.99</v>
      </c>
      <c r="AJ250" s="32">
        <v>650</v>
      </c>
      <c r="AK250" s="32">
        <v>229</v>
      </c>
      <c r="AL250" s="32">
        <v>20</v>
      </c>
      <c r="AM250" s="32">
        <v>114.2</v>
      </c>
      <c r="AN250" s="32">
        <v>10.5</v>
      </c>
      <c r="AR250" s="23">
        <v>247</v>
      </c>
      <c r="AS250" s="31">
        <f t="shared" si="38"/>
        <v>43280</v>
      </c>
      <c r="AT250" s="26">
        <f t="shared" ref="AT250:BD273" si="49">LN(D250/D251)</f>
        <v>4.8426244757879908E-3</v>
      </c>
      <c r="AU250" s="26">
        <f t="shared" si="49"/>
        <v>-3.2260862218221435E-2</v>
      </c>
      <c r="AV250" s="26">
        <f t="shared" si="49"/>
        <v>0</v>
      </c>
      <c r="AW250" s="26">
        <f t="shared" si="49"/>
        <v>0</v>
      </c>
      <c r="AX250" s="26">
        <f t="shared" si="49"/>
        <v>0</v>
      </c>
      <c r="AY250" s="26">
        <f t="shared" si="49"/>
        <v>0</v>
      </c>
      <c r="AZ250" s="26">
        <f t="shared" si="49"/>
        <v>0</v>
      </c>
      <c r="BA250" s="26">
        <f t="shared" si="49"/>
        <v>0</v>
      </c>
      <c r="BB250" s="26">
        <f t="shared" si="49"/>
        <v>1.9724505347778788E-2</v>
      </c>
      <c r="BC250" s="26">
        <f t="shared" si="49"/>
        <v>0</v>
      </c>
      <c r="BD250" s="26">
        <f t="shared" si="49"/>
        <v>0</v>
      </c>
      <c r="BE250" s="26">
        <f t="shared" si="48"/>
        <v>8.7336799687544112E-3</v>
      </c>
      <c r="BF250" s="26">
        <f t="shared" si="48"/>
        <v>-9.3897403498390316E-3</v>
      </c>
      <c r="BG250" s="26">
        <f t="shared" si="48"/>
        <v>-6.2305497506361975E-3</v>
      </c>
      <c r="BH250" s="26">
        <f t="shared" si="47"/>
        <v>0</v>
      </c>
      <c r="BI250" s="26">
        <f t="shared" si="47"/>
        <v>1.1173300598125255E-2</v>
      </c>
      <c r="BJ250" s="26">
        <f t="shared" si="47"/>
        <v>7.1868892504559582E-3</v>
      </c>
      <c r="BK250" s="26">
        <f t="shared" si="47"/>
        <v>0</v>
      </c>
      <c r="BL250" s="26">
        <f t="shared" si="47"/>
        <v>-2.5324094109867693E-2</v>
      </c>
      <c r="BM250" s="26">
        <f t="shared" si="47"/>
        <v>0</v>
      </c>
      <c r="BN250" s="26">
        <f t="shared" si="47"/>
        <v>1.0989121575595165E-2</v>
      </c>
      <c r="BO250" s="26">
        <f t="shared" si="46"/>
        <v>4.8057099593602999E-2</v>
      </c>
      <c r="BP250" s="26">
        <f t="shared" si="46"/>
        <v>0</v>
      </c>
      <c r="BQ250" s="26">
        <f t="shared" si="46"/>
        <v>0</v>
      </c>
      <c r="BR250" s="26">
        <f t="shared" si="46"/>
        <v>3.9220713153281329E-2</v>
      </c>
      <c r="BS250" s="26">
        <f t="shared" si="46"/>
        <v>4.6293283970844847E-2</v>
      </c>
      <c r="BT250" s="26">
        <f t="shared" si="46"/>
        <v>0</v>
      </c>
      <c r="BU250" s="26">
        <f t="shared" si="46"/>
        <v>-8.1633106391610939E-3</v>
      </c>
      <c r="BV250" s="26">
        <f t="shared" si="46"/>
        <v>0</v>
      </c>
      <c r="BW250" s="26">
        <f t="shared" si="45"/>
        <v>2.626792682061032E-2</v>
      </c>
      <c r="BX250" s="26">
        <f t="shared" si="42"/>
        <v>4.0080213975388678E-3</v>
      </c>
      <c r="BY250" s="26">
        <f t="shared" si="42"/>
        <v>-2.503130218118477E-3</v>
      </c>
      <c r="BZ250" s="26">
        <f t="shared" si="41"/>
        <v>0</v>
      </c>
      <c r="CA250" s="26">
        <f t="shared" si="41"/>
        <v>1.762160134981941E-2</v>
      </c>
      <c r="CB250" s="26">
        <f t="shared" si="41"/>
        <v>0</v>
      </c>
      <c r="CC250" s="26">
        <f t="shared" si="41"/>
        <v>2.8421095909575637E-2</v>
      </c>
      <c r="CD250" s="26">
        <f t="shared" si="40"/>
        <v>-4.7506027585978647E-3</v>
      </c>
    </row>
    <row r="251" spans="2:82" x14ac:dyDescent="0.35">
      <c r="B251">
        <v>248</v>
      </c>
      <c r="C251" s="28">
        <v>43279</v>
      </c>
      <c r="D251" s="32">
        <v>10.3</v>
      </c>
      <c r="E251" s="32">
        <v>0.63</v>
      </c>
      <c r="F251" s="32">
        <v>4.21</v>
      </c>
      <c r="G251" s="32">
        <v>8.2799999999999994</v>
      </c>
      <c r="H251" s="32">
        <v>13</v>
      </c>
      <c r="I251" s="32">
        <v>35</v>
      </c>
      <c r="J251" s="32">
        <v>30</v>
      </c>
      <c r="K251" s="32">
        <v>1.45</v>
      </c>
      <c r="L251" s="32">
        <v>5.0199999999999996</v>
      </c>
      <c r="M251" s="32">
        <v>19</v>
      </c>
      <c r="N251" s="32">
        <v>0.28999999999999998</v>
      </c>
      <c r="O251" s="32">
        <v>2.2800000000000002</v>
      </c>
      <c r="P251" s="32">
        <v>10.7</v>
      </c>
      <c r="Q251" s="32">
        <v>32.200000000000003</v>
      </c>
      <c r="R251" s="32">
        <v>19</v>
      </c>
      <c r="S251" s="32">
        <v>40.049999999999997</v>
      </c>
      <c r="T251" s="32">
        <v>97.05</v>
      </c>
      <c r="U251" s="32">
        <v>42.35</v>
      </c>
      <c r="V251" s="32">
        <v>40.79</v>
      </c>
      <c r="W251" s="32">
        <v>27.5</v>
      </c>
      <c r="X251" s="32">
        <v>181</v>
      </c>
      <c r="Y251" s="32">
        <v>1501.1</v>
      </c>
      <c r="Z251" s="13">
        <v>75</v>
      </c>
      <c r="AA251" s="13">
        <v>0.39</v>
      </c>
      <c r="AB251" s="13">
        <v>50</v>
      </c>
      <c r="AC251" s="32">
        <v>200.5</v>
      </c>
      <c r="AD251" s="32">
        <v>14</v>
      </c>
      <c r="AE251" s="32">
        <v>6.15</v>
      </c>
      <c r="AF251" s="32">
        <v>13.45</v>
      </c>
      <c r="AG251" s="32">
        <v>2.63</v>
      </c>
      <c r="AH251" s="32">
        <v>24.9</v>
      </c>
      <c r="AI251" s="32">
        <v>4</v>
      </c>
      <c r="AJ251" s="32">
        <v>650</v>
      </c>
      <c r="AK251" s="32">
        <v>225</v>
      </c>
      <c r="AL251" s="32">
        <v>20</v>
      </c>
      <c r="AM251" s="32">
        <v>111</v>
      </c>
      <c r="AN251" s="32">
        <v>10.55</v>
      </c>
      <c r="AR251" s="23">
        <v>248</v>
      </c>
      <c r="AS251" s="31">
        <f t="shared" si="38"/>
        <v>43279</v>
      </c>
      <c r="AT251" s="26">
        <f t="shared" si="49"/>
        <v>0</v>
      </c>
      <c r="AU251" s="26">
        <f t="shared" si="49"/>
        <v>4.8790164169432049E-2</v>
      </c>
      <c r="AV251" s="26">
        <f t="shared" si="49"/>
        <v>0</v>
      </c>
      <c r="AW251" s="26">
        <f t="shared" si="49"/>
        <v>2.4451095864164336E-2</v>
      </c>
      <c r="AX251" s="26">
        <f t="shared" si="49"/>
        <v>3.9220713153281329E-2</v>
      </c>
      <c r="AY251" s="26">
        <f t="shared" si="49"/>
        <v>0</v>
      </c>
      <c r="AZ251" s="26">
        <f t="shared" si="49"/>
        <v>0</v>
      </c>
      <c r="BA251" s="26">
        <f t="shared" si="49"/>
        <v>-6.8728792877620643E-3</v>
      </c>
      <c r="BB251" s="26">
        <f t="shared" si="49"/>
        <v>0</v>
      </c>
      <c r="BC251" s="26">
        <f t="shared" si="49"/>
        <v>0</v>
      </c>
      <c r="BD251" s="26">
        <f t="shared" si="49"/>
        <v>0</v>
      </c>
      <c r="BE251" s="26">
        <f t="shared" si="48"/>
        <v>-4.3763745997987772E-3</v>
      </c>
      <c r="BF251" s="26">
        <f t="shared" si="48"/>
        <v>-1.392133851860812E-2</v>
      </c>
      <c r="BG251" s="26">
        <f t="shared" si="48"/>
        <v>3.6367644170875006E-2</v>
      </c>
      <c r="BH251" s="26">
        <f t="shared" si="47"/>
        <v>0</v>
      </c>
      <c r="BI251" s="26">
        <f t="shared" si="47"/>
        <v>-1.609941893418124E-2</v>
      </c>
      <c r="BJ251" s="26">
        <f t="shared" si="47"/>
        <v>0</v>
      </c>
      <c r="BK251" s="26">
        <f t="shared" si="47"/>
        <v>3.2396354393755628E-2</v>
      </c>
      <c r="BL251" s="26">
        <f t="shared" si="47"/>
        <v>4.8728876515810517E-2</v>
      </c>
      <c r="BM251" s="26">
        <f t="shared" si="47"/>
        <v>0</v>
      </c>
      <c r="BN251" s="26">
        <f t="shared" si="47"/>
        <v>0</v>
      </c>
      <c r="BO251" s="26">
        <f t="shared" si="46"/>
        <v>7.3306457582889505E-4</v>
      </c>
      <c r="BP251" s="26">
        <f t="shared" si="46"/>
        <v>0</v>
      </c>
      <c r="BQ251" s="26">
        <f t="shared" si="46"/>
        <v>-2.5317807984289897E-2</v>
      </c>
      <c r="BR251" s="26">
        <f t="shared" si="46"/>
        <v>0</v>
      </c>
      <c r="BS251" s="26">
        <f t="shared" si="46"/>
        <v>0</v>
      </c>
      <c r="BT251" s="26">
        <f t="shared" si="46"/>
        <v>0</v>
      </c>
      <c r="BU251" s="26">
        <f t="shared" si="46"/>
        <v>0</v>
      </c>
      <c r="BV251" s="26">
        <f t="shared" si="46"/>
        <v>0</v>
      </c>
      <c r="BW251" s="26">
        <f t="shared" si="45"/>
        <v>0</v>
      </c>
      <c r="BX251" s="26">
        <f t="shared" si="42"/>
        <v>-4.0080213975388218E-3</v>
      </c>
      <c r="BY251" s="26">
        <f t="shared" si="42"/>
        <v>0</v>
      </c>
      <c r="BZ251" s="26">
        <f t="shared" si="41"/>
        <v>0</v>
      </c>
      <c r="CA251" s="26">
        <f t="shared" si="41"/>
        <v>-2.197890671877523E-2</v>
      </c>
      <c r="CB251" s="26">
        <f t="shared" si="41"/>
        <v>0</v>
      </c>
      <c r="CC251" s="26">
        <f t="shared" si="41"/>
        <v>5.4200674693391133E-3</v>
      </c>
      <c r="CD251" s="26">
        <f t="shared" si="40"/>
        <v>4.7506027585977988E-3</v>
      </c>
    </row>
    <row r="252" spans="2:82" x14ac:dyDescent="0.35">
      <c r="B252">
        <v>249</v>
      </c>
      <c r="C252" s="28">
        <v>43278</v>
      </c>
      <c r="D252" s="32">
        <v>10.3</v>
      </c>
      <c r="E252" s="32">
        <v>0.6</v>
      </c>
      <c r="F252" s="32">
        <v>4.21</v>
      </c>
      <c r="G252" s="32">
        <v>8.08</v>
      </c>
      <c r="H252" s="32">
        <v>12.5</v>
      </c>
      <c r="I252" s="32">
        <v>35</v>
      </c>
      <c r="J252" s="32">
        <v>30</v>
      </c>
      <c r="K252" s="32">
        <v>1.46</v>
      </c>
      <c r="L252" s="32">
        <v>5.0199999999999996</v>
      </c>
      <c r="M252" s="32">
        <v>19</v>
      </c>
      <c r="N252" s="32">
        <v>0.28999999999999998</v>
      </c>
      <c r="O252" s="32">
        <v>2.29</v>
      </c>
      <c r="P252" s="32">
        <v>10.85</v>
      </c>
      <c r="Q252" s="32">
        <v>31.05</v>
      </c>
      <c r="R252" s="32">
        <v>19</v>
      </c>
      <c r="S252" s="32">
        <v>40.700000000000003</v>
      </c>
      <c r="T252" s="32">
        <v>97.05</v>
      </c>
      <c r="U252" s="32">
        <v>41</v>
      </c>
      <c r="V252" s="32">
        <v>38.85</v>
      </c>
      <c r="W252" s="32">
        <v>27.5</v>
      </c>
      <c r="X252" s="32">
        <v>181</v>
      </c>
      <c r="Y252" s="32">
        <v>1500</v>
      </c>
      <c r="Z252" s="13">
        <v>75</v>
      </c>
      <c r="AA252" s="13">
        <v>0.4</v>
      </c>
      <c r="AB252" s="13">
        <v>50</v>
      </c>
      <c r="AC252" s="32">
        <v>200.5</v>
      </c>
      <c r="AD252" s="32">
        <v>14</v>
      </c>
      <c r="AE252" s="32">
        <v>6.15</v>
      </c>
      <c r="AF252" s="32">
        <v>13.45</v>
      </c>
      <c r="AG252" s="32">
        <v>2.63</v>
      </c>
      <c r="AH252" s="32">
        <v>25</v>
      </c>
      <c r="AI252" s="32">
        <v>4</v>
      </c>
      <c r="AJ252" s="32">
        <v>650</v>
      </c>
      <c r="AK252" s="32">
        <v>230</v>
      </c>
      <c r="AL252" s="32">
        <v>20</v>
      </c>
      <c r="AM252" s="32">
        <v>110.4</v>
      </c>
      <c r="AN252" s="32">
        <v>10.5</v>
      </c>
      <c r="AR252" s="23">
        <v>249</v>
      </c>
      <c r="AS252" s="31">
        <f t="shared" si="38"/>
        <v>43278</v>
      </c>
      <c r="AT252" s="26">
        <f t="shared" si="49"/>
        <v>-4.8426244757879032E-3</v>
      </c>
      <c r="AU252" s="26">
        <f t="shared" si="49"/>
        <v>-1.6529301951210582E-2</v>
      </c>
      <c r="AV252" s="26">
        <f t="shared" si="49"/>
        <v>0</v>
      </c>
      <c r="AW252" s="26">
        <f t="shared" si="49"/>
        <v>4.5577508496319155E-2</v>
      </c>
      <c r="AX252" s="26">
        <f t="shared" si="49"/>
        <v>-3.9220713153281267E-2</v>
      </c>
      <c r="AY252" s="26">
        <f t="shared" si="49"/>
        <v>0</v>
      </c>
      <c r="AZ252" s="26">
        <f t="shared" si="49"/>
        <v>0</v>
      </c>
      <c r="BA252" s="26">
        <f t="shared" si="49"/>
        <v>0</v>
      </c>
      <c r="BB252" s="26">
        <f t="shared" si="49"/>
        <v>-3.1375122567753912E-2</v>
      </c>
      <c r="BC252" s="26">
        <f t="shared" si="49"/>
        <v>0</v>
      </c>
      <c r="BD252" s="26">
        <f t="shared" si="49"/>
        <v>-3.3901551675681339E-2</v>
      </c>
      <c r="BE252" s="26">
        <f t="shared" si="48"/>
        <v>-1.731645001146093E-2</v>
      </c>
      <c r="BF252" s="26">
        <f t="shared" si="48"/>
        <v>0</v>
      </c>
      <c r="BG252" s="26">
        <f t="shared" si="48"/>
        <v>0</v>
      </c>
      <c r="BH252" s="26">
        <f t="shared" si="47"/>
        <v>0</v>
      </c>
      <c r="BI252" s="26">
        <f t="shared" si="47"/>
        <v>-7.3439742557583941E-3</v>
      </c>
      <c r="BJ252" s="26">
        <f t="shared" si="47"/>
        <v>5.1533111163643865E-4</v>
      </c>
      <c r="BK252" s="26">
        <f t="shared" si="47"/>
        <v>-7.2904332626792323E-3</v>
      </c>
      <c r="BL252" s="26">
        <f t="shared" si="47"/>
        <v>2.4229399426835413E-2</v>
      </c>
      <c r="BM252" s="26">
        <f t="shared" si="47"/>
        <v>0</v>
      </c>
      <c r="BN252" s="26">
        <f t="shared" si="47"/>
        <v>-5.5096558109695845E-3</v>
      </c>
      <c r="BO252" s="26">
        <f t="shared" si="46"/>
        <v>0</v>
      </c>
      <c r="BP252" s="26">
        <f t="shared" si="46"/>
        <v>0</v>
      </c>
      <c r="BQ252" s="26">
        <f t="shared" si="46"/>
        <v>-7.2320661579626008E-2</v>
      </c>
      <c r="BR252" s="26">
        <f t="shared" si="46"/>
        <v>2.0202707317519469E-2</v>
      </c>
      <c r="BS252" s="26">
        <f t="shared" si="46"/>
        <v>3.6570860532338621E-2</v>
      </c>
      <c r="BT252" s="26">
        <f t="shared" si="46"/>
        <v>0</v>
      </c>
      <c r="BU252" s="26">
        <f t="shared" si="46"/>
        <v>4.149973090675263E-2</v>
      </c>
      <c r="BV252" s="26">
        <f t="shared" si="46"/>
        <v>0</v>
      </c>
      <c r="BW252" s="26">
        <f t="shared" si="45"/>
        <v>0</v>
      </c>
      <c r="BX252" s="26">
        <f t="shared" si="42"/>
        <v>-1.9802627296179754E-2</v>
      </c>
      <c r="BY252" s="26">
        <f t="shared" si="42"/>
        <v>3.8221212820197671E-2</v>
      </c>
      <c r="BZ252" s="26">
        <f t="shared" si="41"/>
        <v>-1.5372793188864781E-3</v>
      </c>
      <c r="CA252" s="26">
        <f t="shared" si="41"/>
        <v>0</v>
      </c>
      <c r="CB252" s="26">
        <f t="shared" si="41"/>
        <v>0</v>
      </c>
      <c r="CC252" s="26">
        <f t="shared" si="41"/>
        <v>-9.0538711481256778E-4</v>
      </c>
      <c r="CD252" s="26">
        <f t="shared" si="40"/>
        <v>0</v>
      </c>
    </row>
    <row r="253" spans="2:82" x14ac:dyDescent="0.35">
      <c r="B253">
        <v>250</v>
      </c>
      <c r="C253" s="28">
        <v>43277</v>
      </c>
      <c r="D253" s="13">
        <v>10.35</v>
      </c>
      <c r="E253" s="13">
        <v>0.61</v>
      </c>
      <c r="F253" s="13">
        <v>4.21</v>
      </c>
      <c r="G253" s="13">
        <v>7.72</v>
      </c>
      <c r="H253" s="13">
        <v>13</v>
      </c>
      <c r="I253" s="13">
        <v>35</v>
      </c>
      <c r="J253" s="13">
        <v>30</v>
      </c>
      <c r="K253" s="13">
        <v>1.46</v>
      </c>
      <c r="L253" s="13">
        <v>5.18</v>
      </c>
      <c r="M253" s="13">
        <v>19</v>
      </c>
      <c r="N253" s="13">
        <v>0.3</v>
      </c>
      <c r="O253" s="13">
        <v>2.33</v>
      </c>
      <c r="P253" s="13">
        <v>10.85</v>
      </c>
      <c r="Q253" s="13">
        <v>31.05</v>
      </c>
      <c r="R253" s="13">
        <v>19</v>
      </c>
      <c r="S253" s="13">
        <v>41</v>
      </c>
      <c r="T253" s="13">
        <v>97</v>
      </c>
      <c r="U253" s="13">
        <v>41.3</v>
      </c>
      <c r="V253" s="13">
        <v>37.92</v>
      </c>
      <c r="W253" s="13">
        <v>27.5</v>
      </c>
      <c r="X253" s="13">
        <v>182</v>
      </c>
      <c r="Y253" s="13">
        <v>1500</v>
      </c>
      <c r="Z253" s="13">
        <v>75</v>
      </c>
      <c r="AA253" s="13">
        <v>0.43</v>
      </c>
      <c r="AB253" s="13">
        <v>49</v>
      </c>
      <c r="AC253" s="13">
        <v>193.3</v>
      </c>
      <c r="AD253" s="13">
        <v>14</v>
      </c>
      <c r="AE253" s="13">
        <v>5.9</v>
      </c>
      <c r="AF253" s="13">
        <v>13.45</v>
      </c>
      <c r="AG253" s="13">
        <v>2.63</v>
      </c>
      <c r="AH253" s="13">
        <v>25.5</v>
      </c>
      <c r="AI253" s="13">
        <v>3.85</v>
      </c>
      <c r="AJ253" s="13">
        <v>651</v>
      </c>
      <c r="AK253" s="13">
        <v>230</v>
      </c>
      <c r="AL253" s="13">
        <v>20</v>
      </c>
      <c r="AM253" s="13">
        <v>110.5</v>
      </c>
      <c r="AN253" s="13">
        <v>10.5</v>
      </c>
      <c r="AR253" s="23">
        <v>250</v>
      </c>
      <c r="AS253" s="31">
        <f t="shared" si="38"/>
        <v>43277</v>
      </c>
      <c r="AT253" s="26">
        <f t="shared" si="49"/>
        <v>1.9512814223581719E-2</v>
      </c>
      <c r="AU253" s="26">
        <f t="shared" si="49"/>
        <v>0</v>
      </c>
      <c r="AV253" s="26">
        <f t="shared" si="49"/>
        <v>0</v>
      </c>
      <c r="AW253" s="26">
        <f t="shared" si="49"/>
        <v>-5.0515790136901717E-2</v>
      </c>
      <c r="AX253" s="26">
        <f t="shared" si="49"/>
        <v>0</v>
      </c>
      <c r="AY253" s="26">
        <f t="shared" si="49"/>
        <v>0</v>
      </c>
      <c r="AZ253" s="26">
        <f t="shared" si="49"/>
        <v>0</v>
      </c>
      <c r="BA253" s="26">
        <f t="shared" si="49"/>
        <v>2.0761991448429225E-2</v>
      </c>
      <c r="BB253" s="26">
        <f t="shared" si="49"/>
        <v>-1.5325970478226821E-2</v>
      </c>
      <c r="BC253" s="26">
        <f t="shared" si="49"/>
        <v>0</v>
      </c>
      <c r="BD253" s="26">
        <f t="shared" si="49"/>
        <v>0</v>
      </c>
      <c r="BE253" s="26">
        <f t="shared" si="48"/>
        <v>4.8361071693421062E-2</v>
      </c>
      <c r="BF253" s="26">
        <f t="shared" si="48"/>
        <v>1.3921338518608014E-2</v>
      </c>
      <c r="BG253" s="26">
        <f t="shared" si="48"/>
        <v>0</v>
      </c>
      <c r="BH253" s="26">
        <f t="shared" si="47"/>
        <v>-1.0471299867295366E-2</v>
      </c>
      <c r="BI253" s="26">
        <f t="shared" si="47"/>
        <v>-1.2187691941293434E-3</v>
      </c>
      <c r="BJ253" s="26">
        <f t="shared" si="47"/>
        <v>0</v>
      </c>
      <c r="BK253" s="26">
        <f t="shared" si="47"/>
        <v>-6.3327133951274123E-2</v>
      </c>
      <c r="BL253" s="26">
        <f t="shared" si="47"/>
        <v>2.456076474259658E-2</v>
      </c>
      <c r="BM253" s="26">
        <f t="shared" si="47"/>
        <v>0</v>
      </c>
      <c r="BN253" s="26">
        <f t="shared" si="47"/>
        <v>-5.4794657646255957E-3</v>
      </c>
      <c r="BO253" s="26">
        <f t="shared" si="46"/>
        <v>6.6889881507967101E-3</v>
      </c>
      <c r="BP253" s="26">
        <f t="shared" si="46"/>
        <v>2.0202707317519469E-2</v>
      </c>
      <c r="BQ253" s="26">
        <f t="shared" si="46"/>
        <v>-4.5462374076757399E-2</v>
      </c>
      <c r="BR253" s="26">
        <f t="shared" si="46"/>
        <v>0</v>
      </c>
      <c r="BS253" s="26">
        <f t="shared" si="46"/>
        <v>0</v>
      </c>
      <c r="BT253" s="26">
        <f t="shared" si="46"/>
        <v>0</v>
      </c>
      <c r="BU253" s="26">
        <f t="shared" si="46"/>
        <v>8.5106896679088308E-3</v>
      </c>
      <c r="BV253" s="26">
        <f t="shared" si="46"/>
        <v>0</v>
      </c>
      <c r="BW253" s="26">
        <f t="shared" si="45"/>
        <v>0</v>
      </c>
      <c r="BX253" s="26">
        <f t="shared" si="42"/>
        <v>-1.7493157447517116E-2</v>
      </c>
      <c r="BY253" s="26">
        <f t="shared" si="42"/>
        <v>-5.0643732818754797E-2</v>
      </c>
      <c r="BZ253" s="26">
        <f t="shared" si="41"/>
        <v>3.0726686368661837E-4</v>
      </c>
      <c r="CA253" s="26">
        <f t="shared" si="41"/>
        <v>0</v>
      </c>
      <c r="CB253" s="26">
        <f t="shared" si="41"/>
        <v>0</v>
      </c>
      <c r="CC253" s="26">
        <f t="shared" si="41"/>
        <v>4.5351551653913628E-3</v>
      </c>
      <c r="CD253" s="26">
        <f t="shared" si="40"/>
        <v>-9.47874395454377E-3</v>
      </c>
    </row>
    <row r="254" spans="2:82" x14ac:dyDescent="0.35">
      <c r="B254">
        <v>251</v>
      </c>
      <c r="C254" s="28">
        <v>43276</v>
      </c>
      <c r="D254" s="13">
        <v>10.15</v>
      </c>
      <c r="E254" s="13">
        <v>0.61</v>
      </c>
      <c r="F254" s="13">
        <v>4.21</v>
      </c>
      <c r="G254" s="13">
        <v>8.1199999999999992</v>
      </c>
      <c r="H254" s="13">
        <v>13</v>
      </c>
      <c r="I254" s="13">
        <v>35</v>
      </c>
      <c r="J254" s="13">
        <v>30</v>
      </c>
      <c r="K254" s="13">
        <v>1.43</v>
      </c>
      <c r="L254" s="13">
        <v>5.26</v>
      </c>
      <c r="M254" s="13">
        <v>19</v>
      </c>
      <c r="N254" s="13">
        <v>0.3</v>
      </c>
      <c r="O254" s="13">
        <v>2.2200000000000002</v>
      </c>
      <c r="P254" s="13">
        <v>10.7</v>
      </c>
      <c r="Q254" s="13">
        <v>31.05</v>
      </c>
      <c r="R254" s="13">
        <v>19.2</v>
      </c>
      <c r="S254" s="13">
        <v>41.05</v>
      </c>
      <c r="T254" s="13">
        <v>97</v>
      </c>
      <c r="U254" s="13">
        <v>44</v>
      </c>
      <c r="V254" s="13">
        <v>37</v>
      </c>
      <c r="W254" s="13">
        <v>27.5</v>
      </c>
      <c r="X254" s="13">
        <v>183</v>
      </c>
      <c r="Y254" s="13">
        <v>1490</v>
      </c>
      <c r="Z254" s="13">
        <v>73.5</v>
      </c>
      <c r="AA254" s="13">
        <v>0.45</v>
      </c>
      <c r="AB254" s="13">
        <v>49</v>
      </c>
      <c r="AC254" s="13">
        <v>193.3</v>
      </c>
      <c r="AD254" s="13">
        <v>14</v>
      </c>
      <c r="AE254" s="13">
        <v>5.85</v>
      </c>
      <c r="AF254" s="13">
        <v>13.45</v>
      </c>
      <c r="AG254" s="13">
        <v>2.63</v>
      </c>
      <c r="AH254" s="13">
        <v>25.95</v>
      </c>
      <c r="AI254" s="13">
        <v>4.05</v>
      </c>
      <c r="AJ254" s="13">
        <v>650.79999999999995</v>
      </c>
      <c r="AK254" s="13">
        <v>230</v>
      </c>
      <c r="AL254" s="13">
        <v>20</v>
      </c>
      <c r="AM254" s="13">
        <v>110</v>
      </c>
      <c r="AN254" s="13">
        <v>10.6</v>
      </c>
      <c r="AR254" s="23">
        <v>251</v>
      </c>
      <c r="AS254" s="31">
        <f t="shared" ref="AS254:AS307" si="50">C254</f>
        <v>43276</v>
      </c>
      <c r="AT254" s="26">
        <f t="shared" si="49"/>
        <v>-2.4332100659530669E-2</v>
      </c>
      <c r="AU254" s="26">
        <f t="shared" si="49"/>
        <v>0</v>
      </c>
      <c r="AV254" s="26">
        <f t="shared" si="49"/>
        <v>0</v>
      </c>
      <c r="AW254" s="26">
        <f t="shared" si="49"/>
        <v>2.4938948347251931E-2</v>
      </c>
      <c r="AX254" s="26">
        <f t="shared" si="49"/>
        <v>0</v>
      </c>
      <c r="AY254" s="26">
        <f t="shared" si="49"/>
        <v>-5.014978368547144E-2</v>
      </c>
      <c r="AZ254" s="26">
        <f t="shared" si="49"/>
        <v>0</v>
      </c>
      <c r="BA254" s="26">
        <f t="shared" si="49"/>
        <v>0</v>
      </c>
      <c r="BB254" s="26">
        <f t="shared" si="49"/>
        <v>0</v>
      </c>
      <c r="BC254" s="26">
        <f t="shared" si="49"/>
        <v>0</v>
      </c>
      <c r="BD254" s="26">
        <f t="shared" si="49"/>
        <v>0</v>
      </c>
      <c r="BE254" s="26">
        <f t="shared" si="48"/>
        <v>-2.6668247082161294E-2</v>
      </c>
      <c r="BF254" s="26">
        <f t="shared" si="48"/>
        <v>4.6838493124262163E-3</v>
      </c>
      <c r="BG254" s="26">
        <f t="shared" si="48"/>
        <v>1.6116038943416128E-3</v>
      </c>
      <c r="BH254" s="26">
        <f t="shared" si="47"/>
        <v>0</v>
      </c>
      <c r="BI254" s="26">
        <f t="shared" si="47"/>
        <v>8.5627434498878573E-3</v>
      </c>
      <c r="BJ254" s="26">
        <f t="shared" si="47"/>
        <v>-5.1413995004186523E-3</v>
      </c>
      <c r="BK254" s="26">
        <f t="shared" si="47"/>
        <v>0</v>
      </c>
      <c r="BL254" s="26">
        <f t="shared" si="47"/>
        <v>-2.3505355673653108E-2</v>
      </c>
      <c r="BM254" s="26">
        <f t="shared" si="47"/>
        <v>0</v>
      </c>
      <c r="BN254" s="26">
        <f t="shared" si="47"/>
        <v>0</v>
      </c>
      <c r="BO254" s="26">
        <f t="shared" si="46"/>
        <v>-3.3500868852819744E-3</v>
      </c>
      <c r="BP254" s="26">
        <f t="shared" si="46"/>
        <v>0</v>
      </c>
      <c r="BQ254" s="26">
        <f t="shared" si="46"/>
        <v>-4.348511193973878E-2</v>
      </c>
      <c r="BR254" s="26">
        <f t="shared" si="46"/>
        <v>5.1151006667704089E-3</v>
      </c>
      <c r="BS254" s="26">
        <f t="shared" si="46"/>
        <v>0</v>
      </c>
      <c r="BT254" s="26">
        <f t="shared" si="46"/>
        <v>-3.5650661644962569E-3</v>
      </c>
      <c r="BU254" s="26">
        <f t="shared" si="46"/>
        <v>-8.5106896679087302E-3</v>
      </c>
      <c r="BV254" s="26">
        <f t="shared" si="46"/>
        <v>0</v>
      </c>
      <c r="BW254" s="26">
        <f t="shared" si="45"/>
        <v>3.0890487019338511E-2</v>
      </c>
      <c r="BX254" s="26">
        <f t="shared" si="42"/>
        <v>1.9286409064056863E-3</v>
      </c>
      <c r="BY254" s="26">
        <f t="shared" si="42"/>
        <v>1.242251999855711E-2</v>
      </c>
      <c r="BZ254" s="26">
        <f t="shared" si="41"/>
        <v>-5.1216462917342616E-2</v>
      </c>
      <c r="CA254" s="26">
        <f t="shared" si="41"/>
        <v>2.1978906718775167E-2</v>
      </c>
      <c r="CB254" s="26">
        <f t="shared" si="41"/>
        <v>-9.950330853168092E-3</v>
      </c>
      <c r="CC254" s="26">
        <f t="shared" si="41"/>
        <v>-4.5351551653912622E-3</v>
      </c>
      <c r="CD254" s="26">
        <f t="shared" si="40"/>
        <v>0</v>
      </c>
    </row>
    <row r="255" spans="2:82" x14ac:dyDescent="0.35">
      <c r="B255">
        <v>252</v>
      </c>
      <c r="C255" s="28">
        <v>43273</v>
      </c>
      <c r="D255" s="13">
        <v>10.4</v>
      </c>
      <c r="E255" s="13">
        <v>0.61</v>
      </c>
      <c r="F255" s="13">
        <v>4.21</v>
      </c>
      <c r="G255" s="13">
        <v>7.92</v>
      </c>
      <c r="H255" s="13">
        <v>13</v>
      </c>
      <c r="I255" s="13">
        <v>36.799999999999997</v>
      </c>
      <c r="J255" s="13">
        <v>30</v>
      </c>
      <c r="K255" s="13">
        <v>1.43</v>
      </c>
      <c r="L255" s="13">
        <v>5.26</v>
      </c>
      <c r="M255" s="13">
        <v>19</v>
      </c>
      <c r="N255" s="13">
        <v>0.3</v>
      </c>
      <c r="O255" s="13">
        <v>2.2800000000000002</v>
      </c>
      <c r="P255" s="13">
        <v>10.65</v>
      </c>
      <c r="Q255" s="13">
        <v>31</v>
      </c>
      <c r="R255" s="13">
        <v>19.2</v>
      </c>
      <c r="S255" s="13">
        <v>40.700000000000003</v>
      </c>
      <c r="T255" s="13">
        <v>97.5</v>
      </c>
      <c r="U255" s="13">
        <v>44</v>
      </c>
      <c r="V255" s="13">
        <v>37.880000000000003</v>
      </c>
      <c r="W255" s="13">
        <v>27.5</v>
      </c>
      <c r="X255" s="13">
        <v>183</v>
      </c>
      <c r="Y255" s="13">
        <v>1495</v>
      </c>
      <c r="Z255" s="13">
        <v>73.5</v>
      </c>
      <c r="AA255" s="13">
        <v>0.47</v>
      </c>
      <c r="AB255" s="13">
        <v>48.75</v>
      </c>
      <c r="AC255" s="13">
        <v>193.3</v>
      </c>
      <c r="AD255" s="13">
        <v>14.05</v>
      </c>
      <c r="AE255" s="13">
        <v>5.9</v>
      </c>
      <c r="AF255" s="13">
        <v>13.45</v>
      </c>
      <c r="AG255" s="13">
        <v>2.5499999999999998</v>
      </c>
      <c r="AH255" s="13">
        <v>25.9</v>
      </c>
      <c r="AI255" s="13">
        <v>4</v>
      </c>
      <c r="AJ255" s="13">
        <v>685</v>
      </c>
      <c r="AK255" s="13">
        <v>225</v>
      </c>
      <c r="AL255" s="13">
        <v>20.2</v>
      </c>
      <c r="AM255" s="13">
        <v>110.5</v>
      </c>
      <c r="AN255" s="13">
        <v>10.6</v>
      </c>
      <c r="AR255" s="23">
        <v>252</v>
      </c>
      <c r="AS255" s="31">
        <f t="shared" si="50"/>
        <v>43273</v>
      </c>
      <c r="AT255" s="26">
        <f t="shared" si="49"/>
        <v>0</v>
      </c>
      <c r="AU255" s="26">
        <f t="shared" si="49"/>
        <v>1.6529301951210506E-2</v>
      </c>
      <c r="AV255" s="26">
        <f t="shared" si="49"/>
        <v>0</v>
      </c>
      <c r="AW255" s="26">
        <f t="shared" si="49"/>
        <v>-5.0377940299571808E-3</v>
      </c>
      <c r="AX255" s="26">
        <f t="shared" si="49"/>
        <v>0</v>
      </c>
      <c r="AY255" s="26">
        <f t="shared" si="49"/>
        <v>0</v>
      </c>
      <c r="AZ255" s="26">
        <f t="shared" si="49"/>
        <v>0</v>
      </c>
      <c r="BA255" s="26">
        <f t="shared" si="49"/>
        <v>0</v>
      </c>
      <c r="BB255" s="26">
        <f t="shared" si="49"/>
        <v>0</v>
      </c>
      <c r="BC255" s="26">
        <f t="shared" si="49"/>
        <v>0</v>
      </c>
      <c r="BD255" s="26">
        <f t="shared" si="49"/>
        <v>0</v>
      </c>
      <c r="BE255" s="26">
        <f t="shared" si="48"/>
        <v>0</v>
      </c>
      <c r="BF255" s="26">
        <f t="shared" si="48"/>
        <v>4.7058910374127138E-3</v>
      </c>
      <c r="BG255" s="26">
        <f t="shared" si="48"/>
        <v>-1.2820688429061434E-2</v>
      </c>
      <c r="BH255" s="26">
        <f t="shared" si="47"/>
        <v>0</v>
      </c>
      <c r="BI255" s="26">
        <f t="shared" si="47"/>
        <v>1.6099418934181115E-2</v>
      </c>
      <c r="BJ255" s="26">
        <f t="shared" si="47"/>
        <v>0</v>
      </c>
      <c r="BK255" s="26">
        <f t="shared" si="47"/>
        <v>0</v>
      </c>
      <c r="BL255" s="26">
        <f t="shared" si="47"/>
        <v>-2.5284808495778886E-2</v>
      </c>
      <c r="BM255" s="26">
        <f t="shared" si="47"/>
        <v>0</v>
      </c>
      <c r="BN255" s="26">
        <f t="shared" si="47"/>
        <v>0</v>
      </c>
      <c r="BO255" s="26">
        <f t="shared" si="46"/>
        <v>0</v>
      </c>
      <c r="BP255" s="26">
        <f t="shared" si="46"/>
        <v>0</v>
      </c>
      <c r="BQ255" s="26">
        <f t="shared" si="46"/>
        <v>0</v>
      </c>
      <c r="BR255" s="26">
        <f t="shared" si="46"/>
        <v>0</v>
      </c>
      <c r="BS255" s="26">
        <f t="shared" si="46"/>
        <v>0</v>
      </c>
      <c r="BT255" s="26">
        <f t="shared" si="46"/>
        <v>-2.460581080220019E-2</v>
      </c>
      <c r="BU255" s="26">
        <f t="shared" si="46"/>
        <v>0</v>
      </c>
      <c r="BV255" s="26">
        <f t="shared" si="46"/>
        <v>0</v>
      </c>
      <c r="BW255" s="26">
        <f t="shared" si="45"/>
        <v>-3.4685557987890102E-2</v>
      </c>
      <c r="BX255" s="26">
        <f t="shared" si="42"/>
        <v>7.7519768043179237E-3</v>
      </c>
      <c r="BY255" s="26">
        <f t="shared" si="42"/>
        <v>0</v>
      </c>
      <c r="BZ255" s="26">
        <f t="shared" si="41"/>
        <v>0</v>
      </c>
      <c r="CA255" s="26">
        <f t="shared" si="41"/>
        <v>-2.3282404622219428E-2</v>
      </c>
      <c r="CB255" s="26">
        <f t="shared" si="41"/>
        <v>0</v>
      </c>
      <c r="CC255" s="26">
        <f t="shared" si="41"/>
        <v>-1.3483350337286988E-2</v>
      </c>
      <c r="CD255" s="26">
        <f t="shared" si="40"/>
        <v>-9.3897403498390316E-3</v>
      </c>
    </row>
    <row r="256" spans="2:82" x14ac:dyDescent="0.35">
      <c r="B256">
        <v>253</v>
      </c>
      <c r="C256" s="28">
        <v>43272</v>
      </c>
      <c r="D256" s="13">
        <v>10.4</v>
      </c>
      <c r="E256" s="13">
        <v>0.6</v>
      </c>
      <c r="F256" s="13">
        <v>4.21</v>
      </c>
      <c r="G256" s="13">
        <v>7.96</v>
      </c>
      <c r="H256" s="13">
        <v>13</v>
      </c>
      <c r="I256" s="13">
        <v>36.799999999999997</v>
      </c>
      <c r="J256" s="13">
        <v>30</v>
      </c>
      <c r="K256" s="13">
        <v>1.43</v>
      </c>
      <c r="L256" s="13">
        <v>5.26</v>
      </c>
      <c r="M256" s="13">
        <v>19</v>
      </c>
      <c r="N256" s="13">
        <v>0.3</v>
      </c>
      <c r="O256" s="13">
        <v>2.2800000000000002</v>
      </c>
      <c r="P256" s="13">
        <v>10.6</v>
      </c>
      <c r="Q256" s="13">
        <v>31.4</v>
      </c>
      <c r="R256" s="13">
        <v>19.2</v>
      </c>
      <c r="S256" s="13">
        <v>40.049999999999997</v>
      </c>
      <c r="T256" s="13">
        <v>97.5</v>
      </c>
      <c r="U256" s="13">
        <v>44</v>
      </c>
      <c r="V256" s="13">
        <v>38.85</v>
      </c>
      <c r="W256" s="13">
        <v>27.5</v>
      </c>
      <c r="X256" s="13">
        <v>183</v>
      </c>
      <c r="Y256" s="13">
        <v>1495</v>
      </c>
      <c r="Z256" s="13">
        <v>73.5</v>
      </c>
      <c r="AA256" s="13">
        <v>0.47</v>
      </c>
      <c r="AB256" s="13">
        <v>48.75</v>
      </c>
      <c r="AC256" s="13">
        <v>193.3</v>
      </c>
      <c r="AD256" s="13">
        <v>14.4</v>
      </c>
      <c r="AE256" s="13">
        <v>5.9</v>
      </c>
      <c r="AF256" s="13">
        <v>13.45</v>
      </c>
      <c r="AG256" s="13">
        <v>2.64</v>
      </c>
      <c r="AH256" s="13">
        <v>25.7</v>
      </c>
      <c r="AI256" s="13">
        <v>4</v>
      </c>
      <c r="AJ256" s="13">
        <v>685</v>
      </c>
      <c r="AK256" s="13">
        <v>230.3</v>
      </c>
      <c r="AL256" s="13">
        <v>20.2</v>
      </c>
      <c r="AM256" s="13">
        <v>112</v>
      </c>
      <c r="AN256" s="13">
        <v>10.7</v>
      </c>
      <c r="AR256" s="23">
        <v>253</v>
      </c>
      <c r="AS256" s="31">
        <f t="shared" si="50"/>
        <v>43272</v>
      </c>
      <c r="AT256" s="26">
        <f t="shared" si="49"/>
        <v>9.6619109117368901E-3</v>
      </c>
      <c r="AU256" s="26">
        <f t="shared" si="49"/>
        <v>-3.2789822822990956E-2</v>
      </c>
      <c r="AV256" s="26">
        <f t="shared" si="49"/>
        <v>0</v>
      </c>
      <c r="AW256" s="26">
        <f t="shared" si="49"/>
        <v>0</v>
      </c>
      <c r="AX256" s="26">
        <f t="shared" si="49"/>
        <v>0</v>
      </c>
      <c r="AY256" s="26">
        <f t="shared" si="49"/>
        <v>0</v>
      </c>
      <c r="AZ256" s="26">
        <f t="shared" si="49"/>
        <v>0</v>
      </c>
      <c r="BA256" s="26">
        <f t="shared" si="49"/>
        <v>0</v>
      </c>
      <c r="BB256" s="26">
        <f t="shared" si="49"/>
        <v>4.8695111652845048E-2</v>
      </c>
      <c r="BC256" s="26">
        <f t="shared" si="49"/>
        <v>-2.0834086902841914E-2</v>
      </c>
      <c r="BD256" s="26">
        <f t="shared" si="49"/>
        <v>0</v>
      </c>
      <c r="BE256" s="26">
        <f t="shared" si="48"/>
        <v>4.4850566165351713E-2</v>
      </c>
      <c r="BF256" s="26">
        <f t="shared" si="48"/>
        <v>-9.3897403498390316E-3</v>
      </c>
      <c r="BG256" s="26">
        <f t="shared" si="48"/>
        <v>1.5936258352778044E-3</v>
      </c>
      <c r="BH256" s="26">
        <f t="shared" si="47"/>
        <v>0</v>
      </c>
      <c r="BI256" s="26">
        <f t="shared" si="47"/>
        <v>-1.4870162479451393E-2</v>
      </c>
      <c r="BJ256" s="26">
        <f t="shared" si="47"/>
        <v>5.1413995004186523E-3</v>
      </c>
      <c r="BK256" s="26">
        <f t="shared" si="47"/>
        <v>0</v>
      </c>
      <c r="BL256" s="26">
        <f t="shared" si="47"/>
        <v>2.5284808495779021E-2</v>
      </c>
      <c r="BM256" s="26">
        <f t="shared" si="47"/>
        <v>0</v>
      </c>
      <c r="BN256" s="26">
        <f t="shared" si="47"/>
        <v>0</v>
      </c>
      <c r="BO256" s="26">
        <f t="shared" si="46"/>
        <v>0</v>
      </c>
      <c r="BP256" s="26">
        <f t="shared" si="46"/>
        <v>2.061928720273561E-2</v>
      </c>
      <c r="BQ256" s="26">
        <f t="shared" si="46"/>
        <v>0</v>
      </c>
      <c r="BR256" s="26">
        <f t="shared" si="46"/>
        <v>-5.1151006667703768E-3</v>
      </c>
      <c r="BS256" s="26">
        <f t="shared" si="46"/>
        <v>0</v>
      </c>
      <c r="BT256" s="26">
        <f t="shared" si="46"/>
        <v>-1.3793322132335761E-2</v>
      </c>
      <c r="BU256" s="26">
        <f t="shared" si="46"/>
        <v>3.4486176071169404E-2</v>
      </c>
      <c r="BV256" s="26">
        <f t="shared" ref="BV256:CB307" si="51">LN(AF256/AF257)</f>
        <v>0</v>
      </c>
      <c r="BW256" s="26">
        <f t="shared" si="45"/>
        <v>0</v>
      </c>
      <c r="BX256" s="26">
        <f t="shared" si="42"/>
        <v>-1.1605546120308003E-2</v>
      </c>
      <c r="BY256" s="26">
        <f t="shared" si="42"/>
        <v>7.5282664207915878E-3</v>
      </c>
      <c r="BZ256" s="26">
        <f t="shared" si="41"/>
        <v>-4.5935903468752599E-2</v>
      </c>
      <c r="CA256" s="26">
        <f t="shared" si="41"/>
        <v>-3.7080745104871117E-2</v>
      </c>
      <c r="CB256" s="26">
        <f t="shared" si="41"/>
        <v>0</v>
      </c>
      <c r="CC256" s="26">
        <f t="shared" si="41"/>
        <v>2.7150989065950898E-2</v>
      </c>
      <c r="CD256" s="26">
        <f t="shared" si="40"/>
        <v>-4.662013105811413E-3</v>
      </c>
    </row>
    <row r="257" spans="2:82" x14ac:dyDescent="0.35">
      <c r="B257">
        <v>254</v>
      </c>
      <c r="C257" s="28">
        <v>43271</v>
      </c>
      <c r="D257" s="13">
        <v>10.3</v>
      </c>
      <c r="E257" s="13">
        <v>0.62</v>
      </c>
      <c r="F257" s="13">
        <v>4.21</v>
      </c>
      <c r="G257" s="13">
        <v>7.96</v>
      </c>
      <c r="H257" s="13">
        <v>13</v>
      </c>
      <c r="I257" s="13">
        <v>36.799999999999997</v>
      </c>
      <c r="J257" s="13">
        <v>30</v>
      </c>
      <c r="K257" s="13">
        <v>1.43</v>
      </c>
      <c r="L257" s="13">
        <v>5.01</v>
      </c>
      <c r="M257" s="13">
        <v>19.399999999999999</v>
      </c>
      <c r="N257" s="13">
        <v>0.3</v>
      </c>
      <c r="O257" s="13">
        <v>2.1800000000000002</v>
      </c>
      <c r="P257" s="13">
        <v>10.7</v>
      </c>
      <c r="Q257" s="13">
        <v>31.35</v>
      </c>
      <c r="R257" s="13">
        <v>19.2</v>
      </c>
      <c r="S257" s="13">
        <v>40.65</v>
      </c>
      <c r="T257" s="13">
        <v>97</v>
      </c>
      <c r="U257" s="13">
        <v>44</v>
      </c>
      <c r="V257" s="13">
        <v>37.880000000000003</v>
      </c>
      <c r="W257" s="13">
        <v>27.5</v>
      </c>
      <c r="X257" s="13">
        <v>183</v>
      </c>
      <c r="Y257" s="13">
        <v>1495</v>
      </c>
      <c r="Z257" s="13">
        <v>72</v>
      </c>
      <c r="AA257" s="13">
        <v>0.47</v>
      </c>
      <c r="AB257" s="13">
        <v>49</v>
      </c>
      <c r="AC257" s="13">
        <v>193.3</v>
      </c>
      <c r="AD257" s="13">
        <v>14.6</v>
      </c>
      <c r="AE257" s="13">
        <v>5.7</v>
      </c>
      <c r="AF257" s="13">
        <v>13.45</v>
      </c>
      <c r="AG257" s="13">
        <v>2.64</v>
      </c>
      <c r="AH257" s="13">
        <v>26</v>
      </c>
      <c r="AI257" s="13">
        <v>3.9699999999999998</v>
      </c>
      <c r="AJ257" s="13">
        <v>717.2</v>
      </c>
      <c r="AK257" s="13">
        <v>239</v>
      </c>
      <c r="AL257" s="13">
        <v>20.2</v>
      </c>
      <c r="AM257" s="13">
        <v>109</v>
      </c>
      <c r="AN257" s="13">
        <v>10.75</v>
      </c>
      <c r="AR257" s="23">
        <v>254</v>
      </c>
      <c r="AS257" s="31">
        <f t="shared" si="50"/>
        <v>43271</v>
      </c>
      <c r="AT257" s="26">
        <f t="shared" si="49"/>
        <v>-4.8426244757879032E-3</v>
      </c>
      <c r="AU257" s="26">
        <f t="shared" si="49"/>
        <v>1.6260520871780326E-2</v>
      </c>
      <c r="AV257" s="26">
        <f t="shared" si="49"/>
        <v>0</v>
      </c>
      <c r="AW257" s="26">
        <f t="shared" si="49"/>
        <v>8.9298137647696951E-2</v>
      </c>
      <c r="AX257" s="26">
        <f t="shared" si="49"/>
        <v>0</v>
      </c>
      <c r="AY257" s="26">
        <f t="shared" si="49"/>
        <v>0</v>
      </c>
      <c r="AZ257" s="26">
        <f t="shared" si="49"/>
        <v>0</v>
      </c>
      <c r="BA257" s="26">
        <f t="shared" si="49"/>
        <v>0</v>
      </c>
      <c r="BB257" s="26">
        <f t="shared" si="49"/>
        <v>-5.0594447456497507E-2</v>
      </c>
      <c r="BC257" s="26">
        <f t="shared" si="49"/>
        <v>0</v>
      </c>
      <c r="BD257" s="26">
        <f t="shared" si="49"/>
        <v>0</v>
      </c>
      <c r="BE257" s="26">
        <f t="shared" si="48"/>
        <v>9.2166551049240476E-3</v>
      </c>
      <c r="BF257" s="26">
        <f t="shared" si="48"/>
        <v>-4.662013105811413E-3</v>
      </c>
      <c r="BG257" s="26">
        <f t="shared" si="48"/>
        <v>6.400021845467725E-3</v>
      </c>
      <c r="BH257" s="26">
        <f t="shared" si="47"/>
        <v>0</v>
      </c>
      <c r="BI257" s="26">
        <f t="shared" si="47"/>
        <v>-8.5732307104882128E-3</v>
      </c>
      <c r="BJ257" s="26">
        <f t="shared" si="47"/>
        <v>0</v>
      </c>
      <c r="BK257" s="26">
        <f t="shared" si="47"/>
        <v>0</v>
      </c>
      <c r="BL257" s="26">
        <f t="shared" si="47"/>
        <v>0</v>
      </c>
      <c r="BM257" s="26">
        <f t="shared" si="47"/>
        <v>0</v>
      </c>
      <c r="BN257" s="26">
        <f t="shared" si="47"/>
        <v>0</v>
      </c>
      <c r="BO257" s="26">
        <f t="shared" si="47"/>
        <v>0</v>
      </c>
      <c r="BP257" s="26">
        <f t="shared" si="47"/>
        <v>0</v>
      </c>
      <c r="BQ257" s="26">
        <f t="shared" si="47"/>
        <v>8.8947486016496116E-2</v>
      </c>
      <c r="BR257" s="26">
        <f t="shared" si="47"/>
        <v>5.1151006667704089E-3</v>
      </c>
      <c r="BS257" s="26">
        <f t="shared" si="47"/>
        <v>0</v>
      </c>
      <c r="BT257" s="26">
        <f t="shared" si="47"/>
        <v>-6.8259650703998706E-3</v>
      </c>
      <c r="BU257" s="26">
        <f t="shared" si="47"/>
        <v>-4.2925044717033886E-2</v>
      </c>
      <c r="BV257" s="26">
        <f t="shared" si="51"/>
        <v>0</v>
      </c>
      <c r="BW257" s="26">
        <f t="shared" si="45"/>
        <v>0</v>
      </c>
      <c r="BX257" s="26">
        <f t="shared" si="42"/>
        <v>1.9418085857101516E-2</v>
      </c>
      <c r="BY257" s="26">
        <f t="shared" si="42"/>
        <v>-7.5282664207916364E-3</v>
      </c>
      <c r="BZ257" s="26">
        <f t="shared" si="41"/>
        <v>-5.1230548414601215E-2</v>
      </c>
      <c r="CA257" s="26">
        <f t="shared" si="41"/>
        <v>0</v>
      </c>
      <c r="CB257" s="26">
        <f t="shared" si="41"/>
        <v>9.950330853168092E-3</v>
      </c>
      <c r="CC257" s="26">
        <f t="shared" si="41"/>
        <v>-1.0041161499490503E-2</v>
      </c>
      <c r="CD257" s="26">
        <f t="shared" si="40"/>
        <v>1.4051753455650287E-2</v>
      </c>
    </row>
    <row r="258" spans="2:82" x14ac:dyDescent="0.35">
      <c r="B258">
        <v>255</v>
      </c>
      <c r="C258" s="33">
        <v>43270</v>
      </c>
      <c r="D258" s="13">
        <v>10.35</v>
      </c>
      <c r="E258" s="13">
        <v>0.61</v>
      </c>
      <c r="F258" s="13">
        <v>4.21</v>
      </c>
      <c r="G258" s="13">
        <v>7.28</v>
      </c>
      <c r="H258" s="13">
        <v>13</v>
      </c>
      <c r="I258" s="13">
        <v>36.799999999999997</v>
      </c>
      <c r="J258" s="13">
        <v>30</v>
      </c>
      <c r="K258" s="13">
        <v>1.43</v>
      </c>
      <c r="L258" s="13">
        <v>5.27</v>
      </c>
      <c r="M258" s="13">
        <v>19.399999999999999</v>
      </c>
      <c r="N258" s="13">
        <v>0.3</v>
      </c>
      <c r="O258" s="13">
        <v>2.16</v>
      </c>
      <c r="P258" s="13">
        <v>10.75</v>
      </c>
      <c r="Q258" s="13">
        <v>31.15</v>
      </c>
      <c r="R258" s="13">
        <v>19.2</v>
      </c>
      <c r="S258" s="13">
        <v>41</v>
      </c>
      <c r="T258" s="13">
        <v>97</v>
      </c>
      <c r="U258" s="13">
        <v>44</v>
      </c>
      <c r="V258" s="13">
        <v>37.880000000000003</v>
      </c>
      <c r="W258" s="13">
        <v>27.5</v>
      </c>
      <c r="X258" s="13">
        <v>183</v>
      </c>
      <c r="Y258" s="13">
        <v>1495</v>
      </c>
      <c r="Z258" s="13">
        <v>72</v>
      </c>
      <c r="AA258" s="13">
        <v>0.43</v>
      </c>
      <c r="AB258" s="13">
        <v>48.75</v>
      </c>
      <c r="AC258" s="13">
        <v>193.3</v>
      </c>
      <c r="AD258" s="13">
        <v>14.7</v>
      </c>
      <c r="AE258" s="13">
        <v>5.95</v>
      </c>
      <c r="AF258" s="13">
        <v>13.45</v>
      </c>
      <c r="AG258" s="13">
        <v>2.64</v>
      </c>
      <c r="AH258" s="13">
        <v>25.5</v>
      </c>
      <c r="AI258" s="13">
        <v>4</v>
      </c>
      <c r="AJ258" s="13">
        <v>754.9</v>
      </c>
      <c r="AK258" s="13">
        <v>239</v>
      </c>
      <c r="AL258" s="13">
        <v>20</v>
      </c>
      <c r="AM258" s="13">
        <v>110.1</v>
      </c>
      <c r="AN258" s="13">
        <v>10.6</v>
      </c>
      <c r="AR258" s="23">
        <v>255</v>
      </c>
      <c r="AS258" s="31">
        <f t="shared" si="50"/>
        <v>43270</v>
      </c>
      <c r="AT258" s="26">
        <f t="shared" si="49"/>
        <v>-2.386748140664343E-2</v>
      </c>
      <c r="AU258" s="26">
        <f t="shared" si="49"/>
        <v>-1.6260520871780291E-2</v>
      </c>
      <c r="AV258" s="26">
        <f t="shared" si="49"/>
        <v>0</v>
      </c>
      <c r="AW258" s="26">
        <f t="shared" si="49"/>
        <v>5.0715092579016428E-2</v>
      </c>
      <c r="AX258" s="26">
        <f t="shared" si="49"/>
        <v>0</v>
      </c>
      <c r="AY258" s="26">
        <f t="shared" si="49"/>
        <v>0</v>
      </c>
      <c r="AZ258" s="26">
        <f t="shared" si="49"/>
        <v>-6.4538521137571178E-2</v>
      </c>
      <c r="BA258" s="26">
        <f t="shared" si="49"/>
        <v>0</v>
      </c>
      <c r="BB258" s="26">
        <f t="shared" si="49"/>
        <v>0</v>
      </c>
      <c r="BC258" s="26">
        <f t="shared" si="49"/>
        <v>0</v>
      </c>
      <c r="BD258" s="26">
        <f t="shared" si="49"/>
        <v>0</v>
      </c>
      <c r="BE258" s="26">
        <f t="shared" si="48"/>
        <v>-4.9671609797237601E-2</v>
      </c>
      <c r="BF258" s="26">
        <f t="shared" si="48"/>
        <v>-9.2593254127967123E-3</v>
      </c>
      <c r="BG258" s="26">
        <f t="shared" si="48"/>
        <v>-5.0088716847798767E-2</v>
      </c>
      <c r="BH258" s="26">
        <f t="shared" si="47"/>
        <v>0</v>
      </c>
      <c r="BI258" s="26">
        <f t="shared" si="47"/>
        <v>-1.212136053234485E-2</v>
      </c>
      <c r="BJ258" s="26">
        <f t="shared" si="47"/>
        <v>0</v>
      </c>
      <c r="BK258" s="26">
        <f t="shared" si="47"/>
        <v>6.3327133951274109E-2</v>
      </c>
      <c r="BL258" s="26">
        <f t="shared" si="47"/>
        <v>-2.3731059258333617E-3</v>
      </c>
      <c r="BM258" s="26">
        <f t="shared" si="47"/>
        <v>0</v>
      </c>
      <c r="BN258" s="26">
        <f t="shared" si="47"/>
        <v>0</v>
      </c>
      <c r="BO258" s="26">
        <f t="shared" si="47"/>
        <v>0</v>
      </c>
      <c r="BP258" s="26">
        <f t="shared" si="47"/>
        <v>0</v>
      </c>
      <c r="BQ258" s="26">
        <f t="shared" si="47"/>
        <v>-4.5462374076757399E-2</v>
      </c>
      <c r="BR258" s="26">
        <f t="shared" si="47"/>
        <v>-5.1151006667703768E-3</v>
      </c>
      <c r="BS258" s="26">
        <f t="shared" si="47"/>
        <v>0</v>
      </c>
      <c r="BT258" s="26">
        <f t="shared" si="47"/>
        <v>0</v>
      </c>
      <c r="BU258" s="26">
        <f t="shared" si="47"/>
        <v>-4.115807249350744E-2</v>
      </c>
      <c r="BV258" s="26">
        <f t="shared" si="51"/>
        <v>0</v>
      </c>
      <c r="BW258" s="26">
        <f t="shared" si="45"/>
        <v>-1.1299555253933282E-2</v>
      </c>
      <c r="BX258" s="26">
        <f t="shared" si="42"/>
        <v>-3.4685557987889984E-2</v>
      </c>
      <c r="BY258" s="26">
        <f t="shared" si="42"/>
        <v>-1.734863833461309E-2</v>
      </c>
      <c r="BZ258" s="26">
        <f t="shared" si="41"/>
        <v>0</v>
      </c>
      <c r="CA258" s="26">
        <f t="shared" si="41"/>
        <v>0</v>
      </c>
      <c r="CB258" s="26">
        <f t="shared" si="41"/>
        <v>0</v>
      </c>
      <c r="CC258" s="26">
        <f t="shared" si="41"/>
        <v>9.0867793621789042E-4</v>
      </c>
      <c r="CD258" s="26">
        <f t="shared" si="40"/>
        <v>-3.7041271680349097E-2</v>
      </c>
    </row>
    <row r="259" spans="2:82" x14ac:dyDescent="0.35">
      <c r="B259">
        <v>256</v>
      </c>
      <c r="C259" s="33">
        <v>43265</v>
      </c>
      <c r="D259" s="13">
        <v>10.6</v>
      </c>
      <c r="E259" s="13">
        <v>0.62</v>
      </c>
      <c r="F259" s="13">
        <v>4.21</v>
      </c>
      <c r="G259" s="13">
        <v>6.92</v>
      </c>
      <c r="H259" s="13">
        <v>13</v>
      </c>
      <c r="I259" s="13">
        <v>36.799999999999997</v>
      </c>
      <c r="J259" s="13">
        <v>32</v>
      </c>
      <c r="K259" s="13">
        <v>1.43</v>
      </c>
      <c r="L259" s="13">
        <v>5.27</v>
      </c>
      <c r="M259" s="13">
        <v>19.399999999999999</v>
      </c>
      <c r="N259" s="13">
        <v>0.3</v>
      </c>
      <c r="O259" s="13">
        <v>2.27</v>
      </c>
      <c r="P259" s="13">
        <v>10.85</v>
      </c>
      <c r="Q259" s="13">
        <v>32.75</v>
      </c>
      <c r="R259" s="13">
        <v>19.2</v>
      </c>
      <c r="S259" s="13">
        <v>41.5</v>
      </c>
      <c r="T259" s="13">
        <v>97</v>
      </c>
      <c r="U259" s="13">
        <v>41.3</v>
      </c>
      <c r="V259" s="13">
        <v>37.97</v>
      </c>
      <c r="W259" s="13">
        <v>27.5</v>
      </c>
      <c r="X259" s="13">
        <v>183</v>
      </c>
      <c r="Y259" s="13">
        <v>1495</v>
      </c>
      <c r="Z259" s="13">
        <v>72</v>
      </c>
      <c r="AA259" s="13">
        <v>0.45</v>
      </c>
      <c r="AB259" s="13">
        <v>49</v>
      </c>
      <c r="AC259" s="13">
        <v>193.3</v>
      </c>
      <c r="AD259" s="13">
        <v>14.7</v>
      </c>
      <c r="AE259" s="13">
        <v>6.2</v>
      </c>
      <c r="AF259" s="13">
        <v>13.45</v>
      </c>
      <c r="AG259" s="13">
        <v>2.67</v>
      </c>
      <c r="AH259" s="13">
        <v>26.4</v>
      </c>
      <c r="AI259" s="13">
        <v>4.07</v>
      </c>
      <c r="AJ259" s="13">
        <v>754.9</v>
      </c>
      <c r="AK259" s="13">
        <v>239</v>
      </c>
      <c r="AL259" s="13">
        <v>20</v>
      </c>
      <c r="AM259" s="13">
        <v>110</v>
      </c>
      <c r="AN259" s="13">
        <v>11</v>
      </c>
      <c r="AR259" s="23">
        <v>256</v>
      </c>
      <c r="AS259" s="31">
        <f t="shared" si="50"/>
        <v>43265</v>
      </c>
      <c r="AT259" s="26">
        <f t="shared" si="49"/>
        <v>-4.7058910374127277E-3</v>
      </c>
      <c r="AU259" s="26">
        <f t="shared" si="49"/>
        <v>0</v>
      </c>
      <c r="AV259" s="26">
        <f t="shared" si="49"/>
        <v>0</v>
      </c>
      <c r="AW259" s="26">
        <f t="shared" si="49"/>
        <v>4.7346120597198421E-2</v>
      </c>
      <c r="AX259" s="26">
        <f t="shared" si="49"/>
        <v>0</v>
      </c>
      <c r="AY259" s="26">
        <f t="shared" si="49"/>
        <v>0</v>
      </c>
      <c r="AZ259" s="26">
        <f t="shared" si="49"/>
        <v>0</v>
      </c>
      <c r="BA259" s="26">
        <f t="shared" si="49"/>
        <v>0</v>
      </c>
      <c r="BB259" s="26">
        <f t="shared" si="49"/>
        <v>4.8600428849633087E-2</v>
      </c>
      <c r="BC259" s="26">
        <f t="shared" si="49"/>
        <v>2.0834086902841834E-2</v>
      </c>
      <c r="BD259" s="26">
        <f t="shared" si="49"/>
        <v>0</v>
      </c>
      <c r="BE259" s="26">
        <f t="shared" si="48"/>
        <v>-1.7467693040390832E-2</v>
      </c>
      <c r="BF259" s="26">
        <f t="shared" si="48"/>
        <v>-4.5977092486295425E-3</v>
      </c>
      <c r="BG259" s="26">
        <f t="shared" si="48"/>
        <v>3.0581063588208724E-3</v>
      </c>
      <c r="BH259" s="26">
        <f t="shared" si="47"/>
        <v>0</v>
      </c>
      <c r="BI259" s="26">
        <f t="shared" si="47"/>
        <v>0</v>
      </c>
      <c r="BJ259" s="26">
        <f t="shared" si="47"/>
        <v>0</v>
      </c>
      <c r="BK259" s="26">
        <f t="shared" si="47"/>
        <v>-1.083695132987748E-2</v>
      </c>
      <c r="BL259" s="26">
        <f t="shared" si="47"/>
        <v>2.3731059258333635E-3</v>
      </c>
      <c r="BM259" s="26">
        <f t="shared" si="47"/>
        <v>0</v>
      </c>
      <c r="BN259" s="26">
        <f t="shared" si="47"/>
        <v>0</v>
      </c>
      <c r="BO259" s="26">
        <f t="shared" si="47"/>
        <v>0</v>
      </c>
      <c r="BP259" s="26">
        <f t="shared" si="47"/>
        <v>-2.3336680179235614E-2</v>
      </c>
      <c r="BQ259" s="26">
        <f t="shared" si="47"/>
        <v>0</v>
      </c>
      <c r="BR259" s="26">
        <f t="shared" si="47"/>
        <v>1.0256500167189061E-2</v>
      </c>
      <c r="BS259" s="26">
        <f t="shared" si="47"/>
        <v>0</v>
      </c>
      <c r="BT259" s="26">
        <f t="shared" si="47"/>
        <v>0</v>
      </c>
      <c r="BU259" s="26">
        <f t="shared" si="47"/>
        <v>0</v>
      </c>
      <c r="BV259" s="26">
        <f t="shared" si="51"/>
        <v>0</v>
      </c>
      <c r="BW259" s="26">
        <f t="shared" si="45"/>
        <v>0</v>
      </c>
      <c r="BX259" s="26">
        <f t="shared" si="42"/>
        <v>-1.3170463189745121E-2</v>
      </c>
      <c r="BY259" s="26">
        <f t="shared" si="42"/>
        <v>-4.3275983481821732E-2</v>
      </c>
      <c r="BZ259" s="26">
        <f t="shared" si="41"/>
        <v>-1.8505679360064822E-2</v>
      </c>
      <c r="CA259" s="26">
        <f t="shared" si="41"/>
        <v>0</v>
      </c>
      <c r="CB259" s="26">
        <f t="shared" si="41"/>
        <v>0</v>
      </c>
      <c r="CC259" s="26">
        <f t="shared" si="41"/>
        <v>-4.445176257083381E-2</v>
      </c>
      <c r="CD259" s="26">
        <f t="shared" si="40"/>
        <v>4.5558165358608824E-3</v>
      </c>
    </row>
    <row r="260" spans="2:82" x14ac:dyDescent="0.35">
      <c r="B260">
        <v>257</v>
      </c>
      <c r="C260" s="33">
        <v>43264</v>
      </c>
      <c r="D260" s="13">
        <v>10.65</v>
      </c>
      <c r="E260" s="13">
        <v>0.62</v>
      </c>
      <c r="F260" s="13">
        <v>4.21</v>
      </c>
      <c r="G260" s="13">
        <v>6.6</v>
      </c>
      <c r="H260" s="13">
        <v>13</v>
      </c>
      <c r="I260" s="13">
        <v>36.799999999999997</v>
      </c>
      <c r="J260" s="13">
        <v>32</v>
      </c>
      <c r="K260" s="13">
        <v>1.43</v>
      </c>
      <c r="L260" s="13">
        <v>5.0199999999999996</v>
      </c>
      <c r="M260" s="13">
        <v>19</v>
      </c>
      <c r="N260" s="13">
        <v>0.3</v>
      </c>
      <c r="O260" s="13">
        <v>2.31</v>
      </c>
      <c r="P260" s="13">
        <v>10.9</v>
      </c>
      <c r="Q260" s="13">
        <v>32.65</v>
      </c>
      <c r="R260" s="13">
        <v>19.2</v>
      </c>
      <c r="S260" s="13">
        <v>41.5</v>
      </c>
      <c r="T260" s="13">
        <v>97</v>
      </c>
      <c r="U260" s="13">
        <v>41.75</v>
      </c>
      <c r="V260" s="13">
        <v>37.880000000000003</v>
      </c>
      <c r="W260" s="13">
        <v>27.5</v>
      </c>
      <c r="X260" s="13">
        <v>183</v>
      </c>
      <c r="Y260" s="13">
        <v>1495</v>
      </c>
      <c r="Z260" s="13">
        <v>73.7</v>
      </c>
      <c r="AA260" s="13">
        <v>0.45</v>
      </c>
      <c r="AB260" s="13">
        <v>48.5</v>
      </c>
      <c r="AC260" s="13">
        <v>193.3</v>
      </c>
      <c r="AD260" s="13">
        <v>14.7</v>
      </c>
      <c r="AE260" s="13">
        <v>6.2</v>
      </c>
      <c r="AF260" s="13">
        <v>13.45</v>
      </c>
      <c r="AG260" s="13">
        <v>2.67</v>
      </c>
      <c r="AH260" s="13">
        <v>26.75</v>
      </c>
      <c r="AI260" s="13">
        <v>4.25</v>
      </c>
      <c r="AJ260" s="13">
        <v>769</v>
      </c>
      <c r="AK260" s="13">
        <v>239</v>
      </c>
      <c r="AL260" s="13">
        <v>20</v>
      </c>
      <c r="AM260" s="13">
        <v>115</v>
      </c>
      <c r="AN260" s="13">
        <v>10.95</v>
      </c>
      <c r="AR260" s="23">
        <v>257</v>
      </c>
      <c r="AS260" s="31">
        <f t="shared" si="50"/>
        <v>43264</v>
      </c>
      <c r="AT260" s="26">
        <f t="shared" si="49"/>
        <v>0</v>
      </c>
      <c r="AU260" s="26">
        <f t="shared" si="49"/>
        <v>-4.7252884850545615E-2</v>
      </c>
      <c r="AV260" s="26">
        <f t="shared" si="49"/>
        <v>0</v>
      </c>
      <c r="AW260" s="26">
        <f t="shared" si="49"/>
        <v>-1.8018505502678365E-2</v>
      </c>
      <c r="AX260" s="26">
        <f t="shared" si="49"/>
        <v>0</v>
      </c>
      <c r="AY260" s="26">
        <f t="shared" si="49"/>
        <v>0</v>
      </c>
      <c r="AZ260" s="26">
        <f t="shared" si="49"/>
        <v>0</v>
      </c>
      <c r="BA260" s="26">
        <f t="shared" si="49"/>
        <v>-6.9686693160933158E-3</v>
      </c>
      <c r="BB260" s="26">
        <f t="shared" si="49"/>
        <v>0</v>
      </c>
      <c r="BC260" s="26">
        <f t="shared" si="49"/>
        <v>-2.5975486403260677E-2</v>
      </c>
      <c r="BD260" s="26">
        <f t="shared" si="49"/>
        <v>0</v>
      </c>
      <c r="BE260" s="26">
        <f t="shared" si="48"/>
        <v>4.3384015985983623E-3</v>
      </c>
      <c r="BF260" s="26">
        <f t="shared" si="48"/>
        <v>-2.7150989065950745E-2</v>
      </c>
      <c r="BG260" s="26">
        <f t="shared" si="48"/>
        <v>1.0777625493829336E-2</v>
      </c>
      <c r="BH260" s="26">
        <f t="shared" si="47"/>
        <v>0</v>
      </c>
      <c r="BI260" s="26">
        <f t="shared" si="47"/>
        <v>0</v>
      </c>
      <c r="BJ260" s="26">
        <f t="shared" si="47"/>
        <v>0</v>
      </c>
      <c r="BK260" s="26">
        <f t="shared" si="47"/>
        <v>0</v>
      </c>
      <c r="BL260" s="26">
        <f t="shared" si="47"/>
        <v>0</v>
      </c>
      <c r="BM260" s="26">
        <f t="shared" si="47"/>
        <v>0</v>
      </c>
      <c r="BN260" s="26">
        <f t="shared" si="47"/>
        <v>0</v>
      </c>
      <c r="BO260" s="26">
        <f t="shared" si="47"/>
        <v>0</v>
      </c>
      <c r="BP260" s="26">
        <f t="shared" si="47"/>
        <v>0</v>
      </c>
      <c r="BQ260" s="26">
        <f t="shared" si="47"/>
        <v>4.5462374076757413E-2</v>
      </c>
      <c r="BR260" s="26">
        <f t="shared" si="47"/>
        <v>-2.059732963010616E-3</v>
      </c>
      <c r="BS260" s="26">
        <f t="shared" si="47"/>
        <v>0</v>
      </c>
      <c r="BT260" s="26">
        <f t="shared" si="47"/>
        <v>0</v>
      </c>
      <c r="BU260" s="26">
        <f t="shared" si="47"/>
        <v>1.6260520871780326E-2</v>
      </c>
      <c r="BV260" s="26">
        <f t="shared" si="51"/>
        <v>0</v>
      </c>
      <c r="BW260" s="26">
        <f t="shared" si="45"/>
        <v>0</v>
      </c>
      <c r="BX260" s="26">
        <f t="shared" si="42"/>
        <v>-1.668249995993602E-2</v>
      </c>
      <c r="BY260" s="26">
        <f t="shared" si="42"/>
        <v>-1.1696039763191187E-2</v>
      </c>
      <c r="BZ260" s="26">
        <f t="shared" si="41"/>
        <v>0</v>
      </c>
      <c r="CA260" s="26">
        <f t="shared" si="41"/>
        <v>0</v>
      </c>
      <c r="CB260" s="26">
        <f t="shared" si="41"/>
        <v>0</v>
      </c>
      <c r="CC260" s="26">
        <f t="shared" si="41"/>
        <v>-1.8096142240421546E-2</v>
      </c>
      <c r="CD260" s="26">
        <f t="shared" si="40"/>
        <v>-1.3605652055778709E-2</v>
      </c>
    </row>
    <row r="261" spans="2:82" x14ac:dyDescent="0.35">
      <c r="B261">
        <v>258</v>
      </c>
      <c r="C261" s="33">
        <v>43263</v>
      </c>
      <c r="D261" s="13">
        <v>10.65</v>
      </c>
      <c r="E261" s="13">
        <v>0.65</v>
      </c>
      <c r="F261" s="13">
        <v>4.21</v>
      </c>
      <c r="G261" s="13">
        <v>6.72</v>
      </c>
      <c r="H261" s="13">
        <v>13</v>
      </c>
      <c r="I261" s="13">
        <v>36.799999999999997</v>
      </c>
      <c r="J261" s="13">
        <v>32</v>
      </c>
      <c r="K261" s="13">
        <v>1.44</v>
      </c>
      <c r="L261" s="13">
        <v>5.0199999999999996</v>
      </c>
      <c r="M261" s="13">
        <v>19.5</v>
      </c>
      <c r="N261" s="13">
        <v>0.3</v>
      </c>
      <c r="O261" s="13">
        <v>2.2999999999999998</v>
      </c>
      <c r="P261" s="13">
        <v>11.2</v>
      </c>
      <c r="Q261" s="13">
        <v>32.299999999999997</v>
      </c>
      <c r="R261" s="13">
        <v>19.2</v>
      </c>
      <c r="S261" s="13">
        <v>41.5</v>
      </c>
      <c r="T261" s="13">
        <v>97</v>
      </c>
      <c r="U261" s="13">
        <v>41.75</v>
      </c>
      <c r="V261" s="13">
        <v>37.880000000000003</v>
      </c>
      <c r="W261" s="13">
        <v>27.5</v>
      </c>
      <c r="X261" s="13">
        <v>183</v>
      </c>
      <c r="Y261" s="13">
        <v>1495</v>
      </c>
      <c r="Z261" s="13">
        <v>73.7</v>
      </c>
      <c r="AA261" s="13">
        <v>0.43</v>
      </c>
      <c r="AB261" s="13">
        <v>48.6</v>
      </c>
      <c r="AC261" s="13">
        <v>193.3</v>
      </c>
      <c r="AD261" s="13">
        <v>14.7</v>
      </c>
      <c r="AE261" s="13">
        <v>6.1</v>
      </c>
      <c r="AF261" s="13">
        <v>13.45</v>
      </c>
      <c r="AG261" s="13">
        <v>2.67</v>
      </c>
      <c r="AH261" s="13">
        <v>27.2</v>
      </c>
      <c r="AI261" s="13">
        <v>4.3</v>
      </c>
      <c r="AJ261" s="13">
        <v>769</v>
      </c>
      <c r="AK261" s="13">
        <v>239</v>
      </c>
      <c r="AL261" s="13">
        <v>20</v>
      </c>
      <c r="AM261" s="13">
        <v>117.1</v>
      </c>
      <c r="AN261" s="13">
        <v>11.1</v>
      </c>
      <c r="AR261" s="23">
        <v>258</v>
      </c>
      <c r="AS261" s="31">
        <f t="shared" si="50"/>
        <v>43263</v>
      </c>
      <c r="AT261" s="26">
        <f t="shared" si="49"/>
        <v>-1.8605187831034358E-2</v>
      </c>
      <c r="AU261" s="26">
        <f t="shared" si="49"/>
        <v>0</v>
      </c>
      <c r="AV261" s="26">
        <f t="shared" si="49"/>
        <v>0</v>
      </c>
      <c r="AW261" s="26">
        <f t="shared" si="49"/>
        <v>4.2559614418795903E-2</v>
      </c>
      <c r="AX261" s="26">
        <f t="shared" si="49"/>
        <v>3.9220713153281329E-2</v>
      </c>
      <c r="AY261" s="26">
        <f t="shared" si="49"/>
        <v>0</v>
      </c>
      <c r="AZ261" s="26">
        <f t="shared" si="49"/>
        <v>0</v>
      </c>
      <c r="BA261" s="26">
        <f t="shared" si="49"/>
        <v>0</v>
      </c>
      <c r="BB261" s="26">
        <f t="shared" si="49"/>
        <v>0</v>
      </c>
      <c r="BC261" s="26">
        <f t="shared" si="49"/>
        <v>-2.0305266160745569E-2</v>
      </c>
      <c r="BD261" s="26">
        <f t="shared" si="49"/>
        <v>0</v>
      </c>
      <c r="BE261" s="26">
        <f t="shared" si="48"/>
        <v>-1.7241806434506103E-2</v>
      </c>
      <c r="BF261" s="26">
        <f t="shared" si="48"/>
        <v>3.174869831458027E-2</v>
      </c>
      <c r="BG261" s="26">
        <f t="shared" si="48"/>
        <v>-2.1440331237869519E-2</v>
      </c>
      <c r="BH261" s="26">
        <f t="shared" si="47"/>
        <v>0</v>
      </c>
      <c r="BI261" s="26">
        <f t="shared" si="47"/>
        <v>-2.4067400305649764E-3</v>
      </c>
      <c r="BJ261" s="26">
        <f t="shared" si="47"/>
        <v>-2.7956077266590072E-2</v>
      </c>
      <c r="BK261" s="26">
        <f t="shared" si="47"/>
        <v>0</v>
      </c>
      <c r="BL261" s="26">
        <f t="shared" si="47"/>
        <v>-1.055409068943492E-3</v>
      </c>
      <c r="BM261" s="26">
        <f t="shared" si="47"/>
        <v>0</v>
      </c>
      <c r="BN261" s="26">
        <f t="shared" si="47"/>
        <v>4.8708200315445718E-2</v>
      </c>
      <c r="BO261" s="26">
        <f t="shared" si="47"/>
        <v>3.042472888729451E-2</v>
      </c>
      <c r="BP261" s="26">
        <f t="shared" si="47"/>
        <v>0</v>
      </c>
      <c r="BQ261" s="26">
        <f t="shared" si="47"/>
        <v>-4.5462374076757399E-2</v>
      </c>
      <c r="BR261" s="26">
        <f t="shared" si="47"/>
        <v>2.0597329630105622E-3</v>
      </c>
      <c r="BS261" s="26">
        <f t="shared" si="47"/>
        <v>0</v>
      </c>
      <c r="BT261" s="26">
        <f t="shared" si="47"/>
        <v>0</v>
      </c>
      <c r="BU261" s="26">
        <f t="shared" si="47"/>
        <v>4.1847109935500504E-2</v>
      </c>
      <c r="BV261" s="26">
        <f t="shared" si="51"/>
        <v>0</v>
      </c>
      <c r="BW261" s="26">
        <f t="shared" si="45"/>
        <v>0</v>
      </c>
      <c r="BX261" s="26">
        <f t="shared" si="42"/>
        <v>-3.6697288889625131E-3</v>
      </c>
      <c r="BY261" s="26">
        <f t="shared" si="42"/>
        <v>0</v>
      </c>
      <c r="BZ261" s="26">
        <f t="shared" si="41"/>
        <v>7.8277902616171693E-2</v>
      </c>
      <c r="CA261" s="26">
        <f t="shared" si="41"/>
        <v>1.3479563828240015E-2</v>
      </c>
      <c r="CB261" s="26">
        <f t="shared" si="41"/>
        <v>0</v>
      </c>
      <c r="CC261" s="26">
        <f t="shared" si="41"/>
        <v>-7.656353861993149E-3</v>
      </c>
      <c r="CD261" s="26">
        <f t="shared" si="40"/>
        <v>1.3605652055778678E-2</v>
      </c>
    </row>
    <row r="262" spans="2:82" x14ac:dyDescent="0.35">
      <c r="B262">
        <v>259</v>
      </c>
      <c r="C262" s="33">
        <v>43262</v>
      </c>
      <c r="D262" s="13">
        <v>10.85</v>
      </c>
      <c r="E262" s="13">
        <v>0.65</v>
      </c>
      <c r="F262" s="13">
        <v>4.21</v>
      </c>
      <c r="G262" s="13">
        <v>6.44</v>
      </c>
      <c r="H262" s="13">
        <v>12.5</v>
      </c>
      <c r="I262" s="13">
        <v>36.799999999999997</v>
      </c>
      <c r="J262" s="13">
        <v>32</v>
      </c>
      <c r="K262" s="13">
        <v>1.44</v>
      </c>
      <c r="L262" s="13">
        <v>5.0199999999999996</v>
      </c>
      <c r="M262" s="13">
        <v>19.899999999999999</v>
      </c>
      <c r="N262" s="13">
        <v>0.3</v>
      </c>
      <c r="O262" s="13">
        <v>2.34</v>
      </c>
      <c r="P262" s="13">
        <v>10.85</v>
      </c>
      <c r="Q262" s="13">
        <v>33</v>
      </c>
      <c r="R262" s="13">
        <v>19.2</v>
      </c>
      <c r="S262" s="13">
        <v>41.6</v>
      </c>
      <c r="T262" s="13">
        <v>99.75</v>
      </c>
      <c r="U262" s="13">
        <v>41.75</v>
      </c>
      <c r="V262" s="13">
        <v>37.92</v>
      </c>
      <c r="W262" s="13">
        <v>27.5</v>
      </c>
      <c r="X262" s="13">
        <v>174.3</v>
      </c>
      <c r="Y262" s="13">
        <v>1450.2</v>
      </c>
      <c r="Z262" s="13">
        <v>73.7</v>
      </c>
      <c r="AA262" s="13">
        <v>0.45</v>
      </c>
      <c r="AB262" s="13">
        <v>48.5</v>
      </c>
      <c r="AC262" s="13">
        <v>193.3</v>
      </c>
      <c r="AD262" s="13">
        <v>14.7</v>
      </c>
      <c r="AE262" s="13">
        <v>5.85</v>
      </c>
      <c r="AF262" s="13">
        <v>13.45</v>
      </c>
      <c r="AG262" s="13">
        <v>2.67</v>
      </c>
      <c r="AH262" s="13">
        <v>27.3</v>
      </c>
      <c r="AI262" s="13">
        <v>4.3</v>
      </c>
      <c r="AJ262" s="13">
        <v>711.1</v>
      </c>
      <c r="AK262" s="13">
        <v>235.8</v>
      </c>
      <c r="AL262" s="13">
        <v>20</v>
      </c>
      <c r="AM262" s="13">
        <v>118</v>
      </c>
      <c r="AN262" s="13">
        <v>10.95</v>
      </c>
      <c r="AR262" s="23">
        <v>259</v>
      </c>
      <c r="AS262" s="31">
        <f t="shared" si="50"/>
        <v>43262</v>
      </c>
      <c r="AT262" s="26">
        <f t="shared" si="49"/>
        <v>1.3921338518608014E-2</v>
      </c>
      <c r="AU262" s="26">
        <f t="shared" si="49"/>
        <v>4.7252884850545511E-2</v>
      </c>
      <c r="AV262" s="26">
        <f t="shared" si="49"/>
        <v>-5.0936936362754141E-2</v>
      </c>
      <c r="AW262" s="26">
        <f t="shared" si="49"/>
        <v>0</v>
      </c>
      <c r="AX262" s="26">
        <f t="shared" si="49"/>
        <v>-1.1928570865273845E-2</v>
      </c>
      <c r="AY262" s="26">
        <f t="shared" si="49"/>
        <v>0</v>
      </c>
      <c r="AZ262" s="26">
        <f t="shared" si="49"/>
        <v>0</v>
      </c>
      <c r="BA262" s="26">
        <f t="shared" si="49"/>
        <v>6.9686693160934355E-3</v>
      </c>
      <c r="BB262" s="26">
        <f t="shared" si="49"/>
        <v>0</v>
      </c>
      <c r="BC262" s="26">
        <f t="shared" si="49"/>
        <v>-5.0125418235443982E-3</v>
      </c>
      <c r="BD262" s="26">
        <f t="shared" si="49"/>
        <v>0</v>
      </c>
      <c r="BE262" s="26">
        <f t="shared" si="48"/>
        <v>2.5975486403260521E-2</v>
      </c>
      <c r="BF262" s="26">
        <f t="shared" si="48"/>
        <v>2.8039220064392908E-2</v>
      </c>
      <c r="BG262" s="26">
        <f t="shared" si="48"/>
        <v>1.8349138668196617E-2</v>
      </c>
      <c r="BH262" s="26">
        <f t="shared" si="47"/>
        <v>0</v>
      </c>
      <c r="BI262" s="26">
        <f t="shared" si="47"/>
        <v>1.0876240144138953E-2</v>
      </c>
      <c r="BJ262" s="26">
        <f t="shared" si="47"/>
        <v>0</v>
      </c>
      <c r="BK262" s="26">
        <f t="shared" si="47"/>
        <v>-1.1968882338460639E-3</v>
      </c>
      <c r="BL262" s="26">
        <f t="shared" si="47"/>
        <v>-1.9068097646609786E-2</v>
      </c>
      <c r="BM262" s="26">
        <f t="shared" si="47"/>
        <v>0</v>
      </c>
      <c r="BN262" s="26">
        <f t="shared" si="47"/>
        <v>0</v>
      </c>
      <c r="BO262" s="26">
        <f t="shared" si="47"/>
        <v>0</v>
      </c>
      <c r="BP262" s="26">
        <f t="shared" si="47"/>
        <v>4.6520015634892907E-2</v>
      </c>
      <c r="BQ262" s="26">
        <f t="shared" si="47"/>
        <v>-6.4538521137571053E-2</v>
      </c>
      <c r="BR262" s="26">
        <f t="shared" si="47"/>
        <v>6.2047768868828696E-3</v>
      </c>
      <c r="BS262" s="26">
        <f t="shared" si="47"/>
        <v>0</v>
      </c>
      <c r="BT262" s="26">
        <f t="shared" si="47"/>
        <v>0</v>
      </c>
      <c r="BU262" s="26">
        <f t="shared" si="47"/>
        <v>4.3675063502661635E-2</v>
      </c>
      <c r="BV262" s="26">
        <f t="shared" si="51"/>
        <v>0</v>
      </c>
      <c r="BW262" s="26">
        <f t="shared" si="45"/>
        <v>-2.2223136784710235E-2</v>
      </c>
      <c r="BX262" s="26">
        <f t="shared" si="42"/>
        <v>9.1996968984234158E-3</v>
      </c>
      <c r="BY262" s="26">
        <f t="shared" si="42"/>
        <v>3.3099948426344707E-2</v>
      </c>
      <c r="BZ262" s="26">
        <f t="shared" si="41"/>
        <v>0</v>
      </c>
      <c r="CA262" s="26">
        <f t="shared" si="41"/>
        <v>0</v>
      </c>
      <c r="CB262" s="26">
        <f t="shared" si="41"/>
        <v>0</v>
      </c>
      <c r="CC262" s="26">
        <f t="shared" si="41"/>
        <v>8.5106896679086105E-3</v>
      </c>
      <c r="CD262" s="26">
        <f t="shared" si="40"/>
        <v>0</v>
      </c>
    </row>
    <row r="263" spans="2:82" x14ac:dyDescent="0.35">
      <c r="B263">
        <v>260</v>
      </c>
      <c r="C263" s="33">
        <v>43259</v>
      </c>
      <c r="D263" s="13">
        <v>10.7</v>
      </c>
      <c r="E263" s="13">
        <v>0.62</v>
      </c>
      <c r="F263" s="13">
        <v>4.43</v>
      </c>
      <c r="G263" s="13">
        <v>6.44</v>
      </c>
      <c r="H263" s="13">
        <v>12.65</v>
      </c>
      <c r="I263" s="13">
        <v>36.799999999999997</v>
      </c>
      <c r="J263" s="13">
        <v>32</v>
      </c>
      <c r="K263" s="13">
        <v>1.43</v>
      </c>
      <c r="L263" s="13">
        <v>5.0199999999999996</v>
      </c>
      <c r="M263" s="13">
        <v>20</v>
      </c>
      <c r="N263" s="13">
        <v>0.3</v>
      </c>
      <c r="O263" s="13">
        <v>2.2800000000000002</v>
      </c>
      <c r="P263" s="13">
        <v>10.55</v>
      </c>
      <c r="Q263" s="13">
        <v>32.4</v>
      </c>
      <c r="R263" s="13">
        <v>19.2</v>
      </c>
      <c r="S263" s="13">
        <v>41.15</v>
      </c>
      <c r="T263" s="13">
        <v>99.75</v>
      </c>
      <c r="U263" s="13">
        <v>41.8</v>
      </c>
      <c r="V263" s="13">
        <v>38.65</v>
      </c>
      <c r="W263" s="13">
        <v>27.5</v>
      </c>
      <c r="X263" s="13">
        <v>174.3</v>
      </c>
      <c r="Y263" s="13">
        <v>1450.2</v>
      </c>
      <c r="Z263" s="13">
        <v>70.349999999999994</v>
      </c>
      <c r="AA263" s="13">
        <v>0.48</v>
      </c>
      <c r="AB263" s="13">
        <v>48.2</v>
      </c>
      <c r="AC263" s="13">
        <v>193.3</v>
      </c>
      <c r="AD263" s="13">
        <v>14.7</v>
      </c>
      <c r="AE263" s="13">
        <v>5.6</v>
      </c>
      <c r="AF263" s="13">
        <v>13.45</v>
      </c>
      <c r="AG263" s="13">
        <v>2.73</v>
      </c>
      <c r="AH263" s="13">
        <v>27.05</v>
      </c>
      <c r="AI263" s="13">
        <v>4.16</v>
      </c>
      <c r="AJ263" s="13">
        <v>711.1</v>
      </c>
      <c r="AK263" s="13">
        <v>235.8</v>
      </c>
      <c r="AL263" s="13">
        <v>20</v>
      </c>
      <c r="AM263" s="13">
        <v>117</v>
      </c>
      <c r="AN263" s="13">
        <v>10.95</v>
      </c>
      <c r="AR263" s="23">
        <v>260</v>
      </c>
      <c r="AS263" s="31">
        <f t="shared" si="50"/>
        <v>43259</v>
      </c>
      <c r="AT263" s="26">
        <f t="shared" si="49"/>
        <v>-1.392133851860812E-2</v>
      </c>
      <c r="AU263" s="26">
        <f t="shared" si="49"/>
        <v>-4.7252884850545615E-2</v>
      </c>
      <c r="AV263" s="26">
        <f t="shared" si="49"/>
        <v>0</v>
      </c>
      <c r="AW263" s="26">
        <f t="shared" si="49"/>
        <v>4.4451762570833796E-2</v>
      </c>
      <c r="AX263" s="26">
        <f t="shared" si="49"/>
        <v>4.859255523686528E-2</v>
      </c>
      <c r="AY263" s="26">
        <f t="shared" si="49"/>
        <v>0</v>
      </c>
      <c r="AZ263" s="26">
        <f t="shared" si="49"/>
        <v>-1.5504186535965199E-2</v>
      </c>
      <c r="BA263" s="26">
        <f t="shared" si="49"/>
        <v>0</v>
      </c>
      <c r="BB263" s="26">
        <f t="shared" si="49"/>
        <v>-1.7769470511975406E-2</v>
      </c>
      <c r="BC263" s="26">
        <f t="shared" si="49"/>
        <v>2.0202707317519469E-2</v>
      </c>
      <c r="BD263" s="26">
        <f t="shared" si="49"/>
        <v>0</v>
      </c>
      <c r="BE263" s="26">
        <f t="shared" si="48"/>
        <v>0</v>
      </c>
      <c r="BF263" s="26">
        <f t="shared" si="48"/>
        <v>-3.2636929313022429E-2</v>
      </c>
      <c r="BG263" s="26">
        <f t="shared" si="48"/>
        <v>-1.6832838150232621E-2</v>
      </c>
      <c r="BH263" s="26">
        <f t="shared" si="47"/>
        <v>0</v>
      </c>
      <c r="BI263" s="26">
        <f t="shared" si="47"/>
        <v>-2.0445691160289527E-2</v>
      </c>
      <c r="BJ263" s="26">
        <f t="shared" si="47"/>
        <v>0</v>
      </c>
      <c r="BK263" s="26">
        <f t="shared" si="47"/>
        <v>-4.2160810824278097E-2</v>
      </c>
      <c r="BL263" s="26">
        <f t="shared" si="47"/>
        <v>0</v>
      </c>
      <c r="BM263" s="26">
        <f t="shared" si="47"/>
        <v>0</v>
      </c>
      <c r="BN263" s="26">
        <f t="shared" si="47"/>
        <v>4.8790164169432049E-2</v>
      </c>
      <c r="BO263" s="26">
        <f t="shared" si="47"/>
        <v>1.4027033683539311E-2</v>
      </c>
      <c r="BP263" s="26">
        <f t="shared" si="47"/>
        <v>0</v>
      </c>
      <c r="BQ263" s="26">
        <f t="shared" si="47"/>
        <v>0.37469344944141059</v>
      </c>
      <c r="BR263" s="26">
        <f t="shared" si="47"/>
        <v>1.4629310015959096E-2</v>
      </c>
      <c r="BS263" s="26">
        <f t="shared" si="47"/>
        <v>0</v>
      </c>
      <c r="BT263" s="26">
        <f t="shared" si="47"/>
        <v>0</v>
      </c>
      <c r="BU263" s="26">
        <f t="shared" si="47"/>
        <v>0</v>
      </c>
      <c r="BV263" s="26">
        <f t="shared" si="51"/>
        <v>0</v>
      </c>
      <c r="BW263" s="26">
        <f t="shared" si="45"/>
        <v>0</v>
      </c>
      <c r="BX263" s="26">
        <f t="shared" si="42"/>
        <v>-2.734901540410091E-2</v>
      </c>
      <c r="BY263" s="26">
        <f t="shared" si="42"/>
        <v>0</v>
      </c>
      <c r="BZ263" s="26">
        <f t="shared" si="41"/>
        <v>-3.3057432323364402E-2</v>
      </c>
      <c r="CA263" s="26">
        <f t="shared" si="41"/>
        <v>-1.4316033973206053E-2</v>
      </c>
      <c r="CB263" s="26">
        <f t="shared" si="41"/>
        <v>7.5282664207915878E-3</v>
      </c>
      <c r="CC263" s="26">
        <f t="shared" si="41"/>
        <v>-8.5106896679086191E-3</v>
      </c>
      <c r="CD263" s="26">
        <f t="shared" si="40"/>
        <v>-1.3605652055778709E-2</v>
      </c>
    </row>
    <row r="264" spans="2:82" x14ac:dyDescent="0.35">
      <c r="B264">
        <v>261</v>
      </c>
      <c r="C264" s="33">
        <v>43258</v>
      </c>
      <c r="D264" s="13">
        <v>10.85</v>
      </c>
      <c r="E264" s="13">
        <v>0.65</v>
      </c>
      <c r="F264" s="13">
        <v>4.43</v>
      </c>
      <c r="G264" s="13">
        <v>6.16</v>
      </c>
      <c r="H264" s="13">
        <v>12.05</v>
      </c>
      <c r="I264" s="13">
        <v>36.799999999999997</v>
      </c>
      <c r="J264" s="13">
        <v>32.5</v>
      </c>
      <c r="K264" s="13">
        <v>1.43</v>
      </c>
      <c r="L264" s="13">
        <v>5.1100000000000003</v>
      </c>
      <c r="M264" s="13">
        <v>19.600000000000001</v>
      </c>
      <c r="N264" s="13">
        <v>0.3</v>
      </c>
      <c r="O264" s="13">
        <v>2.2800000000000002</v>
      </c>
      <c r="P264" s="13">
        <v>10.9</v>
      </c>
      <c r="Q264" s="13">
        <v>32.950000000000003</v>
      </c>
      <c r="R264" s="13">
        <v>19.2</v>
      </c>
      <c r="S264" s="13">
        <v>42</v>
      </c>
      <c r="T264" s="13">
        <v>99.75</v>
      </c>
      <c r="U264" s="13">
        <v>43.6</v>
      </c>
      <c r="V264" s="13">
        <v>38.65</v>
      </c>
      <c r="W264" s="13">
        <v>27.5</v>
      </c>
      <c r="X264" s="13">
        <v>166</v>
      </c>
      <c r="Y264" s="13">
        <v>1430</v>
      </c>
      <c r="Z264" s="13">
        <v>70.349999999999994</v>
      </c>
      <c r="AA264" s="13">
        <v>0.33</v>
      </c>
      <c r="AB264" s="13">
        <v>47.5</v>
      </c>
      <c r="AC264" s="13">
        <v>193.3</v>
      </c>
      <c r="AD264" s="13">
        <v>14.7</v>
      </c>
      <c r="AE264" s="13">
        <v>5.6</v>
      </c>
      <c r="AF264" s="13">
        <v>13.45</v>
      </c>
      <c r="AG264" s="13">
        <v>2.73</v>
      </c>
      <c r="AH264" s="13">
        <v>27.8</v>
      </c>
      <c r="AI264" s="13">
        <v>4.16</v>
      </c>
      <c r="AJ264" s="13">
        <v>735</v>
      </c>
      <c r="AK264" s="13">
        <v>239.2</v>
      </c>
      <c r="AL264" s="13">
        <v>19.850000000000001</v>
      </c>
      <c r="AM264" s="13">
        <v>118</v>
      </c>
      <c r="AN264" s="13">
        <v>11.1</v>
      </c>
      <c r="AR264" s="23">
        <v>261</v>
      </c>
      <c r="AS264" s="31">
        <f t="shared" si="50"/>
        <v>43258</v>
      </c>
      <c r="AT264" s="26">
        <f t="shared" si="49"/>
        <v>0</v>
      </c>
      <c r="AU264" s="26">
        <f t="shared" si="49"/>
        <v>1.5504186535965254E-2</v>
      </c>
      <c r="AV264" s="26">
        <f t="shared" si="49"/>
        <v>0</v>
      </c>
      <c r="AW264" s="26">
        <f t="shared" si="49"/>
        <v>4.6520015634892907E-2</v>
      </c>
      <c r="AX264" s="26">
        <f t="shared" si="49"/>
        <v>4.671762456745978E-2</v>
      </c>
      <c r="AY264" s="26">
        <f t="shared" si="49"/>
        <v>0</v>
      </c>
      <c r="AZ264" s="26">
        <f t="shared" si="49"/>
        <v>0</v>
      </c>
      <c r="BA264" s="26">
        <f t="shared" si="49"/>
        <v>-4.779066383634855E-2</v>
      </c>
      <c r="BB264" s="26">
        <f t="shared" si="49"/>
        <v>-3.9062549670649885E-3</v>
      </c>
      <c r="BC264" s="26">
        <f t="shared" si="49"/>
        <v>2.0619287202735825E-2</v>
      </c>
      <c r="BD264" s="26">
        <f t="shared" si="49"/>
        <v>0</v>
      </c>
      <c r="BE264" s="26">
        <f t="shared" si="48"/>
        <v>-2.1692824611259671E-2</v>
      </c>
      <c r="BF264" s="26">
        <f t="shared" si="48"/>
        <v>-1.366763872866387E-2</v>
      </c>
      <c r="BG264" s="26">
        <f t="shared" si="48"/>
        <v>0</v>
      </c>
      <c r="BH264" s="26">
        <f t="shared" si="47"/>
        <v>0</v>
      </c>
      <c r="BI264" s="26">
        <f t="shared" si="47"/>
        <v>2.3837913552761975E-3</v>
      </c>
      <c r="BJ264" s="26">
        <f t="shared" si="47"/>
        <v>0</v>
      </c>
      <c r="BK264" s="26">
        <f t="shared" si="47"/>
        <v>3.7387532071620412E-2</v>
      </c>
      <c r="BL264" s="26">
        <f t="shared" si="47"/>
        <v>4.6335223986949552E-2</v>
      </c>
      <c r="BM264" s="26">
        <f t="shared" si="47"/>
        <v>3.5156256984577701E-2</v>
      </c>
      <c r="BN264" s="26">
        <f t="shared" si="47"/>
        <v>0</v>
      </c>
      <c r="BO264" s="26">
        <f t="shared" si="47"/>
        <v>0</v>
      </c>
      <c r="BP264" s="26">
        <f t="shared" si="47"/>
        <v>0</v>
      </c>
      <c r="BQ264" s="26">
        <f t="shared" si="47"/>
        <v>-2.985296314968116E-2</v>
      </c>
      <c r="BR264" s="26">
        <f t="shared" si="47"/>
        <v>2.9916761037992599E-2</v>
      </c>
      <c r="BS264" s="26">
        <f t="shared" si="47"/>
        <v>0</v>
      </c>
      <c r="BT264" s="26">
        <f t="shared" si="47"/>
        <v>1.3698844358161927E-2</v>
      </c>
      <c r="BU264" s="26">
        <f t="shared" si="47"/>
        <v>0</v>
      </c>
      <c r="BV264" s="26">
        <f t="shared" si="51"/>
        <v>0</v>
      </c>
      <c r="BW264" s="26">
        <f t="shared" si="45"/>
        <v>7.3529743052587332E-3</v>
      </c>
      <c r="BX264" s="26">
        <f t="shared" si="42"/>
        <v>-7.168489478612516E-3</v>
      </c>
      <c r="BY264" s="26">
        <f t="shared" si="42"/>
        <v>0</v>
      </c>
      <c r="BZ264" s="26">
        <f t="shared" si="41"/>
        <v>-6.7796869853788038E-3</v>
      </c>
      <c r="CA264" s="26">
        <f t="shared" si="41"/>
        <v>3.9220713153281329E-2</v>
      </c>
      <c r="CB264" s="26">
        <f t="shared" si="41"/>
        <v>4.3765027966758983E-2</v>
      </c>
      <c r="CC264" s="26">
        <f t="shared" si="41"/>
        <v>1.0221554071538009E-2</v>
      </c>
      <c r="CD264" s="26">
        <f t="shared" si="40"/>
        <v>-1.3423020332140774E-2</v>
      </c>
    </row>
    <row r="265" spans="2:82" x14ac:dyDescent="0.35">
      <c r="B265">
        <v>262</v>
      </c>
      <c r="C265" s="33">
        <v>43257</v>
      </c>
      <c r="D265" s="13">
        <v>10.85</v>
      </c>
      <c r="E265" s="13">
        <v>0.64</v>
      </c>
      <c r="F265" s="13">
        <v>4.43</v>
      </c>
      <c r="G265" s="13">
        <v>5.88</v>
      </c>
      <c r="H265" s="13">
        <v>11.5</v>
      </c>
      <c r="I265" s="13">
        <v>36.799999999999997</v>
      </c>
      <c r="J265" s="13">
        <v>32.5</v>
      </c>
      <c r="K265" s="13">
        <v>1.5</v>
      </c>
      <c r="L265" s="13">
        <v>5.13</v>
      </c>
      <c r="M265" s="13">
        <v>19.2</v>
      </c>
      <c r="N265" s="13">
        <v>0.3</v>
      </c>
      <c r="O265" s="13">
        <v>2.33</v>
      </c>
      <c r="P265" s="13">
        <v>11.05</v>
      </c>
      <c r="Q265" s="13">
        <v>32.950000000000003</v>
      </c>
      <c r="R265" s="13">
        <v>19.2</v>
      </c>
      <c r="S265" s="13">
        <v>41.9</v>
      </c>
      <c r="T265" s="13">
        <v>99.75</v>
      </c>
      <c r="U265" s="13">
        <v>42</v>
      </c>
      <c r="V265" s="13">
        <v>36.9</v>
      </c>
      <c r="W265" s="13">
        <v>26.55</v>
      </c>
      <c r="X265" s="13">
        <v>166</v>
      </c>
      <c r="Y265" s="13">
        <v>1430</v>
      </c>
      <c r="Z265" s="13">
        <v>70.349999999999994</v>
      </c>
      <c r="AA265" s="13">
        <v>0.34</v>
      </c>
      <c r="AB265" s="13">
        <v>46.1</v>
      </c>
      <c r="AC265" s="13">
        <v>193.3</v>
      </c>
      <c r="AD265" s="13">
        <v>14.5</v>
      </c>
      <c r="AE265" s="13">
        <v>5.6</v>
      </c>
      <c r="AF265" s="13">
        <v>13.45</v>
      </c>
      <c r="AG265" s="13">
        <v>2.71</v>
      </c>
      <c r="AH265" s="13">
        <v>28</v>
      </c>
      <c r="AI265" s="13">
        <v>4.16</v>
      </c>
      <c r="AJ265" s="13">
        <v>740</v>
      </c>
      <c r="AK265" s="13">
        <v>230</v>
      </c>
      <c r="AL265" s="13">
        <v>19</v>
      </c>
      <c r="AM265" s="13">
        <v>116.8</v>
      </c>
      <c r="AN265" s="13">
        <v>11.25</v>
      </c>
      <c r="AR265" s="23">
        <v>262</v>
      </c>
      <c r="AS265" s="31">
        <f t="shared" si="50"/>
        <v>43257</v>
      </c>
      <c r="AT265" s="26">
        <f t="shared" si="49"/>
        <v>0</v>
      </c>
      <c r="AU265" s="26">
        <f t="shared" si="49"/>
        <v>4.8009219186360662E-2</v>
      </c>
      <c r="AV265" s="26">
        <f t="shared" si="49"/>
        <v>0</v>
      </c>
      <c r="AW265" s="26">
        <f t="shared" si="49"/>
        <v>7.0451660950611297E-2</v>
      </c>
      <c r="AX265" s="26">
        <f t="shared" si="49"/>
        <v>0</v>
      </c>
      <c r="AY265" s="26">
        <f t="shared" si="49"/>
        <v>0</v>
      </c>
      <c r="AZ265" s="26">
        <f t="shared" si="49"/>
        <v>2.1773799549560536E-2</v>
      </c>
      <c r="BA265" s="26">
        <f t="shared" si="49"/>
        <v>4.7790663836348481E-2</v>
      </c>
      <c r="BB265" s="26">
        <f t="shared" si="49"/>
        <v>0</v>
      </c>
      <c r="BC265" s="26">
        <f t="shared" si="49"/>
        <v>4.5280704533156496E-2</v>
      </c>
      <c r="BD265" s="26">
        <f t="shared" si="49"/>
        <v>0</v>
      </c>
      <c r="BE265" s="26">
        <f t="shared" si="48"/>
        <v>9.4452178893688149E-2</v>
      </c>
      <c r="BF265" s="26">
        <f t="shared" si="48"/>
        <v>4.5351551653913628E-3</v>
      </c>
      <c r="BG265" s="26">
        <f t="shared" si="48"/>
        <v>5.6177015715054297E-2</v>
      </c>
      <c r="BH265" s="26">
        <f t="shared" si="47"/>
        <v>0</v>
      </c>
      <c r="BI265" s="26">
        <f t="shared" si="47"/>
        <v>-2.3837913552762504E-3</v>
      </c>
      <c r="BJ265" s="26">
        <f t="shared" si="47"/>
        <v>4.8790164169432049E-2</v>
      </c>
      <c r="BK265" s="26">
        <f t="shared" ref="BK265:BU288" si="52">LN(U265/U266)</f>
        <v>0</v>
      </c>
      <c r="BL265" s="26">
        <f t="shared" si="52"/>
        <v>8.9231133727942613E-2</v>
      </c>
      <c r="BM265" s="26">
        <f t="shared" si="52"/>
        <v>0</v>
      </c>
      <c r="BN265" s="26">
        <f t="shared" si="52"/>
        <v>0</v>
      </c>
      <c r="BO265" s="26">
        <f t="shared" si="52"/>
        <v>0</v>
      </c>
      <c r="BP265" s="26">
        <f t="shared" si="52"/>
        <v>0</v>
      </c>
      <c r="BQ265" s="26">
        <f t="shared" si="52"/>
        <v>0</v>
      </c>
      <c r="BR265" s="26">
        <f t="shared" si="52"/>
        <v>0</v>
      </c>
      <c r="BS265" s="26">
        <f t="shared" si="52"/>
        <v>0</v>
      </c>
      <c r="BT265" s="26">
        <f t="shared" si="52"/>
        <v>3.5091319811270193E-2</v>
      </c>
      <c r="BU265" s="26">
        <f t="shared" si="52"/>
        <v>1.8018505502678212E-2</v>
      </c>
      <c r="BV265" s="26">
        <f t="shared" si="51"/>
        <v>0</v>
      </c>
      <c r="BW265" s="26">
        <f t="shared" si="45"/>
        <v>0</v>
      </c>
      <c r="BX265" s="26">
        <f t="shared" si="42"/>
        <v>3.4517504882713393E-2</v>
      </c>
      <c r="BY265" s="26">
        <f t="shared" si="42"/>
        <v>4.6748979574073028E-2</v>
      </c>
      <c r="BZ265" s="26">
        <f t="shared" si="41"/>
        <v>0</v>
      </c>
      <c r="CA265" s="26">
        <f t="shared" si="41"/>
        <v>8.7336799687546315E-3</v>
      </c>
      <c r="CB265" s="26">
        <f t="shared" si="41"/>
        <v>0</v>
      </c>
      <c r="CC265" s="26">
        <f t="shared" si="41"/>
        <v>4.8233812112627616E-2</v>
      </c>
      <c r="CD265" s="26">
        <f t="shared" si="40"/>
        <v>-4.4345970678658642E-3</v>
      </c>
    </row>
    <row r="266" spans="2:82" x14ac:dyDescent="0.35">
      <c r="B266">
        <v>263</v>
      </c>
      <c r="C266" s="33">
        <v>43256</v>
      </c>
      <c r="D266" s="13">
        <v>10.85</v>
      </c>
      <c r="E266" s="13">
        <v>0.61</v>
      </c>
      <c r="F266" s="13">
        <v>4.43</v>
      </c>
      <c r="G266" s="13">
        <v>5.48</v>
      </c>
      <c r="H266" s="13">
        <v>11.5</v>
      </c>
      <c r="I266" s="13">
        <v>36.799999999999997</v>
      </c>
      <c r="J266" s="13">
        <v>31.8</v>
      </c>
      <c r="K266" s="13">
        <v>1.43</v>
      </c>
      <c r="L266" s="13">
        <v>5.13</v>
      </c>
      <c r="M266" s="13">
        <v>18.350000000000001</v>
      </c>
      <c r="N266" s="13">
        <v>0.3</v>
      </c>
      <c r="O266" s="13">
        <v>2.12</v>
      </c>
      <c r="P266" s="13">
        <v>11</v>
      </c>
      <c r="Q266" s="13">
        <v>31.15</v>
      </c>
      <c r="R266" s="13">
        <v>19.2</v>
      </c>
      <c r="S266" s="13">
        <v>42</v>
      </c>
      <c r="T266" s="13">
        <v>95</v>
      </c>
      <c r="U266" s="13">
        <v>42</v>
      </c>
      <c r="V266" s="13">
        <v>33.75</v>
      </c>
      <c r="W266" s="13">
        <v>26.55</v>
      </c>
      <c r="X266" s="13">
        <v>166</v>
      </c>
      <c r="Y266" s="13">
        <v>1430</v>
      </c>
      <c r="Z266" s="13">
        <v>70.349999999999994</v>
      </c>
      <c r="AA266" s="13">
        <v>0.34</v>
      </c>
      <c r="AB266" s="13">
        <v>46.1</v>
      </c>
      <c r="AC266" s="13">
        <v>193.3</v>
      </c>
      <c r="AD266" s="13">
        <v>14</v>
      </c>
      <c r="AE266" s="13">
        <v>5.5</v>
      </c>
      <c r="AF266" s="13">
        <v>13.45</v>
      </c>
      <c r="AG266" s="13">
        <v>2.71</v>
      </c>
      <c r="AH266" s="13">
        <v>27.05</v>
      </c>
      <c r="AI266" s="13">
        <v>3.9699999999999998</v>
      </c>
      <c r="AJ266" s="13">
        <v>740</v>
      </c>
      <c r="AK266" s="13">
        <v>228</v>
      </c>
      <c r="AL266" s="13">
        <v>19</v>
      </c>
      <c r="AM266" s="13">
        <v>111.3</v>
      </c>
      <c r="AN266" s="13">
        <v>11.3</v>
      </c>
      <c r="AR266" s="23">
        <v>263</v>
      </c>
      <c r="AS266" s="31">
        <f t="shared" si="50"/>
        <v>43256</v>
      </c>
      <c r="AT266" s="26">
        <f t="shared" si="49"/>
        <v>1.8605187831034268E-2</v>
      </c>
      <c r="AU266" s="26">
        <f t="shared" si="49"/>
        <v>1.6529301951210506E-2</v>
      </c>
      <c r="AV266" s="26">
        <f t="shared" si="49"/>
        <v>0</v>
      </c>
      <c r="AW266" s="26">
        <f t="shared" si="49"/>
        <v>0</v>
      </c>
      <c r="AX266" s="26">
        <f t="shared" si="49"/>
        <v>0</v>
      </c>
      <c r="AY266" s="26">
        <f t="shared" si="49"/>
        <v>0</v>
      </c>
      <c r="AZ266" s="26">
        <f t="shared" si="49"/>
        <v>0</v>
      </c>
      <c r="BA266" s="26">
        <f t="shared" si="49"/>
        <v>0</v>
      </c>
      <c r="BB266" s="26">
        <f t="shared" si="49"/>
        <v>1.9512201312617493E-3</v>
      </c>
      <c r="BC266" s="26">
        <f t="shared" si="49"/>
        <v>6.1817431023210655E-2</v>
      </c>
      <c r="BD266" s="26">
        <f t="shared" si="49"/>
        <v>0</v>
      </c>
      <c r="BE266" s="26">
        <f t="shared" si="48"/>
        <v>4.8318577270807732E-2</v>
      </c>
      <c r="BF266" s="26">
        <f t="shared" si="48"/>
        <v>4.6520015634892907E-2</v>
      </c>
      <c r="BG266" s="26">
        <f t="shared" si="48"/>
        <v>3.428907347863195E-2</v>
      </c>
      <c r="BH266" s="26">
        <f t="shared" si="48"/>
        <v>0</v>
      </c>
      <c r="BI266" s="26">
        <f t="shared" si="48"/>
        <v>3.8839833316263957E-2</v>
      </c>
      <c r="BJ266" s="26">
        <f t="shared" si="48"/>
        <v>0</v>
      </c>
      <c r="BK266" s="26">
        <f t="shared" si="52"/>
        <v>7.4107972153721835E-2</v>
      </c>
      <c r="BL266" s="26">
        <f t="shared" si="52"/>
        <v>4.8567966634910531E-2</v>
      </c>
      <c r="BM266" s="26">
        <f t="shared" si="52"/>
        <v>0</v>
      </c>
      <c r="BN266" s="26">
        <f t="shared" si="52"/>
        <v>0</v>
      </c>
      <c r="BO266" s="26">
        <f t="shared" si="52"/>
        <v>0</v>
      </c>
      <c r="BP266" s="26">
        <f t="shared" si="52"/>
        <v>-1.2712035588361974E-2</v>
      </c>
      <c r="BQ266" s="26">
        <f t="shared" si="52"/>
        <v>0</v>
      </c>
      <c r="BR266" s="26">
        <f t="shared" si="52"/>
        <v>0</v>
      </c>
      <c r="BS266" s="26">
        <f t="shared" si="52"/>
        <v>-4.4024311186919469E-2</v>
      </c>
      <c r="BT266" s="26">
        <f t="shared" si="52"/>
        <v>-4.8790164169431945E-2</v>
      </c>
      <c r="BU266" s="26">
        <f t="shared" si="52"/>
        <v>3.7041271680349076E-2</v>
      </c>
      <c r="BV266" s="26">
        <f t="shared" si="51"/>
        <v>0</v>
      </c>
      <c r="BW266" s="26">
        <f t="shared" si="45"/>
        <v>-1.4652276786870375E-2</v>
      </c>
      <c r="BX266" s="26">
        <f t="shared" si="42"/>
        <v>3.959046727100856E-2</v>
      </c>
      <c r="BY266" s="26">
        <f t="shared" si="42"/>
        <v>0</v>
      </c>
      <c r="BZ266" s="26">
        <f t="shared" si="41"/>
        <v>0</v>
      </c>
      <c r="CA266" s="26">
        <f t="shared" si="41"/>
        <v>2.2173857494322075E-2</v>
      </c>
      <c r="CB266" s="26">
        <f t="shared" si="41"/>
        <v>-5.2493558861437901E-3</v>
      </c>
      <c r="CC266" s="26">
        <f t="shared" si="41"/>
        <v>4.8790164169432049E-2</v>
      </c>
      <c r="CD266" s="26">
        <f t="shared" si="40"/>
        <v>2.6907452919924402E-2</v>
      </c>
    </row>
    <row r="267" spans="2:82" x14ac:dyDescent="0.35">
      <c r="B267">
        <v>264</v>
      </c>
      <c r="C267" s="33">
        <v>43255</v>
      </c>
      <c r="D267" s="13">
        <v>10.65</v>
      </c>
      <c r="E267" s="13">
        <v>0.6</v>
      </c>
      <c r="F267" s="13">
        <v>4.43</v>
      </c>
      <c r="G267" s="13">
        <v>5.48</v>
      </c>
      <c r="H267" s="13">
        <v>11.5</v>
      </c>
      <c r="I267" s="13">
        <v>36.799999999999997</v>
      </c>
      <c r="J267" s="13">
        <v>31.8</v>
      </c>
      <c r="K267" s="13">
        <v>1.43</v>
      </c>
      <c r="L267" s="13">
        <v>5.12</v>
      </c>
      <c r="M267" s="13">
        <v>17.25</v>
      </c>
      <c r="N267" s="13">
        <v>0.3</v>
      </c>
      <c r="O267" s="13">
        <v>2.02</v>
      </c>
      <c r="P267" s="13">
        <v>10.5</v>
      </c>
      <c r="Q267" s="13">
        <v>30.1</v>
      </c>
      <c r="R267" s="13">
        <v>19.2</v>
      </c>
      <c r="S267" s="13">
        <v>40.4</v>
      </c>
      <c r="T267" s="13">
        <v>95</v>
      </c>
      <c r="U267" s="13">
        <v>39</v>
      </c>
      <c r="V267" s="13">
        <v>32.15</v>
      </c>
      <c r="W267" s="13">
        <v>26.55</v>
      </c>
      <c r="X267" s="13">
        <v>166</v>
      </c>
      <c r="Y267" s="13">
        <v>1430</v>
      </c>
      <c r="Z267" s="13">
        <v>71.25</v>
      </c>
      <c r="AA267" s="13">
        <v>0.34</v>
      </c>
      <c r="AB267" s="13">
        <v>46.1</v>
      </c>
      <c r="AC267" s="13">
        <v>202</v>
      </c>
      <c r="AD267" s="13">
        <v>14.7</v>
      </c>
      <c r="AE267" s="13">
        <v>5.3</v>
      </c>
      <c r="AF267" s="13">
        <v>13.45</v>
      </c>
      <c r="AG267" s="13">
        <v>2.75</v>
      </c>
      <c r="AH267" s="13">
        <v>26</v>
      </c>
      <c r="AI267" s="13">
        <v>3.9699999999999998</v>
      </c>
      <c r="AJ267" s="13">
        <v>740</v>
      </c>
      <c r="AK267" s="13">
        <v>223</v>
      </c>
      <c r="AL267" s="13">
        <v>19.100000000000001</v>
      </c>
      <c r="AM267" s="13">
        <v>106</v>
      </c>
      <c r="AN267" s="13">
        <v>11</v>
      </c>
      <c r="AR267" s="23">
        <v>264</v>
      </c>
      <c r="AS267" s="31">
        <f t="shared" si="50"/>
        <v>43255</v>
      </c>
      <c r="AT267" s="26">
        <f t="shared" si="49"/>
        <v>-2.7779564107075591E-2</v>
      </c>
      <c r="AU267" s="26">
        <f t="shared" si="49"/>
        <v>3.3901551675681416E-2</v>
      </c>
      <c r="AV267" s="26">
        <f t="shared" si="49"/>
        <v>-4.415728404109847E-2</v>
      </c>
      <c r="AW267" s="26">
        <f t="shared" si="49"/>
        <v>0</v>
      </c>
      <c r="AX267" s="26">
        <f t="shared" si="49"/>
        <v>-8.3381608939051013E-2</v>
      </c>
      <c r="AY267" s="26">
        <f t="shared" si="49"/>
        <v>0</v>
      </c>
      <c r="AZ267" s="26">
        <f t="shared" si="49"/>
        <v>0</v>
      </c>
      <c r="BA267" s="26">
        <f t="shared" si="49"/>
        <v>0</v>
      </c>
      <c r="BB267" s="26">
        <f t="shared" si="49"/>
        <v>4.8009219186360662E-2</v>
      </c>
      <c r="BC267" s="26">
        <f t="shared" si="49"/>
        <v>-1.1527505171067383E-2</v>
      </c>
      <c r="BD267" s="26">
        <f t="shared" si="49"/>
        <v>0</v>
      </c>
      <c r="BE267" s="26">
        <f t="shared" si="48"/>
        <v>1.496287267671232E-2</v>
      </c>
      <c r="BF267" s="26">
        <f t="shared" si="48"/>
        <v>3.3901551675681416E-2</v>
      </c>
      <c r="BG267" s="26">
        <f t="shared" si="48"/>
        <v>-3.2682647430358418E-2</v>
      </c>
      <c r="BH267" s="26">
        <f t="shared" si="48"/>
        <v>0</v>
      </c>
      <c r="BI267" s="26">
        <f t="shared" si="48"/>
        <v>4.4283009933673359E-2</v>
      </c>
      <c r="BJ267" s="26">
        <f t="shared" si="48"/>
        <v>0</v>
      </c>
      <c r="BK267" s="26">
        <f t="shared" si="52"/>
        <v>-3.0305349495329037E-2</v>
      </c>
      <c r="BL267" s="26">
        <f t="shared" si="52"/>
        <v>-2.670098780835372E-2</v>
      </c>
      <c r="BM267" s="26">
        <f t="shared" si="52"/>
        <v>-3.6972787910975621E-2</v>
      </c>
      <c r="BN267" s="26">
        <f t="shared" si="52"/>
        <v>9.0772181511166797E-3</v>
      </c>
      <c r="BO267" s="26">
        <f t="shared" si="52"/>
        <v>0</v>
      </c>
      <c r="BP267" s="26">
        <f t="shared" si="52"/>
        <v>-5.1293294387550578E-2</v>
      </c>
      <c r="BQ267" s="26">
        <f t="shared" si="52"/>
        <v>0</v>
      </c>
      <c r="BR267" s="26">
        <f t="shared" si="52"/>
        <v>0</v>
      </c>
      <c r="BS267" s="26">
        <f t="shared" si="52"/>
        <v>1.4862524410386502E-3</v>
      </c>
      <c r="BT267" s="26">
        <f t="shared" si="52"/>
        <v>0</v>
      </c>
      <c r="BU267" s="26">
        <f t="shared" si="52"/>
        <v>-4.6091107200266976E-2</v>
      </c>
      <c r="BV267" s="26">
        <f t="shared" si="51"/>
        <v>0</v>
      </c>
      <c r="BW267" s="26">
        <f t="shared" si="45"/>
        <v>0</v>
      </c>
      <c r="BX267" s="26">
        <f t="shared" si="42"/>
        <v>1.9418085857101516E-2</v>
      </c>
      <c r="BY267" s="26">
        <f t="shared" si="42"/>
        <v>0</v>
      </c>
      <c r="BZ267" s="26">
        <f t="shared" si="41"/>
        <v>0</v>
      </c>
      <c r="CA267" s="26">
        <f t="shared" si="41"/>
        <v>0</v>
      </c>
      <c r="CB267" s="26">
        <f t="shared" si="41"/>
        <v>5.249355886143745E-3</v>
      </c>
      <c r="CC267" s="26">
        <f t="shared" si="41"/>
        <v>2.871010588243136E-2</v>
      </c>
      <c r="CD267" s="26">
        <f t="shared" si="40"/>
        <v>0</v>
      </c>
    </row>
    <row r="268" spans="2:82" x14ac:dyDescent="0.35">
      <c r="B268">
        <v>265</v>
      </c>
      <c r="C268" s="33">
        <v>43252</v>
      </c>
      <c r="D268" s="13">
        <v>10.95</v>
      </c>
      <c r="E268" s="13">
        <v>0.57999999999999996</v>
      </c>
      <c r="F268" s="13">
        <v>4.63</v>
      </c>
      <c r="G268" s="13">
        <v>5.48</v>
      </c>
      <c r="H268" s="13">
        <v>12.5</v>
      </c>
      <c r="I268" s="13">
        <v>36.799999999999997</v>
      </c>
      <c r="J268" s="13">
        <v>31.8</v>
      </c>
      <c r="K268" s="13">
        <v>1.43</v>
      </c>
      <c r="L268" s="13">
        <v>4.88</v>
      </c>
      <c r="M268" s="13">
        <v>17.45</v>
      </c>
      <c r="N268" s="13">
        <v>0.3</v>
      </c>
      <c r="O268" s="13">
        <v>1.99</v>
      </c>
      <c r="P268" s="13">
        <v>10.15</v>
      </c>
      <c r="Q268" s="13">
        <v>31.1</v>
      </c>
      <c r="R268" s="13">
        <v>19.2</v>
      </c>
      <c r="S268" s="13">
        <v>38.65</v>
      </c>
      <c r="T268" s="13">
        <v>95</v>
      </c>
      <c r="U268" s="13">
        <v>40.200000000000003</v>
      </c>
      <c r="V268" s="13">
        <v>33.020000000000003</v>
      </c>
      <c r="W268" s="13">
        <v>27.55</v>
      </c>
      <c r="X268" s="13">
        <v>164.5</v>
      </c>
      <c r="Y268" s="13">
        <v>1430</v>
      </c>
      <c r="Z268" s="13">
        <v>75</v>
      </c>
      <c r="AA268" s="13">
        <v>0.34</v>
      </c>
      <c r="AB268" s="13">
        <v>46.1</v>
      </c>
      <c r="AC268" s="13">
        <v>201.7</v>
      </c>
      <c r="AD268" s="13">
        <v>14.7</v>
      </c>
      <c r="AE268" s="13">
        <v>5.55</v>
      </c>
      <c r="AF268" s="13">
        <v>13.45</v>
      </c>
      <c r="AG268" s="13">
        <v>2.75</v>
      </c>
      <c r="AH268" s="13">
        <v>25.5</v>
      </c>
      <c r="AI268" s="13">
        <v>3.9699999999999998</v>
      </c>
      <c r="AJ268" s="13">
        <v>740</v>
      </c>
      <c r="AK268" s="13">
        <v>223</v>
      </c>
      <c r="AL268" s="13">
        <v>19</v>
      </c>
      <c r="AM268" s="13">
        <v>103</v>
      </c>
      <c r="AN268" s="13">
        <v>11</v>
      </c>
      <c r="AR268" s="23">
        <v>265</v>
      </c>
      <c r="AS268" s="31">
        <f t="shared" si="50"/>
        <v>43252</v>
      </c>
      <c r="AT268" s="26">
        <f t="shared" si="49"/>
        <v>5.1533650115182669E-2</v>
      </c>
      <c r="AU268" s="26">
        <f t="shared" si="49"/>
        <v>0</v>
      </c>
      <c r="AV268" s="26">
        <f t="shared" si="49"/>
        <v>0</v>
      </c>
      <c r="AW268" s="26">
        <f t="shared" si="49"/>
        <v>2.9631797606371149E-2</v>
      </c>
      <c r="AX268" s="26">
        <f t="shared" si="49"/>
        <v>0</v>
      </c>
      <c r="AY268" s="26">
        <f t="shared" si="49"/>
        <v>0</v>
      </c>
      <c r="AZ268" s="26">
        <f t="shared" si="49"/>
        <v>0</v>
      </c>
      <c r="BA268" s="26">
        <f t="shared" si="49"/>
        <v>0</v>
      </c>
      <c r="BB268" s="26">
        <f t="shared" si="49"/>
        <v>1.6529301951210506E-2</v>
      </c>
      <c r="BC268" s="26">
        <f t="shared" si="49"/>
        <v>0</v>
      </c>
      <c r="BD268" s="26">
        <f t="shared" si="49"/>
        <v>0</v>
      </c>
      <c r="BE268" s="26">
        <f t="shared" si="48"/>
        <v>4.6280752564006392E-2</v>
      </c>
      <c r="BF268" s="26">
        <f t="shared" si="48"/>
        <v>0</v>
      </c>
      <c r="BG268" s="26">
        <f t="shared" si="48"/>
        <v>0</v>
      </c>
      <c r="BH268" s="26">
        <f t="shared" si="48"/>
        <v>0</v>
      </c>
      <c r="BI268" s="26">
        <f t="shared" si="48"/>
        <v>-4.6755199079062539E-2</v>
      </c>
      <c r="BJ268" s="26">
        <f t="shared" si="48"/>
        <v>-5.1293294387550578E-2</v>
      </c>
      <c r="BK268" s="26">
        <f t="shared" si="52"/>
        <v>-0.10162219354721909</v>
      </c>
      <c r="BL268" s="26">
        <f t="shared" si="52"/>
        <v>-2.3347363996990951E-2</v>
      </c>
      <c r="BM268" s="26">
        <f t="shared" si="52"/>
        <v>0</v>
      </c>
      <c r="BN268" s="26">
        <f t="shared" si="52"/>
        <v>0</v>
      </c>
      <c r="BO268" s="26">
        <f t="shared" si="52"/>
        <v>-2.9287192271788859E-2</v>
      </c>
      <c r="BP268" s="26">
        <f t="shared" si="52"/>
        <v>0</v>
      </c>
      <c r="BQ268" s="26">
        <f t="shared" si="52"/>
        <v>0</v>
      </c>
      <c r="BR268" s="26">
        <f t="shared" si="52"/>
        <v>0</v>
      </c>
      <c r="BS268" s="26">
        <f t="shared" si="52"/>
        <v>-4.9804829711846438E-2</v>
      </c>
      <c r="BT268" s="26">
        <f t="shared" si="52"/>
        <v>0</v>
      </c>
      <c r="BU268" s="26">
        <f t="shared" si="52"/>
        <v>0</v>
      </c>
      <c r="BV268" s="26">
        <f t="shared" si="51"/>
        <v>0</v>
      </c>
      <c r="BW268" s="26">
        <f t="shared" si="45"/>
        <v>0</v>
      </c>
      <c r="BX268" s="26">
        <f t="shared" si="42"/>
        <v>0</v>
      </c>
      <c r="BY268" s="26">
        <f t="shared" si="42"/>
        <v>0</v>
      </c>
      <c r="BZ268" s="26">
        <f t="shared" si="41"/>
        <v>-4.315001301413348E-3</v>
      </c>
      <c r="CA268" s="26">
        <f t="shared" si="41"/>
        <v>-7.3467151881872514E-2</v>
      </c>
      <c r="CB268" s="26">
        <f t="shared" si="41"/>
        <v>-2.5975486403260677E-2</v>
      </c>
      <c r="CC268" s="26">
        <f t="shared" si="41"/>
        <v>-4.647588403445331E-2</v>
      </c>
      <c r="CD268" s="26">
        <f t="shared" si="40"/>
        <v>1.8349138668196398E-2</v>
      </c>
    </row>
    <row r="269" spans="2:82" x14ac:dyDescent="0.35">
      <c r="B269">
        <v>266</v>
      </c>
      <c r="C269" s="33">
        <v>43251</v>
      </c>
      <c r="D269" s="13">
        <v>10.4</v>
      </c>
      <c r="E269" s="13">
        <v>0.57999999999999996</v>
      </c>
      <c r="F269" s="13">
        <v>4.63</v>
      </c>
      <c r="G269" s="13">
        <v>5.32</v>
      </c>
      <c r="H269" s="13">
        <v>12.5</v>
      </c>
      <c r="I269" s="13">
        <v>36.799999999999997</v>
      </c>
      <c r="J269" s="13">
        <v>31.8</v>
      </c>
      <c r="K269" s="13">
        <v>1.43</v>
      </c>
      <c r="L269" s="13">
        <v>4.8</v>
      </c>
      <c r="M269" s="13">
        <v>17.45</v>
      </c>
      <c r="N269" s="13">
        <v>0.3</v>
      </c>
      <c r="O269" s="13">
        <v>1.9</v>
      </c>
      <c r="P269" s="13">
        <v>10.15</v>
      </c>
      <c r="Q269" s="13">
        <v>31.1</v>
      </c>
      <c r="R269" s="13">
        <v>19.2</v>
      </c>
      <c r="S269" s="13">
        <v>40.5</v>
      </c>
      <c r="T269" s="13">
        <v>100</v>
      </c>
      <c r="U269" s="13">
        <v>44.5</v>
      </c>
      <c r="V269" s="13">
        <v>33.799999999999997</v>
      </c>
      <c r="W269" s="13">
        <v>27.55</v>
      </c>
      <c r="X269" s="13">
        <v>164.5</v>
      </c>
      <c r="Y269" s="13">
        <v>1472.5</v>
      </c>
      <c r="Z269" s="13">
        <v>75</v>
      </c>
      <c r="AA269" s="13">
        <v>0.34</v>
      </c>
      <c r="AB269" s="13">
        <v>46.1</v>
      </c>
      <c r="AC269" s="13">
        <v>212</v>
      </c>
      <c r="AD269" s="13">
        <v>14.7</v>
      </c>
      <c r="AE269" s="13">
        <v>5.55</v>
      </c>
      <c r="AF269" s="13">
        <v>13.45</v>
      </c>
      <c r="AG269" s="13">
        <v>2.75</v>
      </c>
      <c r="AH269" s="13">
        <v>25.5</v>
      </c>
      <c r="AI269" s="13">
        <v>3.9699999999999998</v>
      </c>
      <c r="AJ269" s="13">
        <v>743.2</v>
      </c>
      <c r="AK269" s="13">
        <v>240</v>
      </c>
      <c r="AL269" s="13">
        <v>19.5</v>
      </c>
      <c r="AM269" s="13">
        <v>107.9</v>
      </c>
      <c r="AN269" s="13">
        <v>10.8</v>
      </c>
      <c r="AR269" s="23">
        <v>266</v>
      </c>
      <c r="AS269" s="31">
        <f t="shared" si="50"/>
        <v>43251</v>
      </c>
      <c r="AT269" s="26">
        <f t="shared" si="49"/>
        <v>-4.6956983087770979E-2</v>
      </c>
      <c r="AU269" s="26">
        <f t="shared" si="49"/>
        <v>0</v>
      </c>
      <c r="AV269" s="26">
        <f t="shared" si="49"/>
        <v>0</v>
      </c>
      <c r="AW269" s="26">
        <f t="shared" si="49"/>
        <v>0</v>
      </c>
      <c r="AX269" s="26">
        <f t="shared" si="49"/>
        <v>0</v>
      </c>
      <c r="AY269" s="26">
        <f t="shared" si="49"/>
        <v>0</v>
      </c>
      <c r="AZ269" s="26">
        <f t="shared" si="49"/>
        <v>0</v>
      </c>
      <c r="BA269" s="26">
        <f t="shared" si="49"/>
        <v>0</v>
      </c>
      <c r="BB269" s="26">
        <f t="shared" si="49"/>
        <v>0</v>
      </c>
      <c r="BC269" s="26">
        <f t="shared" si="49"/>
        <v>2.6126304592219998E-2</v>
      </c>
      <c r="BD269" s="26">
        <f t="shared" si="49"/>
        <v>0</v>
      </c>
      <c r="BE269" s="26">
        <f t="shared" si="48"/>
        <v>4.8527040894660381E-2</v>
      </c>
      <c r="BF269" s="26">
        <f t="shared" si="48"/>
        <v>5.5710607014005854E-2</v>
      </c>
      <c r="BG269" s="26">
        <f t="shared" si="48"/>
        <v>-1.5949301407677953E-2</v>
      </c>
      <c r="BH269" s="26">
        <f t="shared" si="48"/>
        <v>0</v>
      </c>
      <c r="BI269" s="26">
        <f t="shared" si="48"/>
        <v>-1.2270092591814359E-2</v>
      </c>
      <c r="BJ269" s="26">
        <f t="shared" si="48"/>
        <v>0</v>
      </c>
      <c r="BK269" s="26">
        <f t="shared" si="52"/>
        <v>-0.10142017844590331</v>
      </c>
      <c r="BL269" s="26">
        <f t="shared" si="52"/>
        <v>-5.0198020237532247E-2</v>
      </c>
      <c r="BM269" s="26">
        <f t="shared" si="52"/>
        <v>0</v>
      </c>
      <c r="BN269" s="26">
        <f t="shared" si="52"/>
        <v>0</v>
      </c>
      <c r="BO269" s="26">
        <f t="shared" si="52"/>
        <v>-4.4820779881933011E-2</v>
      </c>
      <c r="BP269" s="26">
        <f t="shared" si="52"/>
        <v>0</v>
      </c>
      <c r="BQ269" s="26">
        <f t="shared" si="52"/>
        <v>0</v>
      </c>
      <c r="BR269" s="26">
        <f t="shared" si="52"/>
        <v>-2.9916761037992692E-2</v>
      </c>
      <c r="BS269" s="26">
        <f t="shared" si="52"/>
        <v>0</v>
      </c>
      <c r="BT269" s="26">
        <f t="shared" si="52"/>
        <v>-3.3955890011382718E-3</v>
      </c>
      <c r="BU269" s="26">
        <f t="shared" si="52"/>
        <v>-4.4059989794030543E-2</v>
      </c>
      <c r="BV269" s="26">
        <f t="shared" si="51"/>
        <v>0</v>
      </c>
      <c r="BW269" s="26">
        <f t="shared" si="45"/>
        <v>0</v>
      </c>
      <c r="BX269" s="26">
        <f t="shared" si="42"/>
        <v>-3.9138993211363287E-3</v>
      </c>
      <c r="BY269" s="26">
        <f t="shared" si="42"/>
        <v>1.5228720701824464E-2</v>
      </c>
      <c r="BZ269" s="26">
        <f t="shared" si="41"/>
        <v>1.1502934873397036E-2</v>
      </c>
      <c r="CA269" s="26">
        <f t="shared" si="41"/>
        <v>-1.0362787035546547E-2</v>
      </c>
      <c r="CB269" s="26">
        <f t="shared" si="41"/>
        <v>-2.7814688182877145E-2</v>
      </c>
      <c r="CC269" s="26">
        <f t="shared" si="41"/>
        <v>-1.927549352832721E-2</v>
      </c>
      <c r="CD269" s="26">
        <f t="shared" si="41"/>
        <v>1.8692133012152546E-2</v>
      </c>
    </row>
    <row r="270" spans="2:82" x14ac:dyDescent="0.35">
      <c r="B270">
        <v>267</v>
      </c>
      <c r="C270" s="33">
        <v>43250</v>
      </c>
      <c r="D270" s="13">
        <v>10.9</v>
      </c>
      <c r="E270" s="13">
        <v>0.57999999999999996</v>
      </c>
      <c r="F270" s="13">
        <v>4.63</v>
      </c>
      <c r="G270" s="13">
        <v>5.32</v>
      </c>
      <c r="H270" s="13">
        <v>12.5</v>
      </c>
      <c r="I270" s="13">
        <v>36.799999999999997</v>
      </c>
      <c r="J270" s="13">
        <v>31.8</v>
      </c>
      <c r="K270" s="13">
        <v>1.43</v>
      </c>
      <c r="L270" s="13">
        <v>4.8</v>
      </c>
      <c r="M270" s="13">
        <v>17</v>
      </c>
      <c r="N270" s="13">
        <v>0.3</v>
      </c>
      <c r="O270" s="13">
        <v>1.81</v>
      </c>
      <c r="P270" s="13">
        <v>9.6</v>
      </c>
      <c r="Q270" s="13">
        <v>31.6</v>
      </c>
      <c r="R270" s="13">
        <v>19.2</v>
      </c>
      <c r="S270" s="13">
        <v>41</v>
      </c>
      <c r="T270" s="13">
        <v>100</v>
      </c>
      <c r="U270" s="13">
        <v>49.25</v>
      </c>
      <c r="V270" s="13">
        <v>35.54</v>
      </c>
      <c r="W270" s="13">
        <v>27.55</v>
      </c>
      <c r="X270" s="13">
        <v>164.5</v>
      </c>
      <c r="Y270" s="13">
        <v>1540</v>
      </c>
      <c r="Z270" s="13">
        <v>75</v>
      </c>
      <c r="AA270" s="13">
        <v>0.34</v>
      </c>
      <c r="AB270" s="13">
        <v>47.5</v>
      </c>
      <c r="AC270" s="13">
        <v>212</v>
      </c>
      <c r="AD270" s="13">
        <v>14.75</v>
      </c>
      <c r="AE270" s="13">
        <v>5.8</v>
      </c>
      <c r="AF270" s="13">
        <v>13.45</v>
      </c>
      <c r="AG270" s="13">
        <v>2.75</v>
      </c>
      <c r="AH270" s="13">
        <v>25.6</v>
      </c>
      <c r="AI270" s="13">
        <v>3.91</v>
      </c>
      <c r="AJ270" s="13">
        <v>734.7</v>
      </c>
      <c r="AK270" s="13">
        <v>242.5</v>
      </c>
      <c r="AL270" s="13">
        <v>20.05</v>
      </c>
      <c r="AM270" s="13">
        <v>110</v>
      </c>
      <c r="AN270" s="13">
        <v>10.6</v>
      </c>
      <c r="AR270" s="23">
        <v>267</v>
      </c>
      <c r="AS270" s="31">
        <f t="shared" si="50"/>
        <v>43250</v>
      </c>
      <c r="AT270" s="26">
        <f t="shared" si="49"/>
        <v>1.8519047767237531E-2</v>
      </c>
      <c r="AU270" s="26">
        <f t="shared" si="49"/>
        <v>1.7391742711869239E-2</v>
      </c>
      <c r="AV270" s="26">
        <f t="shared" si="49"/>
        <v>0</v>
      </c>
      <c r="AW270" s="26">
        <f t="shared" si="49"/>
        <v>-2.9631797606371229E-2</v>
      </c>
      <c r="AX270" s="26">
        <f t="shared" si="49"/>
        <v>0</v>
      </c>
      <c r="AY270" s="26">
        <f t="shared" si="49"/>
        <v>0</v>
      </c>
      <c r="AZ270" s="26">
        <f t="shared" si="49"/>
        <v>0</v>
      </c>
      <c r="BA270" s="26">
        <f t="shared" si="49"/>
        <v>-3.4367643504207769E-2</v>
      </c>
      <c r="BB270" s="26">
        <f t="shared" si="49"/>
        <v>0</v>
      </c>
      <c r="BC270" s="26">
        <f t="shared" si="49"/>
        <v>2.6827242233144061E-2</v>
      </c>
      <c r="BD270" s="26">
        <f t="shared" si="49"/>
        <v>0</v>
      </c>
      <c r="BE270" s="26">
        <f t="shared" si="48"/>
        <v>0</v>
      </c>
      <c r="BF270" s="26">
        <f t="shared" si="48"/>
        <v>3.7139546949456786E-2</v>
      </c>
      <c r="BG270" s="26">
        <f t="shared" si="48"/>
        <v>4.8631948838036378E-2</v>
      </c>
      <c r="BH270" s="26">
        <f t="shared" si="48"/>
        <v>-5.0772325373423258E-2</v>
      </c>
      <c r="BI270" s="26">
        <f t="shared" si="48"/>
        <v>0</v>
      </c>
      <c r="BJ270" s="26">
        <f t="shared" si="48"/>
        <v>0</v>
      </c>
      <c r="BK270" s="26">
        <f t="shared" si="52"/>
        <v>-5.0480781647339441E-2</v>
      </c>
      <c r="BL270" s="26">
        <f t="shared" si="52"/>
        <v>-5.0744466262517163E-2</v>
      </c>
      <c r="BM270" s="26">
        <f t="shared" si="52"/>
        <v>0</v>
      </c>
      <c r="BN270" s="26">
        <f t="shared" si="52"/>
        <v>0</v>
      </c>
      <c r="BO270" s="26">
        <f t="shared" si="52"/>
        <v>-3.8221212820197741E-2</v>
      </c>
      <c r="BP270" s="26">
        <f t="shared" si="52"/>
        <v>0</v>
      </c>
      <c r="BQ270" s="26">
        <f t="shared" si="52"/>
        <v>0</v>
      </c>
      <c r="BR270" s="26">
        <f t="shared" si="52"/>
        <v>0</v>
      </c>
      <c r="BS270" s="26">
        <f t="shared" si="52"/>
        <v>0</v>
      </c>
      <c r="BT270" s="26">
        <f t="shared" si="52"/>
        <v>1.0221554071538009E-2</v>
      </c>
      <c r="BU270" s="26">
        <f t="shared" si="52"/>
        <v>0</v>
      </c>
      <c r="BV270" s="26">
        <f t="shared" si="51"/>
        <v>0</v>
      </c>
      <c r="BW270" s="26">
        <f t="shared" si="45"/>
        <v>0</v>
      </c>
      <c r="BX270" s="26">
        <f t="shared" si="42"/>
        <v>-1.9342962843130987E-2</v>
      </c>
      <c r="BY270" s="26">
        <f t="shared" si="42"/>
        <v>2.8536307264934297E-2</v>
      </c>
      <c r="BZ270" s="26">
        <f t="shared" si="41"/>
        <v>0</v>
      </c>
      <c r="CA270" s="26">
        <f t="shared" si="41"/>
        <v>-1.025650016718911E-2</v>
      </c>
      <c r="CB270" s="26">
        <f t="shared" si="41"/>
        <v>-2.2195732391784323E-2</v>
      </c>
      <c r="CC270" s="26">
        <f t="shared" si="41"/>
        <v>-4.445176257083381E-2</v>
      </c>
      <c r="CD270" s="26">
        <f t="shared" si="41"/>
        <v>1.9048194970694411E-2</v>
      </c>
    </row>
    <row r="271" spans="2:82" x14ac:dyDescent="0.35">
      <c r="B271">
        <v>268</v>
      </c>
      <c r="C271" s="33">
        <v>43248</v>
      </c>
      <c r="D271" s="13">
        <v>10.7</v>
      </c>
      <c r="E271" s="13">
        <v>0.56999999999999995</v>
      </c>
      <c r="F271" s="13">
        <v>4.63</v>
      </c>
      <c r="G271" s="13">
        <v>5.48</v>
      </c>
      <c r="H271" s="13">
        <v>12.5</v>
      </c>
      <c r="I271" s="13">
        <v>36.799999999999997</v>
      </c>
      <c r="J271" s="13">
        <v>31.8</v>
      </c>
      <c r="K271" s="13">
        <v>1.48</v>
      </c>
      <c r="L271" s="13">
        <v>4.8</v>
      </c>
      <c r="M271" s="13">
        <v>16.55</v>
      </c>
      <c r="N271" s="13">
        <v>0.3</v>
      </c>
      <c r="O271" s="13">
        <v>1.81</v>
      </c>
      <c r="P271" s="13">
        <v>9.25</v>
      </c>
      <c r="Q271" s="13">
        <v>30.1</v>
      </c>
      <c r="R271" s="13">
        <v>20.2</v>
      </c>
      <c r="S271" s="13">
        <v>41</v>
      </c>
      <c r="T271" s="13">
        <v>100</v>
      </c>
      <c r="U271" s="13">
        <v>51.8</v>
      </c>
      <c r="V271" s="13">
        <v>37.39</v>
      </c>
      <c r="W271" s="13">
        <v>27.55</v>
      </c>
      <c r="X271" s="13">
        <v>164.5</v>
      </c>
      <c r="Y271" s="13">
        <v>1600</v>
      </c>
      <c r="Z271" s="13">
        <v>75</v>
      </c>
      <c r="AA271" s="13">
        <v>0.34</v>
      </c>
      <c r="AB271" s="13">
        <v>47.5</v>
      </c>
      <c r="AC271" s="13">
        <v>212</v>
      </c>
      <c r="AD271" s="13">
        <v>14.6</v>
      </c>
      <c r="AE271" s="13">
        <v>5.8</v>
      </c>
      <c r="AF271" s="13">
        <v>13.45</v>
      </c>
      <c r="AG271" s="13">
        <v>2.75</v>
      </c>
      <c r="AH271" s="13">
        <v>26.1</v>
      </c>
      <c r="AI271" s="13">
        <v>3.8</v>
      </c>
      <c r="AJ271" s="13">
        <v>734.7</v>
      </c>
      <c r="AK271" s="13">
        <v>245</v>
      </c>
      <c r="AL271" s="13">
        <v>20.5</v>
      </c>
      <c r="AM271" s="13">
        <v>115</v>
      </c>
      <c r="AN271" s="13">
        <v>10.4</v>
      </c>
      <c r="AR271" s="23">
        <v>268</v>
      </c>
      <c r="AS271" s="31">
        <f t="shared" si="50"/>
        <v>43248</v>
      </c>
      <c r="AT271" s="26">
        <f t="shared" si="49"/>
        <v>0</v>
      </c>
      <c r="AU271" s="26">
        <f t="shared" si="49"/>
        <v>0</v>
      </c>
      <c r="AV271" s="26">
        <f t="shared" si="49"/>
        <v>0</v>
      </c>
      <c r="AW271" s="26">
        <f t="shared" si="49"/>
        <v>0</v>
      </c>
      <c r="AX271" s="26">
        <f t="shared" si="49"/>
        <v>0</v>
      </c>
      <c r="AY271" s="26">
        <f t="shared" si="49"/>
        <v>-5.421023163877129E-2</v>
      </c>
      <c r="AZ271" s="26">
        <f t="shared" si="49"/>
        <v>0</v>
      </c>
      <c r="BA271" s="26">
        <f t="shared" si="49"/>
        <v>0</v>
      </c>
      <c r="BB271" s="26">
        <f t="shared" si="49"/>
        <v>0</v>
      </c>
      <c r="BC271" s="26">
        <f t="shared" si="49"/>
        <v>3.0257209165371114E-3</v>
      </c>
      <c r="BD271" s="26">
        <f t="shared" si="49"/>
        <v>-3.2789822822990956E-2</v>
      </c>
      <c r="BE271" s="26">
        <f t="shared" si="48"/>
        <v>-4.8527040894660319E-2</v>
      </c>
      <c r="BF271" s="26">
        <f t="shared" si="48"/>
        <v>-4.7502333985003253E-2</v>
      </c>
      <c r="BG271" s="26">
        <f t="shared" si="48"/>
        <v>2.0134908409056025E-2</v>
      </c>
      <c r="BH271" s="26">
        <f t="shared" si="48"/>
        <v>0</v>
      </c>
      <c r="BI271" s="26">
        <f t="shared" si="48"/>
        <v>-2.2906366208907476E-2</v>
      </c>
      <c r="BJ271" s="26">
        <f t="shared" si="48"/>
        <v>0</v>
      </c>
      <c r="BK271" s="26">
        <f t="shared" si="52"/>
        <v>0</v>
      </c>
      <c r="BL271" s="26">
        <f t="shared" si="52"/>
        <v>-5.0584297454695726E-2</v>
      </c>
      <c r="BM271" s="26">
        <f t="shared" si="52"/>
        <v>0</v>
      </c>
      <c r="BN271" s="26">
        <f t="shared" si="52"/>
        <v>-4.7486666265987895E-2</v>
      </c>
      <c r="BO271" s="26">
        <f t="shared" si="52"/>
        <v>0</v>
      </c>
      <c r="BP271" s="26">
        <f t="shared" si="52"/>
        <v>0</v>
      </c>
      <c r="BQ271" s="26">
        <f t="shared" si="52"/>
        <v>0</v>
      </c>
      <c r="BR271" s="26">
        <f t="shared" si="52"/>
        <v>0</v>
      </c>
      <c r="BS271" s="26">
        <f t="shared" si="52"/>
        <v>0</v>
      </c>
      <c r="BT271" s="26">
        <f t="shared" si="52"/>
        <v>-3.0356462480594069E-2</v>
      </c>
      <c r="BU271" s="26">
        <f t="shared" si="52"/>
        <v>-5.0430853626891856E-2</v>
      </c>
      <c r="BV271" s="26">
        <f t="shared" si="51"/>
        <v>0</v>
      </c>
      <c r="BW271" s="26">
        <f t="shared" si="45"/>
        <v>0</v>
      </c>
      <c r="BX271" s="26">
        <f t="shared" si="42"/>
        <v>-2.0853836283205734E-2</v>
      </c>
      <c r="BY271" s="26">
        <f t="shared" si="42"/>
        <v>-5.1293294387550578E-2</v>
      </c>
      <c r="BZ271" s="26">
        <f t="shared" si="41"/>
        <v>0</v>
      </c>
      <c r="CA271" s="26">
        <f t="shared" si="41"/>
        <v>4.0899852515250664E-3</v>
      </c>
      <c r="CB271" s="26">
        <f t="shared" si="41"/>
        <v>0</v>
      </c>
      <c r="CC271" s="26">
        <f t="shared" si="41"/>
        <v>-3.4722257107492036E-3</v>
      </c>
      <c r="CD271" s="26">
        <f t="shared" si="41"/>
        <v>-1.9048194970694363E-2</v>
      </c>
    </row>
    <row r="272" spans="2:82" x14ac:dyDescent="0.35">
      <c r="B272">
        <v>269</v>
      </c>
      <c r="C272" s="33">
        <v>43245</v>
      </c>
      <c r="D272" s="13">
        <v>10.7</v>
      </c>
      <c r="E272" s="13">
        <v>0.56999999999999995</v>
      </c>
      <c r="F272" s="13">
        <v>4.63</v>
      </c>
      <c r="G272" s="13">
        <v>5.48</v>
      </c>
      <c r="H272" s="13">
        <v>12.5</v>
      </c>
      <c r="I272" s="13">
        <v>38.85</v>
      </c>
      <c r="J272" s="13">
        <v>31.8</v>
      </c>
      <c r="K272" s="13">
        <v>1.48</v>
      </c>
      <c r="L272" s="13">
        <v>4.8</v>
      </c>
      <c r="M272" s="13">
        <v>16.5</v>
      </c>
      <c r="N272" s="13">
        <v>0.31</v>
      </c>
      <c r="O272" s="13">
        <v>1.9</v>
      </c>
      <c r="P272" s="13">
        <v>9.6999999999999993</v>
      </c>
      <c r="Q272" s="13">
        <v>29.5</v>
      </c>
      <c r="R272" s="13">
        <v>20.2</v>
      </c>
      <c r="S272" s="13">
        <v>41.95</v>
      </c>
      <c r="T272" s="13">
        <v>100</v>
      </c>
      <c r="U272" s="13">
        <v>51.8</v>
      </c>
      <c r="V272" s="13">
        <v>39.33</v>
      </c>
      <c r="W272" s="13">
        <v>27.55</v>
      </c>
      <c r="X272" s="13">
        <v>172.5</v>
      </c>
      <c r="Y272" s="13">
        <v>1600</v>
      </c>
      <c r="Z272" s="13">
        <v>75</v>
      </c>
      <c r="AA272" s="13">
        <v>0.34</v>
      </c>
      <c r="AB272" s="13">
        <v>47.5</v>
      </c>
      <c r="AC272" s="13">
        <v>212</v>
      </c>
      <c r="AD272" s="13">
        <v>15.05</v>
      </c>
      <c r="AE272" s="13">
        <v>6.1</v>
      </c>
      <c r="AF272" s="13">
        <v>13.45</v>
      </c>
      <c r="AG272" s="13">
        <v>2.75</v>
      </c>
      <c r="AH272" s="13">
        <v>26.65</v>
      </c>
      <c r="AI272" s="13">
        <v>4</v>
      </c>
      <c r="AJ272" s="13">
        <v>734.7</v>
      </c>
      <c r="AK272" s="13">
        <v>244</v>
      </c>
      <c r="AL272" s="13">
        <v>20.5</v>
      </c>
      <c r="AM272" s="13">
        <v>115.4</v>
      </c>
      <c r="AN272" s="13">
        <v>10.6</v>
      </c>
      <c r="AR272" s="23">
        <v>269</v>
      </c>
      <c r="AS272" s="31">
        <f t="shared" si="50"/>
        <v>43245</v>
      </c>
      <c r="AT272" s="26">
        <f t="shared" si="49"/>
        <v>0</v>
      </c>
      <c r="AU272" s="26">
        <f t="shared" si="49"/>
        <v>-3.4486176071169321E-2</v>
      </c>
      <c r="AV272" s="26">
        <f t="shared" si="49"/>
        <v>0</v>
      </c>
      <c r="AW272" s="26">
        <f t="shared" si="49"/>
        <v>1.4706147389695487E-2</v>
      </c>
      <c r="AX272" s="26">
        <f t="shared" si="49"/>
        <v>-3.9220713153281267E-2</v>
      </c>
      <c r="AY272" s="26">
        <f t="shared" si="49"/>
        <v>0</v>
      </c>
      <c r="AZ272" s="26">
        <f t="shared" si="49"/>
        <v>0</v>
      </c>
      <c r="BA272" s="26">
        <f t="shared" si="49"/>
        <v>3.4367643504207818E-2</v>
      </c>
      <c r="BB272" s="26">
        <f t="shared" si="49"/>
        <v>0</v>
      </c>
      <c r="BC272" s="26">
        <f t="shared" si="49"/>
        <v>-2.6907452919924271E-2</v>
      </c>
      <c r="BD272" s="26">
        <f t="shared" si="49"/>
        <v>0</v>
      </c>
      <c r="BE272" s="26">
        <f t="shared" si="48"/>
        <v>-8.0852096629095024E-2</v>
      </c>
      <c r="BF272" s="26">
        <f t="shared" si="48"/>
        <v>-5.0261834780888311E-2</v>
      </c>
      <c r="BG272" s="26">
        <f t="shared" si="48"/>
        <v>-4.9596941139372061E-2</v>
      </c>
      <c r="BH272" s="26">
        <f t="shared" si="48"/>
        <v>-5.0674290963266783E-2</v>
      </c>
      <c r="BI272" s="26">
        <f t="shared" si="48"/>
        <v>-2.005966967453577E-2</v>
      </c>
      <c r="BJ272" s="26">
        <f t="shared" si="48"/>
        <v>-3.9220713153281267E-2</v>
      </c>
      <c r="BK272" s="26">
        <f t="shared" si="52"/>
        <v>0</v>
      </c>
      <c r="BL272" s="26">
        <f t="shared" si="52"/>
        <v>0</v>
      </c>
      <c r="BM272" s="26">
        <f t="shared" si="52"/>
        <v>-5.129329438755046E-2</v>
      </c>
      <c r="BN272" s="26">
        <f t="shared" si="52"/>
        <v>0</v>
      </c>
      <c r="BO272" s="26">
        <f t="shared" si="52"/>
        <v>0</v>
      </c>
      <c r="BP272" s="26">
        <f t="shared" si="52"/>
        <v>0</v>
      </c>
      <c r="BQ272" s="26">
        <f t="shared" si="52"/>
        <v>0</v>
      </c>
      <c r="BR272" s="26">
        <f t="shared" si="52"/>
        <v>-1.0471299867295366E-2</v>
      </c>
      <c r="BS272" s="26">
        <f t="shared" si="52"/>
        <v>0</v>
      </c>
      <c r="BT272" s="26">
        <f t="shared" si="52"/>
        <v>3.7229341768355982E-2</v>
      </c>
      <c r="BU272" s="26">
        <f t="shared" si="52"/>
        <v>-4.8009219186360724E-2</v>
      </c>
      <c r="BV272" s="26">
        <f t="shared" si="51"/>
        <v>0</v>
      </c>
      <c r="BW272" s="26">
        <f t="shared" si="45"/>
        <v>0</v>
      </c>
      <c r="BX272" s="26">
        <f t="shared" si="42"/>
        <v>-1.3047715392475632E-2</v>
      </c>
      <c r="BY272" s="26">
        <f t="shared" si="42"/>
        <v>-1.2422519998557096E-2</v>
      </c>
      <c r="BZ272" s="26">
        <f t="shared" si="41"/>
        <v>0</v>
      </c>
      <c r="CA272" s="26">
        <f t="shared" si="41"/>
        <v>0</v>
      </c>
      <c r="CB272" s="26">
        <f t="shared" si="41"/>
        <v>0</v>
      </c>
      <c r="CC272" s="26">
        <f t="shared" si="41"/>
        <v>-6.0475346298465137E-3</v>
      </c>
      <c r="CD272" s="26">
        <f t="shared" si="41"/>
        <v>-5.0585496788106338E-2</v>
      </c>
    </row>
    <row r="273" spans="2:82" x14ac:dyDescent="0.35">
      <c r="B273">
        <v>270</v>
      </c>
      <c r="C273" s="28">
        <v>43244</v>
      </c>
      <c r="D273" s="13">
        <v>10.7</v>
      </c>
      <c r="E273" s="13">
        <v>0.59</v>
      </c>
      <c r="F273" s="13">
        <v>4.63</v>
      </c>
      <c r="G273" s="13">
        <v>5.4</v>
      </c>
      <c r="H273" s="13">
        <v>13</v>
      </c>
      <c r="I273" s="13">
        <v>38.85</v>
      </c>
      <c r="J273" s="13">
        <v>31.8</v>
      </c>
      <c r="K273" s="13">
        <v>1.43</v>
      </c>
      <c r="L273" s="13">
        <v>4.8</v>
      </c>
      <c r="M273" s="13">
        <v>16.95</v>
      </c>
      <c r="N273" s="13">
        <v>0.31</v>
      </c>
      <c r="O273" s="13">
        <v>2.06</v>
      </c>
      <c r="P273" s="13">
        <v>10.199999999999999</v>
      </c>
      <c r="Q273" s="13">
        <v>31</v>
      </c>
      <c r="R273" s="13">
        <v>21.25</v>
      </c>
      <c r="S273" s="13">
        <v>42.8</v>
      </c>
      <c r="T273" s="13">
        <v>104</v>
      </c>
      <c r="U273" s="13">
        <v>51.8</v>
      </c>
      <c r="V273" s="13">
        <v>39.33</v>
      </c>
      <c r="W273" s="13">
        <v>29</v>
      </c>
      <c r="X273" s="13">
        <v>172.5</v>
      </c>
      <c r="Y273" s="13">
        <v>1600</v>
      </c>
      <c r="Z273" s="13">
        <v>75</v>
      </c>
      <c r="AA273" s="13">
        <v>0.34</v>
      </c>
      <c r="AB273" s="13">
        <v>48</v>
      </c>
      <c r="AC273" s="13">
        <v>212</v>
      </c>
      <c r="AD273" s="13">
        <v>14.5</v>
      </c>
      <c r="AE273" s="13">
        <v>6.4</v>
      </c>
      <c r="AF273" s="13">
        <v>13.45</v>
      </c>
      <c r="AG273" s="13">
        <v>2.75</v>
      </c>
      <c r="AH273" s="13">
        <v>27</v>
      </c>
      <c r="AI273" s="13">
        <v>4.05</v>
      </c>
      <c r="AJ273" s="13">
        <v>734.7</v>
      </c>
      <c r="AK273" s="13">
        <v>244</v>
      </c>
      <c r="AL273" s="13">
        <v>20.5</v>
      </c>
      <c r="AM273" s="13">
        <v>116.1</v>
      </c>
      <c r="AN273" s="13">
        <v>11.15</v>
      </c>
      <c r="AR273" s="23">
        <v>270</v>
      </c>
      <c r="AS273" s="31">
        <f t="shared" si="50"/>
        <v>43244</v>
      </c>
      <c r="AT273" s="26">
        <f t="shared" si="49"/>
        <v>-1.392133851860812E-2</v>
      </c>
      <c r="AU273" s="26">
        <f t="shared" si="49"/>
        <v>-4.9596941139372179E-2</v>
      </c>
      <c r="AV273" s="26">
        <f t="shared" ref="AV273:BF300" si="53">LN(F273/F274)</f>
        <v>0</v>
      </c>
      <c r="AW273" s="26">
        <f t="shared" si="53"/>
        <v>0</v>
      </c>
      <c r="AX273" s="26">
        <f t="shared" si="53"/>
        <v>0</v>
      </c>
      <c r="AY273" s="26">
        <f t="shared" si="53"/>
        <v>0</v>
      </c>
      <c r="AZ273" s="26">
        <f t="shared" si="53"/>
        <v>0</v>
      </c>
      <c r="BA273" s="26">
        <f t="shared" si="53"/>
        <v>-4.779066383634855E-2</v>
      </c>
      <c r="BB273" s="26">
        <f t="shared" si="53"/>
        <v>0</v>
      </c>
      <c r="BC273" s="26">
        <f t="shared" si="53"/>
        <v>-4.893062347158026E-2</v>
      </c>
      <c r="BD273" s="26">
        <f t="shared" si="53"/>
        <v>0</v>
      </c>
      <c r="BE273" s="26">
        <f t="shared" si="48"/>
        <v>-5.6618893999507931E-2</v>
      </c>
      <c r="BF273" s="26">
        <f t="shared" si="48"/>
        <v>-4.78560211776351E-2</v>
      </c>
      <c r="BG273" s="26">
        <f t="shared" si="48"/>
        <v>-4.4171218313137424E-2</v>
      </c>
      <c r="BH273" s="26">
        <f t="shared" si="48"/>
        <v>0</v>
      </c>
      <c r="BI273" s="26">
        <f t="shared" si="48"/>
        <v>-1.622283550688737E-2</v>
      </c>
      <c r="BJ273" s="26">
        <f t="shared" si="48"/>
        <v>0</v>
      </c>
      <c r="BK273" s="26">
        <f t="shared" si="52"/>
        <v>0</v>
      </c>
      <c r="BL273" s="26">
        <f t="shared" si="52"/>
        <v>0</v>
      </c>
      <c r="BM273" s="26">
        <f t="shared" si="52"/>
        <v>0</v>
      </c>
      <c r="BN273" s="26">
        <f t="shared" si="52"/>
        <v>0</v>
      </c>
      <c r="BO273" s="26">
        <f t="shared" si="52"/>
        <v>0</v>
      </c>
      <c r="BP273" s="26">
        <f t="shared" si="52"/>
        <v>0</v>
      </c>
      <c r="BQ273" s="26">
        <f t="shared" si="52"/>
        <v>0</v>
      </c>
      <c r="BR273" s="26">
        <f t="shared" si="52"/>
        <v>0</v>
      </c>
      <c r="BS273" s="26">
        <f t="shared" si="52"/>
        <v>0</v>
      </c>
      <c r="BT273" s="26">
        <f t="shared" si="52"/>
        <v>0</v>
      </c>
      <c r="BU273" s="26">
        <f t="shared" si="52"/>
        <v>0</v>
      </c>
      <c r="BV273" s="26">
        <f t="shared" si="51"/>
        <v>0</v>
      </c>
      <c r="BW273" s="26">
        <f t="shared" si="45"/>
        <v>0</v>
      </c>
      <c r="BX273" s="26">
        <f t="shared" si="42"/>
        <v>-3.4580333596779089E-2</v>
      </c>
      <c r="BY273" s="26">
        <f t="shared" si="42"/>
        <v>-1.2270092591814359E-2</v>
      </c>
      <c r="BZ273" s="26">
        <f t="shared" si="41"/>
        <v>0</v>
      </c>
      <c r="CA273" s="26">
        <f t="shared" si="41"/>
        <v>0</v>
      </c>
      <c r="CB273" s="26">
        <f t="shared" si="41"/>
        <v>2.2195732391784347E-2</v>
      </c>
      <c r="CC273" s="26">
        <f t="shared" ref="CC273:CD307" si="54">LN(AM273/AM274)</f>
        <v>-5.1207158033649225E-2</v>
      </c>
      <c r="CD273" s="26">
        <f t="shared" si="54"/>
        <v>-1.3363227812167141E-2</v>
      </c>
    </row>
    <row r="274" spans="2:82" x14ac:dyDescent="0.35">
      <c r="B274">
        <v>271</v>
      </c>
      <c r="C274" s="28">
        <v>43243</v>
      </c>
      <c r="D274" s="13">
        <v>10.85</v>
      </c>
      <c r="E274" s="13">
        <v>0.62</v>
      </c>
      <c r="F274" s="13">
        <v>4.63</v>
      </c>
      <c r="G274" s="13">
        <v>5.4</v>
      </c>
      <c r="H274" s="13">
        <v>13</v>
      </c>
      <c r="I274" s="13">
        <v>38.85</v>
      </c>
      <c r="J274" s="13">
        <v>31.8</v>
      </c>
      <c r="K274" s="13">
        <v>1.5</v>
      </c>
      <c r="L274" s="13">
        <v>4.8</v>
      </c>
      <c r="M274" s="13">
        <v>17.8</v>
      </c>
      <c r="N274" s="13">
        <v>0.31</v>
      </c>
      <c r="O274" s="13">
        <v>2.1800000000000002</v>
      </c>
      <c r="P274" s="13">
        <v>10.7</v>
      </c>
      <c r="Q274" s="13">
        <v>32.4</v>
      </c>
      <c r="R274" s="13">
        <v>21.25</v>
      </c>
      <c r="S274" s="13">
        <v>43.5</v>
      </c>
      <c r="T274" s="13">
        <v>104</v>
      </c>
      <c r="U274" s="13">
        <v>51.8</v>
      </c>
      <c r="V274" s="13">
        <v>39.33</v>
      </c>
      <c r="W274" s="13">
        <v>29</v>
      </c>
      <c r="X274" s="13">
        <v>172.5</v>
      </c>
      <c r="Y274" s="13">
        <v>1600</v>
      </c>
      <c r="Z274" s="13">
        <v>75</v>
      </c>
      <c r="AA274" s="13">
        <v>0.34</v>
      </c>
      <c r="AB274" s="13">
        <v>48</v>
      </c>
      <c r="AC274" s="13">
        <v>212</v>
      </c>
      <c r="AD274" s="13">
        <v>14.5</v>
      </c>
      <c r="AE274" s="13">
        <v>6.4</v>
      </c>
      <c r="AF274" s="13">
        <v>13.45</v>
      </c>
      <c r="AG274" s="13">
        <v>2.75</v>
      </c>
      <c r="AH274" s="13">
        <v>27.95</v>
      </c>
      <c r="AI274" s="13">
        <v>4.0999999999999996</v>
      </c>
      <c r="AJ274" s="13">
        <v>734.7</v>
      </c>
      <c r="AK274" s="13">
        <v>244</v>
      </c>
      <c r="AL274" s="13">
        <v>20.05</v>
      </c>
      <c r="AM274" s="13">
        <v>122.2</v>
      </c>
      <c r="AN274" s="13">
        <v>11.3</v>
      </c>
      <c r="AR274" s="23">
        <v>271</v>
      </c>
      <c r="AS274" s="31">
        <f t="shared" si="50"/>
        <v>43243</v>
      </c>
      <c r="AT274" s="26">
        <f t="shared" ref="AT274:BC307" si="55">LN(D274/D275)</f>
        <v>-4.5977092486295425E-3</v>
      </c>
      <c r="AU274" s="26">
        <f t="shared" si="55"/>
        <v>-4.7252884850545615E-2</v>
      </c>
      <c r="AV274" s="26">
        <f t="shared" si="53"/>
        <v>6.5005646030934627E-3</v>
      </c>
      <c r="AW274" s="26">
        <f t="shared" si="53"/>
        <v>-5.0552279162831212E-2</v>
      </c>
      <c r="AX274" s="26">
        <f t="shared" si="53"/>
        <v>0</v>
      </c>
      <c r="AY274" s="26">
        <f t="shared" si="53"/>
        <v>-2.9171377300279796E-2</v>
      </c>
      <c r="AZ274" s="26">
        <f t="shared" si="53"/>
        <v>0</v>
      </c>
      <c r="BA274" s="26">
        <f t="shared" si="53"/>
        <v>0</v>
      </c>
      <c r="BB274" s="26">
        <f t="shared" si="53"/>
        <v>-3.6813973122716434E-2</v>
      </c>
      <c r="BC274" s="26">
        <f t="shared" si="53"/>
        <v>-2.4966622730461057E-2</v>
      </c>
      <c r="BD274" s="26">
        <f t="shared" si="53"/>
        <v>0</v>
      </c>
      <c r="BE274" s="26">
        <f t="shared" si="48"/>
        <v>-4.5766670274117547E-3</v>
      </c>
      <c r="BF274" s="26">
        <f t="shared" si="48"/>
        <v>9.3897403498389171E-3</v>
      </c>
      <c r="BG274" s="26">
        <f t="shared" si="48"/>
        <v>-2.8899349563349164E-2</v>
      </c>
      <c r="BH274" s="26">
        <f t="shared" si="48"/>
        <v>0</v>
      </c>
      <c r="BI274" s="26">
        <f t="shared" si="48"/>
        <v>2.3014969882791674E-3</v>
      </c>
      <c r="BJ274" s="26">
        <f t="shared" si="48"/>
        <v>0</v>
      </c>
      <c r="BK274" s="26">
        <f t="shared" si="52"/>
        <v>0</v>
      </c>
      <c r="BL274" s="26">
        <f t="shared" si="52"/>
        <v>0</v>
      </c>
      <c r="BM274" s="26">
        <f t="shared" si="52"/>
        <v>0</v>
      </c>
      <c r="BN274" s="26">
        <f t="shared" si="52"/>
        <v>0</v>
      </c>
      <c r="BO274" s="26">
        <f t="shared" si="52"/>
        <v>0</v>
      </c>
      <c r="BP274" s="26">
        <f t="shared" si="52"/>
        <v>0</v>
      </c>
      <c r="BQ274" s="26">
        <f t="shared" si="52"/>
        <v>0</v>
      </c>
      <c r="BR274" s="26">
        <f t="shared" si="52"/>
        <v>0</v>
      </c>
      <c r="BS274" s="26">
        <f t="shared" si="52"/>
        <v>0</v>
      </c>
      <c r="BT274" s="26">
        <f t="shared" si="52"/>
        <v>-8.9020850896760928E-2</v>
      </c>
      <c r="BU274" s="26">
        <f t="shared" si="52"/>
        <v>0</v>
      </c>
      <c r="BV274" s="26">
        <f t="shared" si="51"/>
        <v>0</v>
      </c>
      <c r="BW274" s="26">
        <f t="shared" si="45"/>
        <v>0</v>
      </c>
      <c r="BX274" s="26">
        <f t="shared" si="42"/>
        <v>0</v>
      </c>
      <c r="BY274" s="26">
        <f t="shared" si="42"/>
        <v>-2.4097551579060641E-2</v>
      </c>
      <c r="BZ274" s="26">
        <f t="shared" si="42"/>
        <v>0</v>
      </c>
      <c r="CA274" s="26">
        <f t="shared" si="42"/>
        <v>0</v>
      </c>
      <c r="CB274" s="26">
        <f t="shared" si="42"/>
        <v>-2.2195732391784323E-2</v>
      </c>
      <c r="CC274" s="26">
        <f t="shared" si="54"/>
        <v>-6.5253086349225152E-3</v>
      </c>
      <c r="CD274" s="26">
        <f t="shared" si="54"/>
        <v>8.8889474172462145E-3</v>
      </c>
    </row>
    <row r="275" spans="2:82" x14ac:dyDescent="0.35">
      <c r="B275">
        <v>272</v>
      </c>
      <c r="C275" s="28">
        <v>43242</v>
      </c>
      <c r="D275" s="13">
        <v>10.9</v>
      </c>
      <c r="E275" s="13">
        <v>0.65</v>
      </c>
      <c r="F275" s="13">
        <v>4.5999999999999996</v>
      </c>
      <c r="G275" s="13">
        <v>5.68</v>
      </c>
      <c r="H275" s="13">
        <v>13</v>
      </c>
      <c r="I275" s="13">
        <v>40</v>
      </c>
      <c r="J275" s="13">
        <v>31.8</v>
      </c>
      <c r="K275" s="13">
        <v>1.5</v>
      </c>
      <c r="L275" s="13">
        <v>4.9800000000000004</v>
      </c>
      <c r="M275" s="13">
        <v>18.25</v>
      </c>
      <c r="N275" s="13">
        <v>0.31</v>
      </c>
      <c r="O275" s="13">
        <v>2.19</v>
      </c>
      <c r="P275" s="13">
        <v>10.6</v>
      </c>
      <c r="Q275" s="13">
        <v>33.35</v>
      </c>
      <c r="R275" s="13">
        <v>21.25</v>
      </c>
      <c r="S275" s="13">
        <v>43.4</v>
      </c>
      <c r="T275" s="13">
        <v>104</v>
      </c>
      <c r="U275" s="13">
        <v>51.8</v>
      </c>
      <c r="V275" s="13">
        <v>39.33</v>
      </c>
      <c r="W275" s="13">
        <v>29</v>
      </c>
      <c r="X275" s="13">
        <v>172.5</v>
      </c>
      <c r="Y275" s="13">
        <v>1600</v>
      </c>
      <c r="Z275" s="13">
        <v>75</v>
      </c>
      <c r="AA275" s="13">
        <v>0.34</v>
      </c>
      <c r="AB275" s="13">
        <v>48</v>
      </c>
      <c r="AC275" s="13">
        <v>212</v>
      </c>
      <c r="AD275" s="13">
        <v>15.85</v>
      </c>
      <c r="AE275" s="13">
        <v>6.4</v>
      </c>
      <c r="AF275" s="13">
        <v>13.45</v>
      </c>
      <c r="AG275" s="13">
        <v>2.75</v>
      </c>
      <c r="AH275" s="13">
        <v>27.95</v>
      </c>
      <c r="AI275" s="13">
        <v>4.2</v>
      </c>
      <c r="AJ275" s="13">
        <v>734.7</v>
      </c>
      <c r="AK275" s="13">
        <v>244</v>
      </c>
      <c r="AL275" s="13">
        <v>20.5</v>
      </c>
      <c r="AM275" s="13">
        <v>123</v>
      </c>
      <c r="AN275" s="13">
        <v>11.2</v>
      </c>
      <c r="AR275" s="23">
        <v>272</v>
      </c>
      <c r="AS275" s="31">
        <f t="shared" si="50"/>
        <v>43242</v>
      </c>
      <c r="AT275" s="26">
        <f t="shared" si="55"/>
        <v>1.8519047767237531E-2</v>
      </c>
      <c r="AU275" s="26">
        <f t="shared" si="55"/>
        <v>4.7252884850545511E-2</v>
      </c>
      <c r="AV275" s="26">
        <f t="shared" si="53"/>
        <v>0</v>
      </c>
      <c r="AW275" s="26">
        <f t="shared" si="53"/>
        <v>-4.8119248344198458E-2</v>
      </c>
      <c r="AX275" s="26">
        <f t="shared" si="53"/>
        <v>0</v>
      </c>
      <c r="AY275" s="26">
        <f t="shared" si="53"/>
        <v>0</v>
      </c>
      <c r="AZ275" s="26">
        <f t="shared" si="53"/>
        <v>0</v>
      </c>
      <c r="BA275" s="26">
        <f t="shared" si="53"/>
        <v>0</v>
      </c>
      <c r="BB275" s="26">
        <f t="shared" si="53"/>
        <v>-4.0080213975387108E-3</v>
      </c>
      <c r="BC275" s="26">
        <f t="shared" si="53"/>
        <v>-3.763885149993481E-2</v>
      </c>
      <c r="BD275" s="26">
        <f t="shared" si="53"/>
        <v>0</v>
      </c>
      <c r="BE275" s="26">
        <f t="shared" si="48"/>
        <v>-4.5558165358608018E-3</v>
      </c>
      <c r="BF275" s="26">
        <f t="shared" si="48"/>
        <v>-1.4051753455650415E-2</v>
      </c>
      <c r="BG275" s="26">
        <f t="shared" si="48"/>
        <v>-1.9302752254528596E-2</v>
      </c>
      <c r="BH275" s="26">
        <f t="shared" si="48"/>
        <v>0</v>
      </c>
      <c r="BI275" s="26">
        <f t="shared" si="48"/>
        <v>-2.3014969882792745E-3</v>
      </c>
      <c r="BJ275" s="26">
        <f t="shared" si="48"/>
        <v>0</v>
      </c>
      <c r="BK275" s="26">
        <f t="shared" si="52"/>
        <v>0</v>
      </c>
      <c r="BL275" s="26">
        <f t="shared" si="52"/>
        <v>0</v>
      </c>
      <c r="BM275" s="26">
        <f t="shared" si="52"/>
        <v>0</v>
      </c>
      <c r="BN275" s="26">
        <f t="shared" si="52"/>
        <v>-4.809979479441135E-2</v>
      </c>
      <c r="BO275" s="26">
        <f t="shared" si="52"/>
        <v>0</v>
      </c>
      <c r="BP275" s="26">
        <f t="shared" si="52"/>
        <v>-7.9681696491768449E-3</v>
      </c>
      <c r="BQ275" s="26">
        <f t="shared" si="52"/>
        <v>0</v>
      </c>
      <c r="BR275" s="26">
        <f t="shared" si="52"/>
        <v>-1.0362787035546547E-2</v>
      </c>
      <c r="BS275" s="26">
        <f t="shared" si="52"/>
        <v>0</v>
      </c>
      <c r="BT275" s="26">
        <f t="shared" si="52"/>
        <v>0</v>
      </c>
      <c r="BU275" s="26">
        <f t="shared" si="52"/>
        <v>0</v>
      </c>
      <c r="BV275" s="26">
        <f t="shared" si="51"/>
        <v>0</v>
      </c>
      <c r="BW275" s="26">
        <f t="shared" si="45"/>
        <v>0</v>
      </c>
      <c r="BX275" s="26">
        <f t="shared" si="42"/>
        <v>-3.5714323675972446E-3</v>
      </c>
      <c r="BY275" s="26">
        <f t="shared" si="42"/>
        <v>2.4097551579060524E-2</v>
      </c>
      <c r="BZ275" s="26">
        <f t="shared" si="42"/>
        <v>0</v>
      </c>
      <c r="CA275" s="26">
        <f t="shared" si="42"/>
        <v>-4.0899852515251661E-3</v>
      </c>
      <c r="CB275" s="26">
        <f t="shared" si="42"/>
        <v>-2.409755157906053E-2</v>
      </c>
      <c r="CC275" s="26">
        <f t="shared" si="54"/>
        <v>-5.6749240260247679E-3</v>
      </c>
      <c r="CD275" s="26">
        <f t="shared" si="54"/>
        <v>-8.888947417246152E-3</v>
      </c>
    </row>
    <row r="276" spans="2:82" x14ac:dyDescent="0.35">
      <c r="B276">
        <v>273</v>
      </c>
      <c r="C276" s="28">
        <v>43241</v>
      </c>
      <c r="D276" s="13">
        <v>10.7</v>
      </c>
      <c r="E276" s="13">
        <v>0.62</v>
      </c>
      <c r="F276" s="13">
        <v>4.5999999999999996</v>
      </c>
      <c r="G276" s="13">
        <v>5.96</v>
      </c>
      <c r="H276" s="13">
        <v>13</v>
      </c>
      <c r="I276" s="13">
        <v>40</v>
      </c>
      <c r="J276" s="13">
        <v>31.8</v>
      </c>
      <c r="K276" s="13">
        <v>1.5</v>
      </c>
      <c r="L276" s="13">
        <v>5</v>
      </c>
      <c r="M276" s="13">
        <v>18.95</v>
      </c>
      <c r="N276" s="13">
        <v>0.31</v>
      </c>
      <c r="O276" s="13">
        <v>2.2000000000000002</v>
      </c>
      <c r="P276" s="13">
        <v>10.75</v>
      </c>
      <c r="Q276" s="13">
        <v>34</v>
      </c>
      <c r="R276" s="13">
        <v>21.25</v>
      </c>
      <c r="S276" s="13">
        <v>43.5</v>
      </c>
      <c r="T276" s="13">
        <v>104</v>
      </c>
      <c r="U276" s="13">
        <v>51.8</v>
      </c>
      <c r="V276" s="13">
        <v>39.33</v>
      </c>
      <c r="W276" s="13">
        <v>29</v>
      </c>
      <c r="X276" s="13">
        <v>181</v>
      </c>
      <c r="Y276" s="13">
        <v>1600</v>
      </c>
      <c r="Z276" s="13">
        <v>75.599999999999994</v>
      </c>
      <c r="AA276" s="13">
        <v>0.34</v>
      </c>
      <c r="AB276" s="13">
        <v>48.5</v>
      </c>
      <c r="AC276" s="13">
        <v>212</v>
      </c>
      <c r="AD276" s="13">
        <v>15.85</v>
      </c>
      <c r="AE276" s="13">
        <v>6.4</v>
      </c>
      <c r="AF276" s="13">
        <v>13.45</v>
      </c>
      <c r="AG276" s="13">
        <v>2.75</v>
      </c>
      <c r="AH276" s="13">
        <v>28.05</v>
      </c>
      <c r="AI276" s="13">
        <v>4.0999999999999996</v>
      </c>
      <c r="AJ276" s="13">
        <v>734.7</v>
      </c>
      <c r="AK276" s="13">
        <v>245</v>
      </c>
      <c r="AL276" s="13">
        <v>21</v>
      </c>
      <c r="AM276" s="13">
        <v>123.7</v>
      </c>
      <c r="AN276" s="13">
        <v>11.3</v>
      </c>
      <c r="AR276" s="23">
        <v>273</v>
      </c>
      <c r="AS276" s="31">
        <f t="shared" si="50"/>
        <v>43241</v>
      </c>
      <c r="AT276" s="26">
        <f t="shared" si="55"/>
        <v>-1.8519047767237642E-2</v>
      </c>
      <c r="AU276" s="26">
        <f t="shared" si="55"/>
        <v>-9.2373320131015166E-2</v>
      </c>
      <c r="AV276" s="26">
        <f t="shared" si="53"/>
        <v>0</v>
      </c>
      <c r="AW276" s="26">
        <f t="shared" si="53"/>
        <v>0</v>
      </c>
      <c r="AX276" s="26">
        <f t="shared" si="53"/>
        <v>0</v>
      </c>
      <c r="AY276" s="26">
        <f t="shared" si="53"/>
        <v>0</v>
      </c>
      <c r="AZ276" s="26">
        <f t="shared" si="53"/>
        <v>0</v>
      </c>
      <c r="BA276" s="26">
        <f t="shared" si="53"/>
        <v>0</v>
      </c>
      <c r="BB276" s="26">
        <f t="shared" si="53"/>
        <v>-4.8790164169432056E-2</v>
      </c>
      <c r="BC276" s="26">
        <f t="shared" si="53"/>
        <v>7.9470616925317195E-3</v>
      </c>
      <c r="BD276" s="26">
        <f t="shared" si="53"/>
        <v>0</v>
      </c>
      <c r="BE276" s="26">
        <f t="shared" si="48"/>
        <v>2.2989518224698781E-2</v>
      </c>
      <c r="BF276" s="26">
        <f t="shared" si="48"/>
        <v>-2.7524673390090033E-2</v>
      </c>
      <c r="BG276" s="26">
        <f t="shared" si="48"/>
        <v>-2.7557944063657906E-2</v>
      </c>
      <c r="BH276" s="26">
        <f t="shared" si="48"/>
        <v>0</v>
      </c>
      <c r="BI276" s="26">
        <f t="shared" si="48"/>
        <v>-1.1428695823622744E-2</v>
      </c>
      <c r="BJ276" s="26">
        <f t="shared" si="48"/>
        <v>0</v>
      </c>
      <c r="BK276" s="26">
        <f t="shared" si="52"/>
        <v>0</v>
      </c>
      <c r="BL276" s="26">
        <f t="shared" si="52"/>
        <v>6.120906638854489E-3</v>
      </c>
      <c r="BM276" s="26">
        <f t="shared" si="52"/>
        <v>0</v>
      </c>
      <c r="BN276" s="26">
        <f t="shared" si="52"/>
        <v>0</v>
      </c>
      <c r="BO276" s="26">
        <f t="shared" si="52"/>
        <v>0</v>
      </c>
      <c r="BP276" s="26">
        <f t="shared" si="52"/>
        <v>0</v>
      </c>
      <c r="BQ276" s="26">
        <f t="shared" si="52"/>
        <v>0</v>
      </c>
      <c r="BR276" s="26">
        <f t="shared" si="52"/>
        <v>-9.2355710330819501E-3</v>
      </c>
      <c r="BS276" s="26">
        <f t="shared" si="52"/>
        <v>0</v>
      </c>
      <c r="BT276" s="26">
        <f t="shared" si="52"/>
        <v>2.2329476398088577E-2</v>
      </c>
      <c r="BU276" s="26">
        <f t="shared" si="52"/>
        <v>4.8009219186360662E-2</v>
      </c>
      <c r="BV276" s="26">
        <f t="shared" si="51"/>
        <v>0</v>
      </c>
      <c r="BW276" s="26">
        <f t="shared" si="45"/>
        <v>0</v>
      </c>
      <c r="BX276" s="26">
        <f t="shared" si="45"/>
        <v>1.784121793501392E-3</v>
      </c>
      <c r="BY276" s="26">
        <f t="shared" si="45"/>
        <v>0</v>
      </c>
      <c r="BZ276" s="26">
        <f t="shared" si="45"/>
        <v>0</v>
      </c>
      <c r="CA276" s="26">
        <f t="shared" si="45"/>
        <v>0</v>
      </c>
      <c r="CB276" s="26">
        <f t="shared" si="45"/>
        <v>1.9231361927887592E-2</v>
      </c>
      <c r="CC276" s="26">
        <f t="shared" si="54"/>
        <v>4.0502282990227383E-3</v>
      </c>
      <c r="CD276" s="26">
        <f t="shared" si="54"/>
        <v>-1.3187004281953688E-2</v>
      </c>
    </row>
    <row r="277" spans="2:82" x14ac:dyDescent="0.35">
      <c r="B277">
        <v>274</v>
      </c>
      <c r="C277" s="28">
        <v>43238</v>
      </c>
      <c r="D277" s="13">
        <v>10.9</v>
      </c>
      <c r="E277" s="13">
        <v>0.68</v>
      </c>
      <c r="F277" s="13">
        <v>4.5999999999999996</v>
      </c>
      <c r="G277" s="13">
        <v>5.96</v>
      </c>
      <c r="H277" s="13">
        <v>13</v>
      </c>
      <c r="I277" s="13">
        <v>40</v>
      </c>
      <c r="J277" s="13">
        <v>31.8</v>
      </c>
      <c r="K277" s="13">
        <v>1.5</v>
      </c>
      <c r="L277" s="13">
        <v>5.25</v>
      </c>
      <c r="M277" s="13">
        <v>18.8</v>
      </c>
      <c r="N277" s="13">
        <v>0.31</v>
      </c>
      <c r="O277" s="13">
        <v>2.15</v>
      </c>
      <c r="P277" s="13">
        <v>11.05</v>
      </c>
      <c r="Q277" s="13">
        <v>34.950000000000003</v>
      </c>
      <c r="R277" s="13">
        <v>21.25</v>
      </c>
      <c r="S277" s="13">
        <v>44</v>
      </c>
      <c r="T277" s="13">
        <v>104</v>
      </c>
      <c r="U277" s="13">
        <v>51.8</v>
      </c>
      <c r="V277" s="13">
        <v>39.090000000000003</v>
      </c>
      <c r="W277" s="13">
        <v>29</v>
      </c>
      <c r="X277" s="13">
        <v>181</v>
      </c>
      <c r="Y277" s="13">
        <v>1600</v>
      </c>
      <c r="Z277" s="13">
        <v>75.599999999999994</v>
      </c>
      <c r="AA277" s="13">
        <v>0.34</v>
      </c>
      <c r="AB277" s="13">
        <v>48.95</v>
      </c>
      <c r="AC277" s="13">
        <v>212</v>
      </c>
      <c r="AD277" s="13">
        <v>15.5</v>
      </c>
      <c r="AE277" s="13">
        <v>6.1</v>
      </c>
      <c r="AF277" s="13">
        <v>13.45</v>
      </c>
      <c r="AG277" s="13">
        <v>2.75</v>
      </c>
      <c r="AH277" s="13">
        <v>28</v>
      </c>
      <c r="AI277" s="13">
        <v>4.0999999999999996</v>
      </c>
      <c r="AJ277" s="13">
        <v>734.7</v>
      </c>
      <c r="AK277" s="13">
        <v>245</v>
      </c>
      <c r="AL277" s="13">
        <v>20.6</v>
      </c>
      <c r="AM277" s="13">
        <v>123.2</v>
      </c>
      <c r="AN277" s="13">
        <v>11.45</v>
      </c>
      <c r="AR277" s="23">
        <v>274</v>
      </c>
      <c r="AS277" s="31">
        <f t="shared" si="50"/>
        <v>43238</v>
      </c>
      <c r="AT277" s="26">
        <f t="shared" si="55"/>
        <v>0</v>
      </c>
      <c r="AU277" s="26">
        <f t="shared" si="55"/>
        <v>-2.8987536873252187E-2</v>
      </c>
      <c r="AV277" s="26">
        <f t="shared" si="53"/>
        <v>0</v>
      </c>
      <c r="AW277" s="26">
        <f t="shared" si="53"/>
        <v>-6.688988150796652E-3</v>
      </c>
      <c r="AX277" s="26">
        <f t="shared" si="53"/>
        <v>0</v>
      </c>
      <c r="AY277" s="26">
        <f t="shared" si="53"/>
        <v>0</v>
      </c>
      <c r="AZ277" s="26">
        <f t="shared" si="53"/>
        <v>0</v>
      </c>
      <c r="BA277" s="26">
        <f t="shared" si="53"/>
        <v>0</v>
      </c>
      <c r="BB277" s="26">
        <f t="shared" si="53"/>
        <v>0</v>
      </c>
      <c r="BC277" s="26">
        <f t="shared" si="53"/>
        <v>1.3387080782459279E-2</v>
      </c>
      <c r="BD277" s="26">
        <f t="shared" si="53"/>
        <v>0</v>
      </c>
      <c r="BE277" s="26">
        <f t="shared" si="48"/>
        <v>-3.2039353744616771E-2</v>
      </c>
      <c r="BF277" s="26">
        <f t="shared" si="48"/>
        <v>-4.5146803545265827E-3</v>
      </c>
      <c r="BG277" s="26">
        <f t="shared" si="48"/>
        <v>-1.4295928095943225E-3</v>
      </c>
      <c r="BH277" s="26">
        <f t="shared" si="48"/>
        <v>-5.0469425689152081E-2</v>
      </c>
      <c r="BI277" s="26">
        <f t="shared" si="48"/>
        <v>-1.1357184639272685E-3</v>
      </c>
      <c r="BJ277" s="26">
        <f t="shared" si="48"/>
        <v>0</v>
      </c>
      <c r="BK277" s="26">
        <f t="shared" si="52"/>
        <v>0</v>
      </c>
      <c r="BL277" s="26">
        <f t="shared" si="52"/>
        <v>6.1586029912070253E-3</v>
      </c>
      <c r="BM277" s="26">
        <f t="shared" si="52"/>
        <v>0</v>
      </c>
      <c r="BN277" s="26">
        <f t="shared" si="52"/>
        <v>-3.7944931564123485E-2</v>
      </c>
      <c r="BO277" s="26">
        <f t="shared" si="52"/>
        <v>0</v>
      </c>
      <c r="BP277" s="26">
        <f t="shared" si="52"/>
        <v>0</v>
      </c>
      <c r="BQ277" s="26">
        <f t="shared" si="52"/>
        <v>2.9852963149681128E-2</v>
      </c>
      <c r="BR277" s="26">
        <f t="shared" si="52"/>
        <v>1.9598358068628446E-2</v>
      </c>
      <c r="BS277" s="26">
        <f t="shared" si="52"/>
        <v>-4.51898002442543E-2</v>
      </c>
      <c r="BT277" s="26">
        <f t="shared" si="52"/>
        <v>6.4725145056175196E-3</v>
      </c>
      <c r="BU277" s="26">
        <f t="shared" si="52"/>
        <v>-4.8009219186360724E-2</v>
      </c>
      <c r="BV277" s="26">
        <f t="shared" si="51"/>
        <v>0</v>
      </c>
      <c r="BW277" s="26">
        <f t="shared" si="45"/>
        <v>0</v>
      </c>
      <c r="BX277" s="26">
        <f t="shared" si="45"/>
        <v>3.5778213478841235E-3</v>
      </c>
      <c r="BY277" s="26">
        <f t="shared" si="45"/>
        <v>-2.4097551579060641E-2</v>
      </c>
      <c r="BZ277" s="26">
        <f t="shared" si="45"/>
        <v>0</v>
      </c>
      <c r="CA277" s="26">
        <f t="shared" si="45"/>
        <v>-1.2170535620255179E-2</v>
      </c>
      <c r="CB277" s="26">
        <f t="shared" si="45"/>
        <v>-3.3415996919843947E-2</v>
      </c>
      <c r="CC277" s="26">
        <f t="shared" si="54"/>
        <v>-8.1135907087913621E-4</v>
      </c>
      <c r="CD277" s="26">
        <f t="shared" si="54"/>
        <v>3.1044621681960108E-2</v>
      </c>
    </row>
    <row r="278" spans="2:82" x14ac:dyDescent="0.35">
      <c r="B278">
        <v>275</v>
      </c>
      <c r="C278" s="28">
        <v>43237</v>
      </c>
      <c r="D278" s="13">
        <v>10.9</v>
      </c>
      <c r="E278" s="13">
        <v>0.7</v>
      </c>
      <c r="F278" s="13">
        <v>4.5999999999999996</v>
      </c>
      <c r="G278" s="13">
        <v>6</v>
      </c>
      <c r="H278" s="13">
        <v>13</v>
      </c>
      <c r="I278" s="13">
        <v>40</v>
      </c>
      <c r="J278" s="13">
        <v>31.8</v>
      </c>
      <c r="K278" s="13">
        <v>1.5</v>
      </c>
      <c r="L278" s="13">
        <v>5.25</v>
      </c>
      <c r="M278" s="13">
        <v>18.55</v>
      </c>
      <c r="N278" s="13">
        <v>0.31</v>
      </c>
      <c r="O278" s="13">
        <v>2.2200000000000002</v>
      </c>
      <c r="P278" s="13">
        <v>11.1</v>
      </c>
      <c r="Q278" s="13">
        <v>35</v>
      </c>
      <c r="R278" s="13">
        <v>22.35</v>
      </c>
      <c r="S278" s="13">
        <v>44.05</v>
      </c>
      <c r="T278" s="13">
        <v>104</v>
      </c>
      <c r="U278" s="13">
        <v>51.8</v>
      </c>
      <c r="V278" s="13">
        <v>38.85</v>
      </c>
      <c r="W278" s="13">
        <v>29</v>
      </c>
      <c r="X278" s="13">
        <v>188</v>
      </c>
      <c r="Y278" s="13">
        <v>1600</v>
      </c>
      <c r="Z278" s="13">
        <v>75.599999999999994</v>
      </c>
      <c r="AA278" s="13">
        <v>0.33</v>
      </c>
      <c r="AB278" s="13">
        <v>48</v>
      </c>
      <c r="AC278" s="13">
        <v>221.8</v>
      </c>
      <c r="AD278" s="13">
        <v>15.4</v>
      </c>
      <c r="AE278" s="13">
        <v>6.4</v>
      </c>
      <c r="AF278" s="13">
        <v>13.45</v>
      </c>
      <c r="AG278" s="13">
        <v>2.75</v>
      </c>
      <c r="AH278" s="13">
        <v>27.9</v>
      </c>
      <c r="AI278" s="13">
        <v>4.2</v>
      </c>
      <c r="AJ278" s="13">
        <v>734.7</v>
      </c>
      <c r="AK278" s="13">
        <v>248</v>
      </c>
      <c r="AL278" s="13">
        <v>21.3</v>
      </c>
      <c r="AM278" s="13">
        <v>123.3</v>
      </c>
      <c r="AN278" s="13">
        <v>11.1</v>
      </c>
      <c r="AR278" s="23">
        <v>275</v>
      </c>
      <c r="AS278" s="31">
        <f t="shared" si="50"/>
        <v>43237</v>
      </c>
      <c r="AT278" s="26">
        <f t="shared" si="55"/>
        <v>-9.1324835632724741E-3</v>
      </c>
      <c r="AU278" s="26">
        <f t="shared" si="55"/>
        <v>1.4388737452099671E-2</v>
      </c>
      <c r="AV278" s="26">
        <f t="shared" si="53"/>
        <v>0</v>
      </c>
      <c r="AW278" s="26">
        <f t="shared" si="53"/>
        <v>0</v>
      </c>
      <c r="AX278" s="26">
        <f t="shared" si="53"/>
        <v>0</v>
      </c>
      <c r="AY278" s="26">
        <f t="shared" si="53"/>
        <v>0</v>
      </c>
      <c r="AZ278" s="26">
        <f t="shared" si="53"/>
        <v>0</v>
      </c>
      <c r="BA278" s="26">
        <f t="shared" si="53"/>
        <v>1.3423020332140771E-2</v>
      </c>
      <c r="BB278" s="26">
        <f t="shared" si="53"/>
        <v>4.8790164169432049E-2</v>
      </c>
      <c r="BC278" s="26">
        <f t="shared" si="53"/>
        <v>-2.3969190112996277E-2</v>
      </c>
      <c r="BD278" s="26">
        <f t="shared" si="53"/>
        <v>0</v>
      </c>
      <c r="BE278" s="26">
        <f t="shared" si="48"/>
        <v>-3.9740328649513997E-2</v>
      </c>
      <c r="BF278" s="26">
        <f t="shared" si="48"/>
        <v>-2.2272635609123178E-2</v>
      </c>
      <c r="BG278" s="26">
        <f t="shared" si="48"/>
        <v>8.6083745366001014E-3</v>
      </c>
      <c r="BH278" s="26">
        <f t="shared" si="48"/>
        <v>0</v>
      </c>
      <c r="BI278" s="26">
        <f t="shared" si="48"/>
        <v>1.135718463927207E-3</v>
      </c>
      <c r="BJ278" s="26">
        <f t="shared" si="48"/>
        <v>0</v>
      </c>
      <c r="BK278" s="26">
        <f t="shared" si="52"/>
        <v>0</v>
      </c>
      <c r="BL278" s="26">
        <f t="shared" si="52"/>
        <v>-2.4661221822393747E-2</v>
      </c>
      <c r="BM278" s="26">
        <f t="shared" si="52"/>
        <v>0</v>
      </c>
      <c r="BN278" s="26">
        <f t="shared" si="52"/>
        <v>0</v>
      </c>
      <c r="BO278" s="26">
        <f t="shared" si="52"/>
        <v>0</v>
      </c>
      <c r="BP278" s="26">
        <f t="shared" si="52"/>
        <v>0</v>
      </c>
      <c r="BQ278" s="26">
        <f t="shared" si="52"/>
        <v>0</v>
      </c>
      <c r="BR278" s="26">
        <f t="shared" si="52"/>
        <v>-2.0619287202735703E-2</v>
      </c>
      <c r="BS278" s="26">
        <f t="shared" si="52"/>
        <v>0</v>
      </c>
      <c r="BT278" s="26">
        <f t="shared" si="52"/>
        <v>-4.1341340156441399E-2</v>
      </c>
      <c r="BU278" s="26">
        <f t="shared" si="52"/>
        <v>0</v>
      </c>
      <c r="BV278" s="26">
        <f t="shared" si="51"/>
        <v>0</v>
      </c>
      <c r="BW278" s="26">
        <f t="shared" si="45"/>
        <v>0</v>
      </c>
      <c r="BX278" s="26">
        <f t="shared" si="45"/>
        <v>5.390848634876373E-3</v>
      </c>
      <c r="BY278" s="26">
        <f t="shared" si="45"/>
        <v>0</v>
      </c>
      <c r="BZ278" s="26">
        <f t="shared" si="45"/>
        <v>-2.061095390412435E-2</v>
      </c>
      <c r="CA278" s="26">
        <f t="shared" si="45"/>
        <v>-8.0321716972642666E-3</v>
      </c>
      <c r="CB278" s="26">
        <f t="shared" si="45"/>
        <v>0</v>
      </c>
      <c r="CC278" s="26">
        <f t="shared" si="54"/>
        <v>-3.5063352868195077E-2</v>
      </c>
      <c r="CD278" s="26">
        <f t="shared" si="54"/>
        <v>-3.1044621681960163E-2</v>
      </c>
    </row>
    <row r="279" spans="2:82" x14ac:dyDescent="0.35">
      <c r="B279">
        <v>276</v>
      </c>
      <c r="C279" s="28">
        <v>43236</v>
      </c>
      <c r="D279" s="13">
        <v>11</v>
      </c>
      <c r="E279" s="13">
        <v>0.69</v>
      </c>
      <c r="F279" s="13">
        <v>4.5999999999999996</v>
      </c>
      <c r="G279" s="13">
        <v>6</v>
      </c>
      <c r="H279" s="13">
        <v>13</v>
      </c>
      <c r="I279" s="13">
        <v>40</v>
      </c>
      <c r="J279" s="13">
        <v>31.8</v>
      </c>
      <c r="K279" s="13">
        <v>1.48</v>
      </c>
      <c r="L279" s="13">
        <v>5</v>
      </c>
      <c r="M279" s="13">
        <v>19</v>
      </c>
      <c r="N279" s="13">
        <v>0.31</v>
      </c>
      <c r="O279" s="13">
        <v>2.31</v>
      </c>
      <c r="P279" s="13">
        <v>11.35</v>
      </c>
      <c r="Q279" s="13">
        <v>34.700000000000003</v>
      </c>
      <c r="R279" s="13">
        <v>22.35</v>
      </c>
      <c r="S279" s="13">
        <v>44</v>
      </c>
      <c r="T279" s="13">
        <v>104</v>
      </c>
      <c r="U279" s="13">
        <v>51.8</v>
      </c>
      <c r="V279" s="13">
        <v>39.82</v>
      </c>
      <c r="W279" s="13">
        <v>29</v>
      </c>
      <c r="X279" s="13">
        <v>188</v>
      </c>
      <c r="Y279" s="13">
        <v>1600</v>
      </c>
      <c r="Z279" s="13">
        <v>75.599999999999994</v>
      </c>
      <c r="AA279" s="13">
        <v>0.33</v>
      </c>
      <c r="AB279" s="13">
        <v>49</v>
      </c>
      <c r="AC279" s="13">
        <v>221.8</v>
      </c>
      <c r="AD279" s="13">
        <v>16.05</v>
      </c>
      <c r="AE279" s="13">
        <v>6.4</v>
      </c>
      <c r="AF279" s="13">
        <v>13.45</v>
      </c>
      <c r="AG279" s="13">
        <v>2.75</v>
      </c>
      <c r="AH279" s="13">
        <v>27.75</v>
      </c>
      <c r="AI279" s="13">
        <v>4.2</v>
      </c>
      <c r="AJ279" s="13">
        <v>750</v>
      </c>
      <c r="AK279" s="13">
        <v>250</v>
      </c>
      <c r="AL279" s="13">
        <v>21.3</v>
      </c>
      <c r="AM279" s="13">
        <v>127.7</v>
      </c>
      <c r="AN279" s="13">
        <v>11.45</v>
      </c>
      <c r="AR279" s="23">
        <v>276</v>
      </c>
      <c r="AS279" s="31">
        <f t="shared" si="50"/>
        <v>43236</v>
      </c>
      <c r="AT279" s="26">
        <f t="shared" si="55"/>
        <v>-1.801850550267825E-2</v>
      </c>
      <c r="AU279" s="26">
        <f t="shared" si="55"/>
        <v>0</v>
      </c>
      <c r="AV279" s="26">
        <f t="shared" si="53"/>
        <v>0</v>
      </c>
      <c r="AW279" s="26">
        <f t="shared" si="53"/>
        <v>1.3423020332140771E-2</v>
      </c>
      <c r="AX279" s="26">
        <f t="shared" si="53"/>
        <v>0</v>
      </c>
      <c r="AY279" s="26">
        <f t="shared" si="53"/>
        <v>0</v>
      </c>
      <c r="AZ279" s="26">
        <f t="shared" si="53"/>
        <v>0</v>
      </c>
      <c r="BA279" s="26">
        <f t="shared" si="53"/>
        <v>0</v>
      </c>
      <c r="BB279" s="26">
        <f t="shared" si="53"/>
        <v>0</v>
      </c>
      <c r="BC279" s="26">
        <f t="shared" si="53"/>
        <v>2.3969190112996187E-2</v>
      </c>
      <c r="BD279" s="26">
        <f t="shared" si="53"/>
        <v>-3.1748698314580298E-2</v>
      </c>
      <c r="BE279" s="26">
        <f t="shared" si="48"/>
        <v>4.3384015985983623E-3</v>
      </c>
      <c r="BF279" s="26">
        <f t="shared" si="48"/>
        <v>-1.3129291441792736E-2</v>
      </c>
      <c r="BG279" s="26">
        <f t="shared" si="48"/>
        <v>0</v>
      </c>
      <c r="BH279" s="26">
        <f t="shared" si="48"/>
        <v>-5.0174100090535335E-2</v>
      </c>
      <c r="BI279" s="26">
        <f t="shared" si="48"/>
        <v>0</v>
      </c>
      <c r="BJ279" s="26">
        <f t="shared" si="48"/>
        <v>0</v>
      </c>
      <c r="BK279" s="26">
        <f t="shared" si="52"/>
        <v>0</v>
      </c>
      <c r="BL279" s="26">
        <f t="shared" si="52"/>
        <v>-2.2576204245922217E-3</v>
      </c>
      <c r="BM279" s="26">
        <f t="shared" si="52"/>
        <v>0</v>
      </c>
      <c r="BN279" s="26">
        <f t="shared" si="52"/>
        <v>0</v>
      </c>
      <c r="BO279" s="26">
        <f t="shared" si="52"/>
        <v>1.7019005169594776E-2</v>
      </c>
      <c r="BP279" s="26">
        <f t="shared" si="52"/>
        <v>0</v>
      </c>
      <c r="BQ279" s="26">
        <f t="shared" si="52"/>
        <v>0</v>
      </c>
      <c r="BR279" s="26">
        <f t="shared" si="52"/>
        <v>0</v>
      </c>
      <c r="BS279" s="26">
        <f t="shared" si="52"/>
        <v>0</v>
      </c>
      <c r="BT279" s="26">
        <f t="shared" si="52"/>
        <v>0</v>
      </c>
      <c r="BU279" s="26">
        <f t="shared" si="52"/>
        <v>-5.3244514518812243E-2</v>
      </c>
      <c r="BV279" s="26">
        <f t="shared" si="51"/>
        <v>0</v>
      </c>
      <c r="BW279" s="26">
        <f t="shared" si="45"/>
        <v>0</v>
      </c>
      <c r="BX279" s="26">
        <f t="shared" si="45"/>
        <v>5.4200674693391133E-3</v>
      </c>
      <c r="BY279" s="26">
        <f t="shared" si="45"/>
        <v>0</v>
      </c>
      <c r="BZ279" s="26">
        <f t="shared" si="45"/>
        <v>0</v>
      </c>
      <c r="CA279" s="26">
        <f t="shared" si="45"/>
        <v>2.6343975339601852E-2</v>
      </c>
      <c r="CB279" s="26">
        <f t="shared" si="45"/>
        <v>1.4184634991956381E-2</v>
      </c>
      <c r="CC279" s="26">
        <f t="shared" si="54"/>
        <v>2.2971307103166343E-2</v>
      </c>
      <c r="CD279" s="26">
        <f t="shared" si="54"/>
        <v>-1.3015368112070361E-2</v>
      </c>
    </row>
    <row r="280" spans="2:82" x14ac:dyDescent="0.35">
      <c r="B280">
        <v>277</v>
      </c>
      <c r="C280" s="33">
        <v>43235</v>
      </c>
      <c r="D280" s="13">
        <v>11.2</v>
      </c>
      <c r="E280" s="13">
        <v>0.69</v>
      </c>
      <c r="F280" s="13">
        <v>4.5999999999999996</v>
      </c>
      <c r="G280" s="13">
        <v>5.92</v>
      </c>
      <c r="H280" s="13">
        <v>13</v>
      </c>
      <c r="I280" s="13">
        <v>40</v>
      </c>
      <c r="J280" s="13">
        <v>31.8</v>
      </c>
      <c r="K280" s="13">
        <v>1.48</v>
      </c>
      <c r="L280" s="13">
        <v>5</v>
      </c>
      <c r="M280" s="13">
        <v>18.55</v>
      </c>
      <c r="N280" s="13">
        <v>0.32</v>
      </c>
      <c r="O280" s="13">
        <v>2.2999999999999998</v>
      </c>
      <c r="P280" s="13">
        <v>11.5</v>
      </c>
      <c r="Q280" s="13">
        <v>34.700000000000003</v>
      </c>
      <c r="R280" s="13">
        <v>23.5</v>
      </c>
      <c r="S280" s="13">
        <v>44</v>
      </c>
      <c r="T280" s="13">
        <v>104</v>
      </c>
      <c r="U280" s="13">
        <v>51.8</v>
      </c>
      <c r="V280" s="13">
        <v>39.909999999999997</v>
      </c>
      <c r="W280" s="13">
        <v>29</v>
      </c>
      <c r="X280" s="13">
        <v>188</v>
      </c>
      <c r="Y280" s="13">
        <v>1573</v>
      </c>
      <c r="Z280" s="13">
        <v>75.599999999999994</v>
      </c>
      <c r="AA280" s="13">
        <v>0.33</v>
      </c>
      <c r="AB280" s="13">
        <v>49</v>
      </c>
      <c r="AC280" s="13">
        <v>221.8</v>
      </c>
      <c r="AD280" s="13">
        <v>16.05</v>
      </c>
      <c r="AE280" s="13">
        <v>6.75</v>
      </c>
      <c r="AF280" s="13">
        <v>13.45</v>
      </c>
      <c r="AG280" s="13">
        <v>2.75</v>
      </c>
      <c r="AH280" s="13">
        <v>27.6</v>
      </c>
      <c r="AI280" s="13">
        <v>4.2</v>
      </c>
      <c r="AJ280" s="13">
        <v>750</v>
      </c>
      <c r="AK280" s="13">
        <v>243.5</v>
      </c>
      <c r="AL280" s="13">
        <v>21</v>
      </c>
      <c r="AM280" s="13">
        <v>124.8</v>
      </c>
      <c r="AN280" s="13">
        <v>11.6</v>
      </c>
      <c r="AR280" s="23">
        <v>277</v>
      </c>
      <c r="AS280" s="31">
        <f t="shared" si="50"/>
        <v>43235</v>
      </c>
      <c r="AT280" s="26">
        <f t="shared" si="55"/>
        <v>0</v>
      </c>
      <c r="AU280" s="26">
        <f t="shared" si="55"/>
        <v>0</v>
      </c>
      <c r="AV280" s="26">
        <f t="shared" si="53"/>
        <v>0</v>
      </c>
      <c r="AW280" s="26">
        <f t="shared" si="53"/>
        <v>-4.6212843155131564E-2</v>
      </c>
      <c r="AX280" s="26">
        <f t="shared" si="53"/>
        <v>-7.6628727455691371E-3</v>
      </c>
      <c r="AY280" s="26">
        <f t="shared" si="53"/>
        <v>2.7885203489535642E-2</v>
      </c>
      <c r="AZ280" s="26">
        <f t="shared" si="53"/>
        <v>0</v>
      </c>
      <c r="BA280" s="26">
        <f t="shared" si="53"/>
        <v>4.1385216162854281E-2</v>
      </c>
      <c r="BB280" s="26">
        <f t="shared" si="53"/>
        <v>-1.9980026626729977E-3</v>
      </c>
      <c r="BC280" s="26">
        <f t="shared" si="53"/>
        <v>0</v>
      </c>
      <c r="BD280" s="26">
        <f t="shared" si="53"/>
        <v>0</v>
      </c>
      <c r="BE280" s="26">
        <f t="shared" si="48"/>
        <v>-4.2559614418796007E-2</v>
      </c>
      <c r="BF280" s="26">
        <f t="shared" si="48"/>
        <v>-4.2559614418795889E-2</v>
      </c>
      <c r="BG280" s="26">
        <f t="shared" si="48"/>
        <v>-4.3134502537193536E-3</v>
      </c>
      <c r="BH280" s="26">
        <f t="shared" si="48"/>
        <v>0</v>
      </c>
      <c r="BI280" s="26">
        <f t="shared" si="48"/>
        <v>-6.7950431328286896E-3</v>
      </c>
      <c r="BJ280" s="26">
        <f t="shared" si="48"/>
        <v>0</v>
      </c>
      <c r="BK280" s="26">
        <f t="shared" si="52"/>
        <v>0</v>
      </c>
      <c r="BL280" s="26">
        <f t="shared" si="52"/>
        <v>0</v>
      </c>
      <c r="BM280" s="26">
        <f t="shared" si="52"/>
        <v>0</v>
      </c>
      <c r="BN280" s="26">
        <f t="shared" si="52"/>
        <v>0</v>
      </c>
      <c r="BO280" s="26">
        <f t="shared" si="52"/>
        <v>2.7716888671796579E-2</v>
      </c>
      <c r="BP280" s="26">
        <f t="shared" si="52"/>
        <v>0</v>
      </c>
      <c r="BQ280" s="26">
        <f t="shared" si="52"/>
        <v>0</v>
      </c>
      <c r="BR280" s="26">
        <f t="shared" si="52"/>
        <v>0</v>
      </c>
      <c r="BS280" s="26">
        <f t="shared" si="52"/>
        <v>0</v>
      </c>
      <c r="BT280" s="26">
        <f t="shared" si="52"/>
        <v>-3.9699869846684464E-2</v>
      </c>
      <c r="BU280" s="26">
        <f t="shared" si="52"/>
        <v>0</v>
      </c>
      <c r="BV280" s="26">
        <f t="shared" si="51"/>
        <v>0</v>
      </c>
      <c r="BW280" s="26">
        <f t="shared" si="45"/>
        <v>0</v>
      </c>
      <c r="BX280" s="26">
        <f t="shared" si="45"/>
        <v>-4.0821994520255048E-2</v>
      </c>
      <c r="BY280" s="26">
        <f t="shared" si="45"/>
        <v>-2.3530497410194046E-2</v>
      </c>
      <c r="BZ280" s="26">
        <f t="shared" si="45"/>
        <v>0</v>
      </c>
      <c r="CA280" s="26">
        <f t="shared" si="45"/>
        <v>0</v>
      </c>
      <c r="CB280" s="26">
        <f t="shared" si="45"/>
        <v>1.4388737452099671E-2</v>
      </c>
      <c r="CC280" s="26">
        <f t="shared" si="54"/>
        <v>2.2691411202070671E-2</v>
      </c>
      <c r="CD280" s="26">
        <f t="shared" si="54"/>
        <v>-8.5837436913914419E-3</v>
      </c>
    </row>
    <row r="281" spans="2:82" x14ac:dyDescent="0.35">
      <c r="B281">
        <v>278</v>
      </c>
      <c r="C281" s="33">
        <v>43234</v>
      </c>
      <c r="D281" s="13">
        <v>11.2</v>
      </c>
      <c r="E281" s="13">
        <v>0.69</v>
      </c>
      <c r="F281" s="13">
        <v>4.5999999999999996</v>
      </c>
      <c r="G281" s="13">
        <v>6.2</v>
      </c>
      <c r="H281" s="13">
        <v>13.1</v>
      </c>
      <c r="I281" s="13">
        <v>38.9</v>
      </c>
      <c r="J281" s="13">
        <v>31.8</v>
      </c>
      <c r="K281" s="13">
        <v>1.42</v>
      </c>
      <c r="L281" s="13">
        <v>5.01</v>
      </c>
      <c r="M281" s="13">
        <v>18.55</v>
      </c>
      <c r="N281" s="13">
        <v>0.32</v>
      </c>
      <c r="O281" s="13">
        <v>2.4</v>
      </c>
      <c r="P281" s="13">
        <v>12</v>
      </c>
      <c r="Q281" s="13">
        <v>34.85</v>
      </c>
      <c r="R281" s="13">
        <v>23.5</v>
      </c>
      <c r="S281" s="13">
        <v>44.3</v>
      </c>
      <c r="T281" s="13">
        <v>104</v>
      </c>
      <c r="U281" s="13">
        <v>51.8</v>
      </c>
      <c r="V281" s="13">
        <v>39.909999999999997</v>
      </c>
      <c r="W281" s="13">
        <v>29</v>
      </c>
      <c r="X281" s="13">
        <v>188</v>
      </c>
      <c r="Y281" s="13">
        <v>1530</v>
      </c>
      <c r="Z281" s="13">
        <v>75.599999999999994</v>
      </c>
      <c r="AA281" s="13">
        <v>0.33</v>
      </c>
      <c r="AB281" s="13">
        <v>49</v>
      </c>
      <c r="AC281" s="13">
        <v>221.8</v>
      </c>
      <c r="AD281" s="13">
        <v>16.7</v>
      </c>
      <c r="AE281" s="13">
        <v>6.75</v>
      </c>
      <c r="AF281" s="13">
        <v>13.45</v>
      </c>
      <c r="AG281" s="13">
        <v>2.75</v>
      </c>
      <c r="AH281" s="13">
        <v>28.75</v>
      </c>
      <c r="AI281" s="13">
        <v>4.3</v>
      </c>
      <c r="AJ281" s="13">
        <v>750</v>
      </c>
      <c r="AK281" s="13">
        <v>243.5</v>
      </c>
      <c r="AL281" s="13">
        <v>20.7</v>
      </c>
      <c r="AM281" s="13">
        <v>122</v>
      </c>
      <c r="AN281" s="13">
        <v>11.7</v>
      </c>
      <c r="AR281" s="23">
        <v>278</v>
      </c>
      <c r="AS281" s="31">
        <f t="shared" si="50"/>
        <v>43234</v>
      </c>
      <c r="AT281" s="26">
        <f t="shared" si="55"/>
        <v>-4.4543503493803087E-3</v>
      </c>
      <c r="AU281" s="26">
        <f t="shared" si="55"/>
        <v>0</v>
      </c>
      <c r="AV281" s="26">
        <f t="shared" si="53"/>
        <v>0</v>
      </c>
      <c r="AW281" s="26">
        <f t="shared" si="53"/>
        <v>-9.8238439583413217E-2</v>
      </c>
      <c r="AX281" s="26">
        <f t="shared" si="53"/>
        <v>0</v>
      </c>
      <c r="AY281" s="26">
        <f t="shared" si="53"/>
        <v>0</v>
      </c>
      <c r="AZ281" s="26">
        <f t="shared" si="53"/>
        <v>0</v>
      </c>
      <c r="BA281" s="26">
        <f t="shared" si="53"/>
        <v>-7.0175726586465346E-3</v>
      </c>
      <c r="BB281" s="26">
        <f t="shared" si="53"/>
        <v>-3.7222710490608338E-2</v>
      </c>
      <c r="BC281" s="26">
        <f t="shared" si="53"/>
        <v>2.6990569691649835E-3</v>
      </c>
      <c r="BD281" s="26">
        <f t="shared" si="53"/>
        <v>0</v>
      </c>
      <c r="BE281" s="26">
        <f t="shared" si="48"/>
        <v>-4.8790164169432056E-2</v>
      </c>
      <c r="BF281" s="26">
        <f t="shared" si="48"/>
        <v>-2.0619287202735703E-2</v>
      </c>
      <c r="BG281" s="26">
        <f t="shared" si="48"/>
        <v>-1.4336920018484744E-3</v>
      </c>
      <c r="BH281" s="26">
        <f t="shared" si="48"/>
        <v>0</v>
      </c>
      <c r="BI281" s="26">
        <f t="shared" si="48"/>
        <v>1.1293055971512652E-3</v>
      </c>
      <c r="BJ281" s="26">
        <f t="shared" si="48"/>
        <v>0</v>
      </c>
      <c r="BK281" s="26">
        <f t="shared" si="52"/>
        <v>0</v>
      </c>
      <c r="BL281" s="26">
        <f t="shared" si="52"/>
        <v>0</v>
      </c>
      <c r="BM281" s="26">
        <f t="shared" si="52"/>
        <v>0</v>
      </c>
      <c r="BN281" s="26">
        <f t="shared" si="52"/>
        <v>0</v>
      </c>
      <c r="BO281" s="26">
        <f t="shared" si="52"/>
        <v>-3.2157111634531284E-2</v>
      </c>
      <c r="BP281" s="26">
        <f t="shared" si="52"/>
        <v>0</v>
      </c>
      <c r="BQ281" s="26">
        <f t="shared" si="52"/>
        <v>0</v>
      </c>
      <c r="BR281" s="26">
        <f t="shared" si="52"/>
        <v>0</v>
      </c>
      <c r="BS281" s="26">
        <f t="shared" si="52"/>
        <v>0</v>
      </c>
      <c r="BT281" s="26">
        <f t="shared" si="52"/>
        <v>-1.7804624633506707E-2</v>
      </c>
      <c r="BU281" s="26">
        <f t="shared" si="52"/>
        <v>0</v>
      </c>
      <c r="BV281" s="26">
        <f t="shared" si="51"/>
        <v>0</v>
      </c>
      <c r="BW281" s="26">
        <f t="shared" si="45"/>
        <v>0</v>
      </c>
      <c r="BX281" s="26">
        <f t="shared" si="45"/>
        <v>-5.2038278750269982E-3</v>
      </c>
      <c r="BY281" s="26">
        <f t="shared" si="45"/>
        <v>0</v>
      </c>
      <c r="BZ281" s="26">
        <f t="shared" si="45"/>
        <v>0</v>
      </c>
      <c r="CA281" s="26">
        <f t="shared" si="45"/>
        <v>-6.1412680220824653E-3</v>
      </c>
      <c r="CB281" s="26">
        <f t="shared" si="45"/>
        <v>-1.6766859857067089E-2</v>
      </c>
      <c r="CC281" s="26">
        <f t="shared" si="54"/>
        <v>-2.0284671171505776E-2</v>
      </c>
      <c r="CD281" s="26">
        <f t="shared" si="54"/>
        <v>0</v>
      </c>
    </row>
    <row r="282" spans="2:82" x14ac:dyDescent="0.35">
      <c r="B282">
        <v>279</v>
      </c>
      <c r="C282" s="33">
        <v>43231</v>
      </c>
      <c r="D282" s="59">
        <v>11.25</v>
      </c>
      <c r="E282" s="59">
        <v>0.69</v>
      </c>
      <c r="F282" s="59">
        <v>4.5999999999999996</v>
      </c>
      <c r="G282" s="59">
        <v>6.84</v>
      </c>
      <c r="H282" s="59">
        <v>13.1</v>
      </c>
      <c r="I282" s="59">
        <v>38.9</v>
      </c>
      <c r="J282" s="59">
        <v>31.8</v>
      </c>
      <c r="K282" s="59">
        <v>1.43</v>
      </c>
      <c r="L282" s="59">
        <v>5.2</v>
      </c>
      <c r="M282" s="59">
        <v>18.5</v>
      </c>
      <c r="N282" s="59">
        <v>0.32</v>
      </c>
      <c r="O282" s="59">
        <v>2.52</v>
      </c>
      <c r="P282" s="59">
        <v>12.25</v>
      </c>
      <c r="Q282" s="59">
        <v>34.9</v>
      </c>
      <c r="R282" s="59">
        <v>23.5</v>
      </c>
      <c r="S282" s="59">
        <v>44.25</v>
      </c>
      <c r="T282" s="59">
        <v>104</v>
      </c>
      <c r="U282" s="59">
        <v>51.8</v>
      </c>
      <c r="V282" s="59">
        <v>39.909999999999997</v>
      </c>
      <c r="W282" s="59">
        <v>29</v>
      </c>
      <c r="X282" s="59">
        <v>188</v>
      </c>
      <c r="Y282" s="59">
        <v>1580</v>
      </c>
      <c r="Z282" s="59">
        <v>75.599999999999994</v>
      </c>
      <c r="AA282" s="59">
        <v>0.33</v>
      </c>
      <c r="AB282" s="59">
        <v>49</v>
      </c>
      <c r="AC282" s="59">
        <v>221.8</v>
      </c>
      <c r="AD282" s="59">
        <v>17</v>
      </c>
      <c r="AE282" s="59">
        <v>6.75</v>
      </c>
      <c r="AF282" s="59">
        <v>13.45</v>
      </c>
      <c r="AG282" s="59">
        <v>2.75</v>
      </c>
      <c r="AH282" s="59">
        <v>28.9</v>
      </c>
      <c r="AI282" s="59">
        <v>4.3</v>
      </c>
      <c r="AJ282" s="59">
        <v>750</v>
      </c>
      <c r="AK282" s="59">
        <v>245</v>
      </c>
      <c r="AL282" s="59">
        <v>21.05</v>
      </c>
      <c r="AM282" s="59">
        <v>124.5</v>
      </c>
      <c r="AN282" s="59">
        <v>11.7</v>
      </c>
      <c r="AR282" s="23">
        <v>279</v>
      </c>
      <c r="AS282" s="31">
        <f t="shared" si="50"/>
        <v>43231</v>
      </c>
      <c r="AT282" s="26">
        <f t="shared" si="55"/>
        <v>0</v>
      </c>
      <c r="AU282" s="26">
        <f t="shared" si="55"/>
        <v>1.4598799421152631E-2</v>
      </c>
      <c r="AV282" s="26">
        <f t="shared" si="53"/>
        <v>0</v>
      </c>
      <c r="AW282" s="26">
        <f t="shared" si="53"/>
        <v>-5.1293294387550578E-2</v>
      </c>
      <c r="AX282" s="26">
        <f t="shared" si="53"/>
        <v>-3.8095284166677302E-3</v>
      </c>
      <c r="AY282" s="26">
        <f t="shared" si="53"/>
        <v>0</v>
      </c>
      <c r="AZ282" s="26">
        <f t="shared" si="53"/>
        <v>0</v>
      </c>
      <c r="BA282" s="26">
        <f t="shared" si="53"/>
        <v>-4.779066383634855E-2</v>
      </c>
      <c r="BB282" s="26">
        <f t="shared" si="53"/>
        <v>0</v>
      </c>
      <c r="BC282" s="26">
        <f t="shared" si="53"/>
        <v>2.7063615977430673E-3</v>
      </c>
      <c r="BD282" s="26">
        <f t="shared" si="53"/>
        <v>0</v>
      </c>
      <c r="BE282" s="26">
        <f t="shared" si="48"/>
        <v>1.600034134644112E-2</v>
      </c>
      <c r="BF282" s="26">
        <f t="shared" si="48"/>
        <v>-4.0733253876358982E-3</v>
      </c>
      <c r="BG282" s="26">
        <f t="shared" si="48"/>
        <v>0</v>
      </c>
      <c r="BH282" s="26">
        <f t="shared" si="48"/>
        <v>0</v>
      </c>
      <c r="BI282" s="26">
        <f t="shared" si="48"/>
        <v>-5.6338177182560199E-3</v>
      </c>
      <c r="BJ282" s="26">
        <f t="shared" si="48"/>
        <v>0</v>
      </c>
      <c r="BK282" s="26">
        <f t="shared" si="52"/>
        <v>0</v>
      </c>
      <c r="BL282" s="26">
        <f t="shared" si="52"/>
        <v>-2.1810034268824677E-2</v>
      </c>
      <c r="BM282" s="26">
        <f t="shared" si="52"/>
        <v>0</v>
      </c>
      <c r="BN282" s="26">
        <f t="shared" si="52"/>
        <v>0</v>
      </c>
      <c r="BO282" s="26">
        <f t="shared" si="52"/>
        <v>6.3492276786587445E-3</v>
      </c>
      <c r="BP282" s="26">
        <f t="shared" si="52"/>
        <v>4.8790164169431834E-2</v>
      </c>
      <c r="BQ282" s="26">
        <f t="shared" si="52"/>
        <v>3.0771658666753687E-2</v>
      </c>
      <c r="BR282" s="26">
        <f t="shared" si="52"/>
        <v>-2.0387366898483171E-3</v>
      </c>
      <c r="BS282" s="26">
        <f t="shared" si="52"/>
        <v>-1.8018022892629111E-3</v>
      </c>
      <c r="BT282" s="26">
        <f t="shared" si="52"/>
        <v>-2.3256862164267235E-2</v>
      </c>
      <c r="BU282" s="26">
        <f t="shared" si="52"/>
        <v>0</v>
      </c>
      <c r="BV282" s="26">
        <f t="shared" si="51"/>
        <v>0</v>
      </c>
      <c r="BW282" s="26">
        <f t="shared" si="45"/>
        <v>0</v>
      </c>
      <c r="BX282" s="26">
        <f t="shared" si="45"/>
        <v>3.3424395517278202E-2</v>
      </c>
      <c r="BY282" s="26">
        <f t="shared" si="45"/>
        <v>0</v>
      </c>
      <c r="BZ282" s="26">
        <f t="shared" si="45"/>
        <v>3.3901551675681416E-2</v>
      </c>
      <c r="CA282" s="26">
        <f t="shared" si="45"/>
        <v>0</v>
      </c>
      <c r="CB282" s="26">
        <f t="shared" si="45"/>
        <v>2.3781224049674193E-3</v>
      </c>
      <c r="CC282" s="26">
        <f t="shared" si="54"/>
        <v>-6.4051459972602571E-3</v>
      </c>
      <c r="CD282" s="26">
        <f t="shared" si="54"/>
        <v>0</v>
      </c>
    </row>
    <row r="283" spans="2:82" x14ac:dyDescent="0.35">
      <c r="B283">
        <v>280</v>
      </c>
      <c r="C283" s="33">
        <v>43230</v>
      </c>
      <c r="D283" s="59">
        <v>11.25</v>
      </c>
      <c r="E283" s="59">
        <v>0.68</v>
      </c>
      <c r="F283" s="59">
        <v>4.5999999999999996</v>
      </c>
      <c r="G283" s="59">
        <v>7.2</v>
      </c>
      <c r="H283" s="59">
        <v>13.15</v>
      </c>
      <c r="I283" s="59">
        <v>38.9</v>
      </c>
      <c r="J283" s="59">
        <v>31.8</v>
      </c>
      <c r="K283" s="59">
        <v>1.5</v>
      </c>
      <c r="L283" s="59">
        <v>5.2</v>
      </c>
      <c r="M283" s="59">
        <v>18.45</v>
      </c>
      <c r="N283" s="59">
        <v>0.32</v>
      </c>
      <c r="O283" s="59">
        <v>2.48</v>
      </c>
      <c r="P283" s="59">
        <v>12.3</v>
      </c>
      <c r="Q283" s="59">
        <v>34.9</v>
      </c>
      <c r="R283" s="59">
        <v>23.5</v>
      </c>
      <c r="S283" s="59">
        <v>44.5</v>
      </c>
      <c r="T283" s="59">
        <v>104</v>
      </c>
      <c r="U283" s="59">
        <v>51.8</v>
      </c>
      <c r="V283" s="59">
        <v>40.79</v>
      </c>
      <c r="W283" s="59">
        <v>29</v>
      </c>
      <c r="X283" s="59">
        <v>188</v>
      </c>
      <c r="Y283" s="59">
        <v>1570</v>
      </c>
      <c r="Z283" s="59">
        <v>72</v>
      </c>
      <c r="AA283" s="59">
        <v>0.32</v>
      </c>
      <c r="AB283" s="59">
        <v>49.1</v>
      </c>
      <c r="AC283" s="59">
        <v>222.2</v>
      </c>
      <c r="AD283" s="59">
        <v>17.399999999999999</v>
      </c>
      <c r="AE283" s="59">
        <v>6.75</v>
      </c>
      <c r="AF283" s="59">
        <v>13.45</v>
      </c>
      <c r="AG283" s="59">
        <v>2.75</v>
      </c>
      <c r="AH283" s="59">
        <v>27.95</v>
      </c>
      <c r="AI283" s="59">
        <v>4.3</v>
      </c>
      <c r="AJ283" s="59">
        <v>725</v>
      </c>
      <c r="AK283" s="59">
        <v>245</v>
      </c>
      <c r="AL283" s="59">
        <v>21</v>
      </c>
      <c r="AM283" s="59">
        <v>125.3</v>
      </c>
      <c r="AN283" s="59">
        <v>11.7</v>
      </c>
      <c r="AR283" s="23">
        <v>280</v>
      </c>
      <c r="AS283" s="31">
        <f t="shared" si="50"/>
        <v>43230</v>
      </c>
      <c r="AT283" s="26">
        <f t="shared" si="55"/>
        <v>0</v>
      </c>
      <c r="AU283" s="26">
        <f t="shared" si="55"/>
        <v>-1.4598799421152523E-2</v>
      </c>
      <c r="AV283" s="26">
        <f t="shared" si="53"/>
        <v>0</v>
      </c>
      <c r="AW283" s="26">
        <f t="shared" si="53"/>
        <v>0</v>
      </c>
      <c r="AX283" s="26">
        <f t="shared" si="53"/>
        <v>0</v>
      </c>
      <c r="AY283" s="26">
        <f t="shared" si="53"/>
        <v>4.7377281011011116E-2</v>
      </c>
      <c r="AZ283" s="26">
        <f t="shared" si="53"/>
        <v>0</v>
      </c>
      <c r="BA283" s="26">
        <f t="shared" si="53"/>
        <v>0</v>
      </c>
      <c r="BB283" s="26">
        <f t="shared" si="53"/>
        <v>0</v>
      </c>
      <c r="BC283" s="26">
        <f t="shared" si="53"/>
        <v>-1.0781775603288362E-2</v>
      </c>
      <c r="BD283" s="26">
        <f t="shared" si="53"/>
        <v>0</v>
      </c>
      <c r="BE283" s="26">
        <f t="shared" si="48"/>
        <v>0</v>
      </c>
      <c r="BF283" s="26">
        <f t="shared" si="48"/>
        <v>1.639380977567657E-2</v>
      </c>
      <c r="BG283" s="26">
        <f t="shared" si="48"/>
        <v>-7.137789048292406E-3</v>
      </c>
      <c r="BH283" s="26">
        <f t="shared" si="48"/>
        <v>0</v>
      </c>
      <c r="BI283" s="26">
        <f t="shared" si="48"/>
        <v>-1.1173300598125189E-2</v>
      </c>
      <c r="BJ283" s="26">
        <f t="shared" si="48"/>
        <v>0</v>
      </c>
      <c r="BK283" s="26">
        <f t="shared" si="52"/>
        <v>0</v>
      </c>
      <c r="BL283" s="26">
        <f t="shared" si="52"/>
        <v>0</v>
      </c>
      <c r="BM283" s="26">
        <f t="shared" si="52"/>
        <v>0</v>
      </c>
      <c r="BN283" s="26">
        <f t="shared" si="52"/>
        <v>0</v>
      </c>
      <c r="BO283" s="26">
        <f t="shared" si="52"/>
        <v>0</v>
      </c>
      <c r="BP283" s="26">
        <f t="shared" si="52"/>
        <v>0</v>
      </c>
      <c r="BQ283" s="26">
        <f t="shared" si="52"/>
        <v>0</v>
      </c>
      <c r="BR283" s="26">
        <f t="shared" si="52"/>
        <v>2.0387366898483089E-3</v>
      </c>
      <c r="BS283" s="26">
        <f t="shared" si="52"/>
        <v>0</v>
      </c>
      <c r="BT283" s="26">
        <f t="shared" si="52"/>
        <v>0</v>
      </c>
      <c r="BU283" s="26">
        <f t="shared" si="52"/>
        <v>7.4349784875179905E-3</v>
      </c>
      <c r="BV283" s="26">
        <f t="shared" si="51"/>
        <v>0</v>
      </c>
      <c r="BW283" s="26">
        <f t="shared" si="45"/>
        <v>0</v>
      </c>
      <c r="BX283" s="26">
        <f t="shared" si="45"/>
        <v>1.6231194928582552E-2</v>
      </c>
      <c r="BY283" s="26">
        <f t="shared" si="45"/>
        <v>0</v>
      </c>
      <c r="BZ283" s="26">
        <f t="shared" si="45"/>
        <v>-3.3901551675681339E-2</v>
      </c>
      <c r="CA283" s="26">
        <f t="shared" si="45"/>
        <v>-1.2170535620255179E-2</v>
      </c>
      <c r="CB283" s="26">
        <f t="shared" si="45"/>
        <v>0</v>
      </c>
      <c r="CC283" s="26">
        <f t="shared" si="54"/>
        <v>7.9840323602433749E-4</v>
      </c>
      <c r="CD283" s="26">
        <f t="shared" si="54"/>
        <v>0</v>
      </c>
    </row>
    <row r="284" spans="2:82" x14ac:dyDescent="0.35">
      <c r="B284">
        <v>281</v>
      </c>
      <c r="C284" s="33">
        <v>43229</v>
      </c>
      <c r="D284" s="59">
        <v>11.25</v>
      </c>
      <c r="E284" s="59">
        <v>0.69</v>
      </c>
      <c r="F284" s="59">
        <v>4.5999999999999996</v>
      </c>
      <c r="G284" s="59">
        <v>7.2</v>
      </c>
      <c r="H284" s="59">
        <v>13.15</v>
      </c>
      <c r="I284" s="59">
        <v>37.1</v>
      </c>
      <c r="J284" s="59">
        <v>31.8</v>
      </c>
      <c r="K284" s="59">
        <v>1.5</v>
      </c>
      <c r="L284" s="59">
        <v>5.2</v>
      </c>
      <c r="M284" s="59">
        <v>18.649999999999999</v>
      </c>
      <c r="N284" s="59">
        <v>0.32</v>
      </c>
      <c r="O284" s="59">
        <v>2.48</v>
      </c>
      <c r="P284" s="59">
        <v>12.1</v>
      </c>
      <c r="Q284" s="59">
        <v>35.15</v>
      </c>
      <c r="R284" s="59">
        <v>23.5</v>
      </c>
      <c r="S284" s="59">
        <v>45</v>
      </c>
      <c r="T284" s="59">
        <v>104</v>
      </c>
      <c r="U284" s="59">
        <v>51.8</v>
      </c>
      <c r="V284" s="59">
        <v>40.79</v>
      </c>
      <c r="W284" s="59">
        <v>29</v>
      </c>
      <c r="X284" s="59">
        <v>188</v>
      </c>
      <c r="Y284" s="59">
        <v>1570</v>
      </c>
      <c r="Z284" s="59">
        <v>72</v>
      </c>
      <c r="AA284" s="59">
        <v>0.32</v>
      </c>
      <c r="AB284" s="59">
        <v>49</v>
      </c>
      <c r="AC284" s="59">
        <v>222.2</v>
      </c>
      <c r="AD284" s="59">
        <v>17.399999999999999</v>
      </c>
      <c r="AE284" s="59">
        <v>6.7</v>
      </c>
      <c r="AF284" s="59">
        <v>13.45</v>
      </c>
      <c r="AG284" s="59">
        <v>2.75</v>
      </c>
      <c r="AH284" s="59">
        <v>27.5</v>
      </c>
      <c r="AI284" s="59">
        <v>4.3</v>
      </c>
      <c r="AJ284" s="59">
        <v>750</v>
      </c>
      <c r="AK284" s="59">
        <v>248</v>
      </c>
      <c r="AL284" s="59">
        <v>21</v>
      </c>
      <c r="AM284" s="59">
        <v>125.2</v>
      </c>
      <c r="AN284" s="59">
        <v>11.7</v>
      </c>
      <c r="AR284" s="23">
        <v>281</v>
      </c>
      <c r="AS284" s="31">
        <f t="shared" si="50"/>
        <v>43229</v>
      </c>
      <c r="AT284" s="26">
        <f t="shared" si="55"/>
        <v>-4.4345970678658642E-3</v>
      </c>
      <c r="AU284" s="26">
        <f t="shared" si="55"/>
        <v>0</v>
      </c>
      <c r="AV284" s="26">
        <f t="shared" si="53"/>
        <v>0</v>
      </c>
      <c r="AW284" s="26">
        <f t="shared" si="53"/>
        <v>0</v>
      </c>
      <c r="AX284" s="26">
        <f t="shared" si="53"/>
        <v>0</v>
      </c>
      <c r="AY284" s="26">
        <f t="shared" si="53"/>
        <v>-4.3513786185966449E-2</v>
      </c>
      <c r="AZ284" s="26">
        <f t="shared" si="53"/>
        <v>0</v>
      </c>
      <c r="BA284" s="26">
        <f t="shared" si="53"/>
        <v>0</v>
      </c>
      <c r="BB284" s="26">
        <f t="shared" si="53"/>
        <v>0</v>
      </c>
      <c r="BC284" s="26">
        <f t="shared" si="53"/>
        <v>-2.3842188962759751E-2</v>
      </c>
      <c r="BD284" s="26">
        <f t="shared" si="53"/>
        <v>0</v>
      </c>
      <c r="BE284" s="26">
        <f t="shared" si="48"/>
        <v>4.040409537005127E-3</v>
      </c>
      <c r="BF284" s="26">
        <f t="shared" si="48"/>
        <v>1.6667052485211643E-2</v>
      </c>
      <c r="BG284" s="26">
        <f t="shared" si="48"/>
        <v>1.4234877848537057E-3</v>
      </c>
      <c r="BH284" s="26">
        <f t="shared" si="48"/>
        <v>-2.1053409197832381E-2</v>
      </c>
      <c r="BI284" s="26">
        <f t="shared" si="48"/>
        <v>-1.4341117270657712E-2</v>
      </c>
      <c r="BJ284" s="26">
        <f t="shared" si="48"/>
        <v>4.8192864359489218E-3</v>
      </c>
      <c r="BK284" s="26">
        <f t="shared" si="52"/>
        <v>0</v>
      </c>
      <c r="BL284" s="26">
        <f t="shared" si="52"/>
        <v>0</v>
      </c>
      <c r="BM284" s="26">
        <f t="shared" si="52"/>
        <v>0</v>
      </c>
      <c r="BN284" s="26">
        <f t="shared" si="52"/>
        <v>0</v>
      </c>
      <c r="BO284" s="26">
        <f t="shared" si="52"/>
        <v>1.593625835278026E-3</v>
      </c>
      <c r="BP284" s="26">
        <f t="shared" si="52"/>
        <v>0</v>
      </c>
      <c r="BQ284" s="26">
        <f t="shared" si="52"/>
        <v>0</v>
      </c>
      <c r="BR284" s="26">
        <f t="shared" si="52"/>
        <v>0</v>
      </c>
      <c r="BS284" s="26">
        <f t="shared" si="52"/>
        <v>0</v>
      </c>
      <c r="BT284" s="26">
        <f t="shared" si="52"/>
        <v>-3.3901551675681457E-2</v>
      </c>
      <c r="BU284" s="26">
        <f t="shared" si="52"/>
        <v>0</v>
      </c>
      <c r="BV284" s="26">
        <f t="shared" si="51"/>
        <v>0</v>
      </c>
      <c r="BW284" s="26">
        <f t="shared" si="45"/>
        <v>0</v>
      </c>
      <c r="BX284" s="26">
        <f t="shared" si="45"/>
        <v>3.6429912785012298E-3</v>
      </c>
      <c r="BY284" s="26">
        <f t="shared" si="45"/>
        <v>2.3530497410194036E-2</v>
      </c>
      <c r="BZ284" s="26">
        <f t="shared" si="45"/>
        <v>0</v>
      </c>
      <c r="CA284" s="26">
        <f t="shared" si="45"/>
        <v>4.0404095370049058E-3</v>
      </c>
      <c r="CB284" s="26">
        <f t="shared" si="45"/>
        <v>7.168489478612497E-3</v>
      </c>
      <c r="CC284" s="26">
        <f t="shared" si="54"/>
        <v>-1.4274627792593052E-2</v>
      </c>
      <c r="CD284" s="26">
        <f t="shared" si="54"/>
        <v>-4.2643987864575397E-3</v>
      </c>
    </row>
    <row r="285" spans="2:82" x14ac:dyDescent="0.35">
      <c r="B285">
        <v>282</v>
      </c>
      <c r="C285" s="33">
        <v>43228</v>
      </c>
      <c r="D285" s="59">
        <v>11.3</v>
      </c>
      <c r="E285" s="59">
        <v>0.69</v>
      </c>
      <c r="F285" s="59">
        <v>4.5999999999999996</v>
      </c>
      <c r="G285" s="59">
        <v>7.2</v>
      </c>
      <c r="H285" s="59">
        <v>13.15</v>
      </c>
      <c r="I285" s="59">
        <v>38.75</v>
      </c>
      <c r="J285" s="59">
        <v>31.8</v>
      </c>
      <c r="K285" s="59">
        <v>1.5</v>
      </c>
      <c r="L285" s="59">
        <v>5.2</v>
      </c>
      <c r="M285" s="59">
        <v>19.100000000000001</v>
      </c>
      <c r="N285" s="59">
        <v>0.32</v>
      </c>
      <c r="O285" s="59">
        <v>2.4699999999999998</v>
      </c>
      <c r="P285" s="59">
        <v>11.9</v>
      </c>
      <c r="Q285" s="59">
        <v>35.1</v>
      </c>
      <c r="R285" s="59">
        <v>24</v>
      </c>
      <c r="S285" s="59">
        <v>45.65</v>
      </c>
      <c r="T285" s="59">
        <v>103.5</v>
      </c>
      <c r="U285" s="59">
        <v>51.8</v>
      </c>
      <c r="V285" s="59">
        <v>40.79</v>
      </c>
      <c r="W285" s="59">
        <v>29</v>
      </c>
      <c r="X285" s="59">
        <v>188</v>
      </c>
      <c r="Y285" s="59">
        <v>1567.5</v>
      </c>
      <c r="Z285" s="59">
        <v>72</v>
      </c>
      <c r="AA285" s="59">
        <v>0.32</v>
      </c>
      <c r="AB285" s="59">
        <v>49</v>
      </c>
      <c r="AC285" s="59">
        <v>222.2</v>
      </c>
      <c r="AD285" s="59">
        <v>18</v>
      </c>
      <c r="AE285" s="59">
        <v>6.7</v>
      </c>
      <c r="AF285" s="59">
        <v>13.45</v>
      </c>
      <c r="AG285" s="59">
        <v>2.75</v>
      </c>
      <c r="AH285" s="59">
        <v>27.4</v>
      </c>
      <c r="AI285" s="59">
        <v>4.2</v>
      </c>
      <c r="AJ285" s="59">
        <v>750</v>
      </c>
      <c r="AK285" s="59">
        <v>247</v>
      </c>
      <c r="AL285" s="59">
        <v>20.85</v>
      </c>
      <c r="AM285" s="59">
        <v>127</v>
      </c>
      <c r="AN285" s="59">
        <v>11.75</v>
      </c>
      <c r="AR285" s="23">
        <v>282</v>
      </c>
      <c r="AS285" s="31">
        <f t="shared" si="50"/>
        <v>43228</v>
      </c>
      <c r="AT285" s="26">
        <f t="shared" si="55"/>
        <v>4.4345970678657748E-3</v>
      </c>
      <c r="AU285" s="26">
        <f t="shared" si="55"/>
        <v>-4.2559614418796007E-2</v>
      </c>
      <c r="AV285" s="26">
        <f t="shared" si="53"/>
        <v>0</v>
      </c>
      <c r="AW285" s="26">
        <f t="shared" si="53"/>
        <v>-4.8790164169432056E-2</v>
      </c>
      <c r="AX285" s="26">
        <f t="shared" si="53"/>
        <v>0</v>
      </c>
      <c r="AY285" s="26">
        <f t="shared" si="53"/>
        <v>0</v>
      </c>
      <c r="AZ285" s="26">
        <f t="shared" si="53"/>
        <v>0</v>
      </c>
      <c r="BA285" s="26">
        <f t="shared" si="53"/>
        <v>-1.324522675002068E-2</v>
      </c>
      <c r="BB285" s="26">
        <f t="shared" si="53"/>
        <v>1.924928409584418E-3</v>
      </c>
      <c r="BC285" s="26">
        <f t="shared" si="53"/>
        <v>5.249355886143745E-3</v>
      </c>
      <c r="BD285" s="26">
        <f t="shared" si="53"/>
        <v>-3.077165866675366E-2</v>
      </c>
      <c r="BE285" s="26">
        <f t="shared" si="48"/>
        <v>0</v>
      </c>
      <c r="BF285" s="26">
        <f t="shared" si="48"/>
        <v>-4.1928782600359274E-3</v>
      </c>
      <c r="BG285" s="26">
        <f t="shared" si="48"/>
        <v>-1.133156600954997E-2</v>
      </c>
      <c r="BH285" s="26">
        <f t="shared" si="48"/>
        <v>0</v>
      </c>
      <c r="BI285" s="26">
        <f t="shared" si="48"/>
        <v>1.3230622986630487E-2</v>
      </c>
      <c r="BJ285" s="26">
        <f t="shared" si="48"/>
        <v>-4.8192864359488828E-3</v>
      </c>
      <c r="BK285" s="26">
        <f t="shared" si="52"/>
        <v>0</v>
      </c>
      <c r="BL285" s="26">
        <f t="shared" si="52"/>
        <v>0</v>
      </c>
      <c r="BM285" s="26">
        <f t="shared" si="52"/>
        <v>3.3307198017768762E-2</v>
      </c>
      <c r="BN285" s="26">
        <f t="shared" si="52"/>
        <v>4.1265355201425803E-2</v>
      </c>
      <c r="BO285" s="26">
        <f t="shared" si="52"/>
        <v>0</v>
      </c>
      <c r="BP285" s="26">
        <f t="shared" si="52"/>
        <v>2.8170876966696224E-2</v>
      </c>
      <c r="BQ285" s="26">
        <f t="shared" si="52"/>
        <v>0</v>
      </c>
      <c r="BR285" s="26">
        <f t="shared" si="52"/>
        <v>-2.0387366898483171E-3</v>
      </c>
      <c r="BS285" s="26">
        <f t="shared" si="52"/>
        <v>0</v>
      </c>
      <c r="BT285" s="26">
        <f t="shared" si="52"/>
        <v>0</v>
      </c>
      <c r="BU285" s="26">
        <f t="shared" si="52"/>
        <v>0</v>
      </c>
      <c r="BV285" s="26">
        <f t="shared" si="51"/>
        <v>0</v>
      </c>
      <c r="BW285" s="26">
        <f t="shared" si="45"/>
        <v>0</v>
      </c>
      <c r="BX285" s="26">
        <f t="shared" si="45"/>
        <v>-1.8231545615151365E-3</v>
      </c>
      <c r="BY285" s="26">
        <f t="shared" si="45"/>
        <v>9.5694510161506725E-3</v>
      </c>
      <c r="BZ285" s="26">
        <f t="shared" si="45"/>
        <v>0</v>
      </c>
      <c r="CA285" s="26">
        <f t="shared" si="45"/>
        <v>-4.0404095370049744E-3</v>
      </c>
      <c r="CB285" s="26">
        <f t="shared" si="45"/>
        <v>1.4493007302566824E-2</v>
      </c>
      <c r="CC285" s="26">
        <f t="shared" si="54"/>
        <v>-7.8431774610258926E-3</v>
      </c>
      <c r="CD285" s="26">
        <f t="shared" si="54"/>
        <v>4.264398786457518E-3</v>
      </c>
    </row>
    <row r="286" spans="2:82" x14ac:dyDescent="0.35">
      <c r="B286">
        <v>283</v>
      </c>
      <c r="C286" s="33">
        <v>43227</v>
      </c>
      <c r="D286" s="59">
        <v>11.25</v>
      </c>
      <c r="E286" s="59">
        <v>0.72</v>
      </c>
      <c r="F286" s="59">
        <v>4.5999999999999996</v>
      </c>
      <c r="G286" s="59">
        <v>7.5600000000000005</v>
      </c>
      <c r="H286" s="59">
        <v>13.15</v>
      </c>
      <c r="I286" s="59">
        <v>38.75</v>
      </c>
      <c r="J286" s="59">
        <v>31.8</v>
      </c>
      <c r="K286" s="59">
        <v>1.52</v>
      </c>
      <c r="L286" s="59">
        <v>5.19</v>
      </c>
      <c r="M286" s="59">
        <v>19</v>
      </c>
      <c r="N286" s="59">
        <v>0.33</v>
      </c>
      <c r="O286" s="59">
        <v>2.4699999999999998</v>
      </c>
      <c r="P286" s="59">
        <v>11.95</v>
      </c>
      <c r="Q286" s="59">
        <v>35.5</v>
      </c>
      <c r="R286" s="59">
        <v>24</v>
      </c>
      <c r="S286" s="59">
        <v>45.05</v>
      </c>
      <c r="T286" s="59">
        <v>104</v>
      </c>
      <c r="U286" s="59">
        <v>51.8</v>
      </c>
      <c r="V286" s="59">
        <v>40.79</v>
      </c>
      <c r="W286" s="59">
        <v>28.05</v>
      </c>
      <c r="X286" s="59">
        <v>180.4</v>
      </c>
      <c r="Y286" s="59">
        <v>1567.5</v>
      </c>
      <c r="Z286" s="59">
        <v>70</v>
      </c>
      <c r="AA286" s="59">
        <v>0.32</v>
      </c>
      <c r="AB286" s="59">
        <v>49.1</v>
      </c>
      <c r="AC286" s="59">
        <v>222.2</v>
      </c>
      <c r="AD286" s="59">
        <v>18</v>
      </c>
      <c r="AE286" s="59">
        <v>6.7</v>
      </c>
      <c r="AF286" s="59">
        <v>13.45</v>
      </c>
      <c r="AG286" s="59">
        <v>2.75</v>
      </c>
      <c r="AH286" s="59">
        <v>27.45</v>
      </c>
      <c r="AI286" s="59">
        <v>4.16</v>
      </c>
      <c r="AJ286" s="59">
        <v>750</v>
      </c>
      <c r="AK286" s="59">
        <v>248</v>
      </c>
      <c r="AL286" s="59">
        <v>20.55</v>
      </c>
      <c r="AM286" s="59">
        <v>128</v>
      </c>
      <c r="AN286" s="59">
        <v>11.7</v>
      </c>
      <c r="AR286" s="23">
        <v>283</v>
      </c>
      <c r="AS286" s="31">
        <f t="shared" si="50"/>
        <v>43227</v>
      </c>
      <c r="AT286" s="26">
        <f t="shared" si="55"/>
        <v>-4.4345970678658642E-3</v>
      </c>
      <c r="AU286" s="26">
        <f t="shared" si="55"/>
        <v>4.2559614418795903E-2</v>
      </c>
      <c r="AV286" s="26">
        <f t="shared" si="53"/>
        <v>0</v>
      </c>
      <c r="AW286" s="26">
        <f t="shared" si="53"/>
        <v>4.8790164169432049E-2</v>
      </c>
      <c r="AX286" s="26">
        <f t="shared" si="53"/>
        <v>0</v>
      </c>
      <c r="AY286" s="26">
        <f t="shared" si="53"/>
        <v>0</v>
      </c>
      <c r="AZ286" s="26">
        <f t="shared" si="53"/>
        <v>0</v>
      </c>
      <c r="BA286" s="26">
        <f t="shared" si="53"/>
        <v>0</v>
      </c>
      <c r="BB286" s="26">
        <f t="shared" si="53"/>
        <v>0</v>
      </c>
      <c r="BC286" s="26">
        <f t="shared" si="53"/>
        <v>0</v>
      </c>
      <c r="BD286" s="26">
        <f t="shared" si="53"/>
        <v>0</v>
      </c>
      <c r="BE286" s="26">
        <f t="shared" si="48"/>
        <v>2.0450610471290622E-2</v>
      </c>
      <c r="BF286" s="26">
        <f t="shared" si="48"/>
        <v>-4.8989387200273293E-2</v>
      </c>
      <c r="BG286" s="26">
        <f t="shared" si="48"/>
        <v>0</v>
      </c>
      <c r="BH286" s="26">
        <f t="shared" si="48"/>
        <v>0</v>
      </c>
      <c r="BI286" s="26">
        <f t="shared" si="48"/>
        <v>-5.5340484346414432E-3</v>
      </c>
      <c r="BJ286" s="26">
        <f t="shared" si="48"/>
        <v>4.8192864359489218E-3</v>
      </c>
      <c r="BK286" s="26">
        <f t="shared" si="52"/>
        <v>0</v>
      </c>
      <c r="BL286" s="26">
        <f t="shared" si="52"/>
        <v>0</v>
      </c>
      <c r="BM286" s="26">
        <f t="shared" si="52"/>
        <v>0</v>
      </c>
      <c r="BN286" s="26">
        <f t="shared" si="52"/>
        <v>0</v>
      </c>
      <c r="BO286" s="26">
        <f t="shared" si="52"/>
        <v>-1.7391742711869222E-2</v>
      </c>
      <c r="BP286" s="26">
        <f t="shared" si="52"/>
        <v>0</v>
      </c>
      <c r="BQ286" s="26">
        <f t="shared" si="52"/>
        <v>0</v>
      </c>
      <c r="BR286" s="26">
        <f t="shared" si="52"/>
        <v>-8.1136347741696639E-3</v>
      </c>
      <c r="BS286" s="26">
        <f t="shared" si="52"/>
        <v>0</v>
      </c>
      <c r="BT286" s="26">
        <f t="shared" si="52"/>
        <v>0</v>
      </c>
      <c r="BU286" s="26">
        <f t="shared" si="52"/>
        <v>0</v>
      </c>
      <c r="BV286" s="26">
        <f t="shared" si="51"/>
        <v>0</v>
      </c>
      <c r="BW286" s="26">
        <f t="shared" si="45"/>
        <v>0</v>
      </c>
      <c r="BX286" s="26">
        <f t="shared" si="45"/>
        <v>-1.8198367169859828E-3</v>
      </c>
      <c r="BY286" s="26">
        <f t="shared" si="45"/>
        <v>0</v>
      </c>
      <c r="BZ286" s="26">
        <f t="shared" si="45"/>
        <v>0</v>
      </c>
      <c r="CA286" s="26">
        <f t="shared" si="45"/>
        <v>1.0131798930406955E-2</v>
      </c>
      <c r="CB286" s="26">
        <f t="shared" si="45"/>
        <v>0</v>
      </c>
      <c r="CC286" s="26">
        <f t="shared" si="54"/>
        <v>-7.7821404420549628E-3</v>
      </c>
      <c r="CD286" s="26">
        <f t="shared" si="54"/>
        <v>0</v>
      </c>
    </row>
    <row r="287" spans="2:82" x14ac:dyDescent="0.35">
      <c r="B287">
        <v>284</v>
      </c>
      <c r="C287" s="33">
        <v>43224</v>
      </c>
      <c r="D287" s="59">
        <v>11.3</v>
      </c>
      <c r="E287" s="59">
        <v>0.69</v>
      </c>
      <c r="F287" s="59">
        <v>4.5999999999999996</v>
      </c>
      <c r="G287" s="59">
        <v>7.2</v>
      </c>
      <c r="H287" s="59">
        <v>13.15</v>
      </c>
      <c r="I287" s="59">
        <v>38.75</v>
      </c>
      <c r="J287" s="59">
        <v>31.8</v>
      </c>
      <c r="K287" s="59">
        <v>1.52</v>
      </c>
      <c r="L287" s="59">
        <v>5.19</v>
      </c>
      <c r="M287" s="59">
        <v>19</v>
      </c>
      <c r="N287" s="59">
        <v>0.33</v>
      </c>
      <c r="O287" s="59">
        <v>2.42</v>
      </c>
      <c r="P287" s="59">
        <v>12.55</v>
      </c>
      <c r="Q287" s="59">
        <v>35.5</v>
      </c>
      <c r="R287" s="59">
        <v>24</v>
      </c>
      <c r="S287" s="59">
        <v>45.3</v>
      </c>
      <c r="T287" s="59">
        <v>103.5</v>
      </c>
      <c r="U287" s="59">
        <v>51.8</v>
      </c>
      <c r="V287" s="59">
        <v>40.79</v>
      </c>
      <c r="W287" s="59">
        <v>28.05</v>
      </c>
      <c r="X287" s="59">
        <v>180.4</v>
      </c>
      <c r="Y287" s="59">
        <v>1595</v>
      </c>
      <c r="Z287" s="59">
        <v>70</v>
      </c>
      <c r="AA287" s="59">
        <v>0.32</v>
      </c>
      <c r="AB287" s="59">
        <v>49.5</v>
      </c>
      <c r="AC287" s="59">
        <v>222.2</v>
      </c>
      <c r="AD287" s="59">
        <v>18</v>
      </c>
      <c r="AE287" s="59">
        <v>6.7</v>
      </c>
      <c r="AF287" s="59">
        <v>13.45</v>
      </c>
      <c r="AG287" s="59">
        <v>2.75</v>
      </c>
      <c r="AH287" s="59">
        <v>27.5</v>
      </c>
      <c r="AI287" s="59">
        <v>4.16</v>
      </c>
      <c r="AJ287" s="59">
        <v>750</v>
      </c>
      <c r="AK287" s="59">
        <v>245.5</v>
      </c>
      <c r="AL287" s="59">
        <v>20.55</v>
      </c>
      <c r="AM287" s="59">
        <v>129</v>
      </c>
      <c r="AN287" s="59">
        <v>11.7</v>
      </c>
      <c r="AR287" s="23">
        <v>284</v>
      </c>
      <c r="AS287" s="31">
        <f t="shared" si="50"/>
        <v>43224</v>
      </c>
      <c r="AT287" s="26">
        <f t="shared" si="55"/>
        <v>0</v>
      </c>
      <c r="AU287" s="26">
        <f t="shared" si="55"/>
        <v>-2.8573372444056114E-2</v>
      </c>
      <c r="AV287" s="26">
        <f t="shared" si="53"/>
        <v>0</v>
      </c>
      <c r="AW287" s="26">
        <f t="shared" si="53"/>
        <v>7.4963038473455326E-2</v>
      </c>
      <c r="AX287" s="26">
        <f t="shared" si="53"/>
        <v>0</v>
      </c>
      <c r="AY287" s="26">
        <f t="shared" si="53"/>
        <v>0</v>
      </c>
      <c r="AZ287" s="26">
        <f t="shared" si="53"/>
        <v>0</v>
      </c>
      <c r="BA287" s="26">
        <f t="shared" si="53"/>
        <v>-4.5023681373955009E-2</v>
      </c>
      <c r="BB287" s="26">
        <f t="shared" si="53"/>
        <v>-2.8491955794306044E-2</v>
      </c>
      <c r="BC287" s="26">
        <f t="shared" si="53"/>
        <v>0</v>
      </c>
      <c r="BD287" s="26">
        <f t="shared" si="53"/>
        <v>0</v>
      </c>
      <c r="BE287" s="26">
        <f t="shared" si="48"/>
        <v>-3.6515212975097452E-2</v>
      </c>
      <c r="BF287" s="26">
        <f t="shared" si="48"/>
        <v>3.9920212695374567E-3</v>
      </c>
      <c r="BG287" s="26">
        <f t="shared" si="48"/>
        <v>0</v>
      </c>
      <c r="BH287" s="26">
        <f t="shared" si="48"/>
        <v>0</v>
      </c>
      <c r="BI287" s="26">
        <f t="shared" si="48"/>
        <v>2.2099456508026701E-3</v>
      </c>
      <c r="BJ287" s="26">
        <f t="shared" si="48"/>
        <v>4.8426244757879908E-3</v>
      </c>
      <c r="BK287" s="26">
        <f t="shared" si="52"/>
        <v>8.6660438224841735E-2</v>
      </c>
      <c r="BL287" s="26">
        <f t="shared" si="52"/>
        <v>0</v>
      </c>
      <c r="BM287" s="26">
        <f t="shared" si="52"/>
        <v>0</v>
      </c>
      <c r="BN287" s="26">
        <f t="shared" si="52"/>
        <v>-5.079427854730427E-2</v>
      </c>
      <c r="BO287" s="26">
        <f t="shared" si="52"/>
        <v>3.0768289005937179E-3</v>
      </c>
      <c r="BP287" s="26">
        <f t="shared" si="52"/>
        <v>-7.1174677688639896E-3</v>
      </c>
      <c r="BQ287" s="26">
        <f t="shared" si="52"/>
        <v>-3.077165866675366E-2</v>
      </c>
      <c r="BR287" s="26">
        <f t="shared" si="52"/>
        <v>0</v>
      </c>
      <c r="BS287" s="26">
        <f t="shared" si="52"/>
        <v>0</v>
      </c>
      <c r="BT287" s="26">
        <f t="shared" si="52"/>
        <v>0</v>
      </c>
      <c r="BU287" s="26">
        <f t="shared" si="52"/>
        <v>0</v>
      </c>
      <c r="BV287" s="26">
        <f t="shared" si="51"/>
        <v>0</v>
      </c>
      <c r="BW287" s="26">
        <f t="shared" si="45"/>
        <v>0</v>
      </c>
      <c r="BX287" s="26">
        <f t="shared" si="45"/>
        <v>-5.4397232958180979E-3</v>
      </c>
      <c r="BY287" s="26">
        <f t="shared" si="45"/>
        <v>2.4067400305648376E-3</v>
      </c>
      <c r="BZ287" s="26">
        <f t="shared" si="45"/>
        <v>-1.9802627296179754E-2</v>
      </c>
      <c r="CA287" s="26">
        <f t="shared" si="45"/>
        <v>1.2227431725189203E-3</v>
      </c>
      <c r="CB287" s="26">
        <f t="shared" si="45"/>
        <v>-1.2092045765028633E-2</v>
      </c>
      <c r="CC287" s="26">
        <f t="shared" si="54"/>
        <v>1.4051753455650287E-2</v>
      </c>
      <c r="CD287" s="26">
        <f t="shared" si="54"/>
        <v>-4.2643987864575397E-3</v>
      </c>
    </row>
    <row r="288" spans="2:82" x14ac:dyDescent="0.35">
      <c r="B288">
        <v>285</v>
      </c>
      <c r="C288" s="33">
        <v>43223</v>
      </c>
      <c r="D288" s="59">
        <v>11.3</v>
      </c>
      <c r="E288" s="59">
        <v>0.71</v>
      </c>
      <c r="F288" s="59">
        <v>4.5999999999999996</v>
      </c>
      <c r="G288" s="59">
        <v>6.68</v>
      </c>
      <c r="H288" s="59">
        <v>13.15</v>
      </c>
      <c r="I288" s="59">
        <v>38.75</v>
      </c>
      <c r="J288" s="59">
        <v>31.8</v>
      </c>
      <c r="K288" s="59">
        <v>1.5899999999999999</v>
      </c>
      <c r="L288" s="59">
        <v>5.34</v>
      </c>
      <c r="M288" s="59">
        <v>19</v>
      </c>
      <c r="N288" s="59">
        <v>0.33</v>
      </c>
      <c r="O288" s="59">
        <v>2.5099999999999998</v>
      </c>
      <c r="P288" s="59">
        <v>12.5</v>
      </c>
      <c r="Q288" s="59">
        <v>35.5</v>
      </c>
      <c r="R288" s="59">
        <v>24</v>
      </c>
      <c r="S288" s="59">
        <v>45.2</v>
      </c>
      <c r="T288" s="59">
        <v>103</v>
      </c>
      <c r="U288" s="59">
        <v>47.5</v>
      </c>
      <c r="V288" s="59">
        <v>40.79</v>
      </c>
      <c r="W288" s="59">
        <v>28.05</v>
      </c>
      <c r="X288" s="59">
        <v>189.8</v>
      </c>
      <c r="Y288" s="59">
        <v>1590.1</v>
      </c>
      <c r="Z288" s="59">
        <v>70.5</v>
      </c>
      <c r="AA288" s="59">
        <v>0.33</v>
      </c>
      <c r="AB288" s="59">
        <v>49.5</v>
      </c>
      <c r="AC288" s="59">
        <v>222.2</v>
      </c>
      <c r="AD288" s="59">
        <v>18</v>
      </c>
      <c r="AE288" s="59">
        <v>6.7</v>
      </c>
      <c r="AF288" s="59">
        <v>13.45</v>
      </c>
      <c r="AG288" s="59">
        <v>2.75</v>
      </c>
      <c r="AH288" s="59">
        <v>27.65</v>
      </c>
      <c r="AI288" s="59">
        <v>4.1500000000000004</v>
      </c>
      <c r="AJ288" s="59">
        <v>765</v>
      </c>
      <c r="AK288" s="59">
        <v>245.2</v>
      </c>
      <c r="AL288" s="59">
        <v>20.8</v>
      </c>
      <c r="AM288" s="59">
        <v>127.2</v>
      </c>
      <c r="AN288" s="59">
        <v>11.75</v>
      </c>
      <c r="AR288" s="23">
        <v>285</v>
      </c>
      <c r="AS288" s="31">
        <f t="shared" si="50"/>
        <v>43223</v>
      </c>
      <c r="AT288" s="26">
        <f t="shared" si="55"/>
        <v>0</v>
      </c>
      <c r="AU288" s="26">
        <f t="shared" si="55"/>
        <v>-4.1385216162854364E-2</v>
      </c>
      <c r="AV288" s="26">
        <f t="shared" si="53"/>
        <v>0</v>
      </c>
      <c r="AW288" s="26">
        <f t="shared" si="53"/>
        <v>6.0060240602119487E-3</v>
      </c>
      <c r="AX288" s="26">
        <f t="shared" si="53"/>
        <v>0</v>
      </c>
      <c r="AY288" s="26">
        <f t="shared" si="53"/>
        <v>0</v>
      </c>
      <c r="AZ288" s="26">
        <f t="shared" si="53"/>
        <v>0</v>
      </c>
      <c r="BA288" s="26">
        <f t="shared" si="53"/>
        <v>4.5023681373955113E-2</v>
      </c>
      <c r="BB288" s="26">
        <f t="shared" si="53"/>
        <v>0</v>
      </c>
      <c r="BC288" s="26">
        <f t="shared" si="53"/>
        <v>-5.1293294387550578E-2</v>
      </c>
      <c r="BD288" s="26">
        <f t="shared" si="53"/>
        <v>0</v>
      </c>
      <c r="BE288" s="26">
        <f t="shared" si="48"/>
        <v>-1.5810606026642315E-2</v>
      </c>
      <c r="BF288" s="26">
        <f t="shared" si="48"/>
        <v>1.6129381929883498E-2</v>
      </c>
      <c r="BG288" s="26">
        <f t="shared" si="48"/>
        <v>2.8573372444055948E-2</v>
      </c>
      <c r="BH288" s="26">
        <f t="shared" si="48"/>
        <v>0</v>
      </c>
      <c r="BI288" s="26">
        <f t="shared" si="48"/>
        <v>5.5463259205561352E-3</v>
      </c>
      <c r="BJ288" s="26">
        <f t="shared" si="48"/>
        <v>0</v>
      </c>
      <c r="BK288" s="26">
        <f t="shared" si="52"/>
        <v>-8.666043822484179E-2</v>
      </c>
      <c r="BL288" s="26">
        <f t="shared" si="52"/>
        <v>0</v>
      </c>
      <c r="BM288" s="26">
        <f t="shared" ref="BM288:BU307" si="56">LN(W288/W289)</f>
        <v>0</v>
      </c>
      <c r="BN288" s="26">
        <f t="shared" si="56"/>
        <v>-8.9169224448731668E-3</v>
      </c>
      <c r="BO288" s="26">
        <f t="shared" si="56"/>
        <v>1.2721287975997449E-2</v>
      </c>
      <c r="BP288" s="26">
        <f t="shared" si="56"/>
        <v>7.1174677688639549E-3</v>
      </c>
      <c r="BQ288" s="26">
        <f t="shared" si="56"/>
        <v>-5.8840500022933347E-2</v>
      </c>
      <c r="BR288" s="26">
        <f t="shared" si="56"/>
        <v>0</v>
      </c>
      <c r="BS288" s="26">
        <f t="shared" si="56"/>
        <v>0</v>
      </c>
      <c r="BT288" s="26">
        <f t="shared" si="56"/>
        <v>4.8373584284215884E-2</v>
      </c>
      <c r="BU288" s="26">
        <f t="shared" si="56"/>
        <v>3.0305349495329058E-2</v>
      </c>
      <c r="BV288" s="26">
        <f t="shared" si="51"/>
        <v>0</v>
      </c>
      <c r="BW288" s="26">
        <f t="shared" si="51"/>
        <v>1.8349138668196398E-2</v>
      </c>
      <c r="BX288" s="26">
        <f t="shared" si="51"/>
        <v>1.8099552452393861E-3</v>
      </c>
      <c r="BY288" s="26">
        <f t="shared" si="51"/>
        <v>-1.4354313451683054E-2</v>
      </c>
      <c r="BZ288" s="26">
        <f t="shared" si="51"/>
        <v>0</v>
      </c>
      <c r="CA288" s="26">
        <f t="shared" si="51"/>
        <v>-1.0951234979088599E-2</v>
      </c>
      <c r="CB288" s="26">
        <f t="shared" si="51"/>
        <v>3.4233171642242176E-2</v>
      </c>
      <c r="CC288" s="26">
        <f t="shared" si="54"/>
        <v>-1.4051753455650302E-2</v>
      </c>
      <c r="CD288" s="26">
        <f t="shared" si="54"/>
        <v>4.264398786457518E-3</v>
      </c>
    </row>
    <row r="289" spans="2:82" x14ac:dyDescent="0.35">
      <c r="B289">
        <v>286</v>
      </c>
      <c r="C289" s="33">
        <v>43222</v>
      </c>
      <c r="D289" s="59">
        <v>11.3</v>
      </c>
      <c r="E289" s="59">
        <v>0.74</v>
      </c>
      <c r="F289" s="59">
        <v>4.5999999999999996</v>
      </c>
      <c r="G289" s="59">
        <v>6.64</v>
      </c>
      <c r="H289" s="59">
        <v>13.15</v>
      </c>
      <c r="I289" s="59">
        <v>38.75</v>
      </c>
      <c r="J289" s="59">
        <v>31.8</v>
      </c>
      <c r="K289" s="59">
        <v>1.52</v>
      </c>
      <c r="L289" s="59">
        <v>5.34</v>
      </c>
      <c r="M289" s="59">
        <v>20</v>
      </c>
      <c r="N289" s="59">
        <v>0.33</v>
      </c>
      <c r="O289" s="59">
        <v>2.5499999999999998</v>
      </c>
      <c r="P289" s="59">
        <v>12.3</v>
      </c>
      <c r="Q289" s="59">
        <v>34.5</v>
      </c>
      <c r="R289" s="59">
        <v>24</v>
      </c>
      <c r="S289" s="59">
        <v>44.95</v>
      </c>
      <c r="T289" s="59">
        <v>103</v>
      </c>
      <c r="U289" s="59">
        <v>51.8</v>
      </c>
      <c r="V289" s="59">
        <v>40.79</v>
      </c>
      <c r="W289" s="59">
        <v>28.05</v>
      </c>
      <c r="X289" s="59">
        <v>191.5</v>
      </c>
      <c r="Y289" s="59">
        <v>1570</v>
      </c>
      <c r="Z289" s="59">
        <v>70</v>
      </c>
      <c r="AA289" s="59">
        <v>0.35</v>
      </c>
      <c r="AB289" s="59">
        <v>49.5</v>
      </c>
      <c r="AC289" s="59">
        <v>222.2</v>
      </c>
      <c r="AD289" s="59">
        <v>17.149999999999999</v>
      </c>
      <c r="AE289" s="59">
        <v>6.5</v>
      </c>
      <c r="AF289" s="59">
        <v>13.45</v>
      </c>
      <c r="AG289" s="59">
        <v>2.7</v>
      </c>
      <c r="AH289" s="59">
        <v>27.6</v>
      </c>
      <c r="AI289" s="59">
        <v>4.21</v>
      </c>
      <c r="AJ289" s="59">
        <v>765</v>
      </c>
      <c r="AK289" s="59">
        <v>247.9</v>
      </c>
      <c r="AL289" s="59">
        <v>20.100000000000001</v>
      </c>
      <c r="AM289" s="59">
        <v>129</v>
      </c>
      <c r="AN289" s="59">
        <v>11.7</v>
      </c>
      <c r="AR289" s="23">
        <v>286</v>
      </c>
      <c r="AS289" s="31">
        <f t="shared" si="50"/>
        <v>43222</v>
      </c>
      <c r="AT289" s="26">
        <f t="shared" si="55"/>
        <v>8.8889474172462145E-3</v>
      </c>
      <c r="AU289" s="26">
        <f t="shared" si="55"/>
        <v>2.7398974188114562E-2</v>
      </c>
      <c r="AV289" s="26">
        <f t="shared" si="53"/>
        <v>0</v>
      </c>
      <c r="AW289" s="26">
        <f t="shared" si="53"/>
        <v>8.8107267510266804E-2</v>
      </c>
      <c r="AX289" s="26">
        <f t="shared" si="53"/>
        <v>-4.8246833539385435E-2</v>
      </c>
      <c r="AY289" s="26">
        <f t="shared" si="53"/>
        <v>0</v>
      </c>
      <c r="AZ289" s="26">
        <f t="shared" si="53"/>
        <v>0</v>
      </c>
      <c r="BA289" s="26">
        <f t="shared" si="53"/>
        <v>-2.5975486403260677E-2</v>
      </c>
      <c r="BB289" s="26">
        <f t="shared" si="53"/>
        <v>0</v>
      </c>
      <c r="BC289" s="26">
        <f t="shared" si="53"/>
        <v>-2.4692612590371522E-2</v>
      </c>
      <c r="BD289" s="26">
        <f t="shared" si="53"/>
        <v>0</v>
      </c>
      <c r="BE289" s="26">
        <f t="shared" si="48"/>
        <v>0</v>
      </c>
      <c r="BF289" s="26">
        <f t="shared" si="48"/>
        <v>-1.6129381929883529E-2</v>
      </c>
      <c r="BG289" s="26">
        <f t="shared" si="48"/>
        <v>0</v>
      </c>
      <c r="BH289" s="26">
        <f t="shared" si="48"/>
        <v>0</v>
      </c>
      <c r="BI289" s="26">
        <f t="shared" si="48"/>
        <v>-1.1117288526904293E-3</v>
      </c>
      <c r="BJ289" s="26">
        <f t="shared" si="48"/>
        <v>0</v>
      </c>
      <c r="BK289" s="26">
        <f t="shared" si="48"/>
        <v>0</v>
      </c>
      <c r="BL289" s="26">
        <f t="shared" si="48"/>
        <v>0</v>
      </c>
      <c r="BM289" s="26">
        <f t="shared" si="56"/>
        <v>0</v>
      </c>
      <c r="BN289" s="26">
        <f t="shared" si="56"/>
        <v>9.1245345399265487E-2</v>
      </c>
      <c r="BO289" s="26">
        <f t="shared" si="56"/>
        <v>-1.8302814491600521E-2</v>
      </c>
      <c r="BP289" s="26">
        <f t="shared" si="56"/>
        <v>1.0050335853501506E-2</v>
      </c>
      <c r="BQ289" s="26">
        <f t="shared" si="56"/>
        <v>-2.8170876966696335E-2</v>
      </c>
      <c r="BR289" s="26">
        <f t="shared" si="56"/>
        <v>0</v>
      </c>
      <c r="BS289" s="26">
        <f t="shared" si="56"/>
        <v>0</v>
      </c>
      <c r="BT289" s="26">
        <f t="shared" si="56"/>
        <v>-2.9112102074584415E-3</v>
      </c>
      <c r="BU289" s="26">
        <f t="shared" si="56"/>
        <v>3.9220713153281329E-2</v>
      </c>
      <c r="BV289" s="26">
        <f t="shared" si="51"/>
        <v>0</v>
      </c>
      <c r="BW289" s="26">
        <f t="shared" si="51"/>
        <v>0</v>
      </c>
      <c r="BX289" s="26">
        <f t="shared" si="51"/>
        <v>5.4496047675646848E-3</v>
      </c>
      <c r="BY289" s="26">
        <f t="shared" si="51"/>
        <v>2.3781224049674193E-3</v>
      </c>
      <c r="BZ289" s="26">
        <f t="shared" si="51"/>
        <v>0</v>
      </c>
      <c r="CA289" s="26">
        <f t="shared" si="51"/>
        <v>7.6939031087820955E-3</v>
      </c>
      <c r="CB289" s="26">
        <f t="shared" si="51"/>
        <v>0</v>
      </c>
      <c r="CC289" s="26">
        <f t="shared" si="54"/>
        <v>-6.9525193148817525E-3</v>
      </c>
      <c r="CD289" s="26">
        <f t="shared" si="54"/>
        <v>1.2903404835907782E-2</v>
      </c>
    </row>
    <row r="290" spans="2:82" x14ac:dyDescent="0.35">
      <c r="B290">
        <v>287</v>
      </c>
      <c r="C290" s="33">
        <v>43220</v>
      </c>
      <c r="D290" s="59">
        <v>11.2</v>
      </c>
      <c r="E290" s="59">
        <v>0.72</v>
      </c>
      <c r="F290" s="59">
        <v>4.5999999999999996</v>
      </c>
      <c r="G290" s="59">
        <v>6.08</v>
      </c>
      <c r="H290" s="59">
        <v>13.8</v>
      </c>
      <c r="I290" s="59">
        <v>38.75</v>
      </c>
      <c r="J290" s="59">
        <v>31.8</v>
      </c>
      <c r="K290" s="59">
        <v>1.56</v>
      </c>
      <c r="L290" s="59">
        <v>5.34</v>
      </c>
      <c r="M290" s="59">
        <v>20.5</v>
      </c>
      <c r="N290" s="59">
        <v>0.33</v>
      </c>
      <c r="O290" s="59">
        <v>2.5499999999999998</v>
      </c>
      <c r="P290" s="59">
        <v>12.5</v>
      </c>
      <c r="Q290" s="59">
        <v>34.5</v>
      </c>
      <c r="R290" s="59">
        <v>24</v>
      </c>
      <c r="S290" s="59">
        <v>45</v>
      </c>
      <c r="T290" s="59">
        <v>103</v>
      </c>
      <c r="U290" s="59">
        <v>51.8</v>
      </c>
      <c r="V290" s="59">
        <v>40.79</v>
      </c>
      <c r="W290" s="59">
        <v>28.05</v>
      </c>
      <c r="X290" s="59">
        <v>174.8</v>
      </c>
      <c r="Y290" s="59">
        <v>1599</v>
      </c>
      <c r="Z290" s="59">
        <v>69.3</v>
      </c>
      <c r="AA290" s="59">
        <v>0.36</v>
      </c>
      <c r="AB290" s="59">
        <v>49.5</v>
      </c>
      <c r="AC290" s="59">
        <v>222.2</v>
      </c>
      <c r="AD290" s="59">
        <v>17.2</v>
      </c>
      <c r="AE290" s="59">
        <v>6.25</v>
      </c>
      <c r="AF290" s="59">
        <v>13.45</v>
      </c>
      <c r="AG290" s="59">
        <v>2.7</v>
      </c>
      <c r="AH290" s="59">
        <v>27.45</v>
      </c>
      <c r="AI290" s="59">
        <v>4.2</v>
      </c>
      <c r="AJ290" s="59">
        <v>765</v>
      </c>
      <c r="AK290" s="59">
        <v>246</v>
      </c>
      <c r="AL290" s="59">
        <v>20.100000000000001</v>
      </c>
      <c r="AM290" s="59">
        <v>129.9</v>
      </c>
      <c r="AN290" s="59">
        <v>11.55</v>
      </c>
      <c r="AR290" s="23">
        <v>287</v>
      </c>
      <c r="AS290" s="31">
        <f t="shared" si="50"/>
        <v>43220</v>
      </c>
      <c r="AT290" s="26">
        <f t="shared" si="55"/>
        <v>-1.3303965626362815E-2</v>
      </c>
      <c r="AU290" s="26">
        <f t="shared" si="55"/>
        <v>2.8170876966696439E-2</v>
      </c>
      <c r="AV290" s="26">
        <f t="shared" si="53"/>
        <v>0</v>
      </c>
      <c r="AW290" s="26">
        <f t="shared" si="53"/>
        <v>8.9406587715584504E-2</v>
      </c>
      <c r="AX290" s="26">
        <f t="shared" si="53"/>
        <v>0</v>
      </c>
      <c r="AY290" s="26">
        <f t="shared" si="53"/>
        <v>0</v>
      </c>
      <c r="AZ290" s="26">
        <f t="shared" si="53"/>
        <v>0</v>
      </c>
      <c r="BA290" s="26">
        <f t="shared" si="53"/>
        <v>2.5975486403260736E-2</v>
      </c>
      <c r="BB290" s="26">
        <f t="shared" si="53"/>
        <v>0</v>
      </c>
      <c r="BC290" s="26">
        <f t="shared" si="53"/>
        <v>-4.2966035883443249E-2</v>
      </c>
      <c r="BD290" s="26">
        <f t="shared" si="53"/>
        <v>0</v>
      </c>
      <c r="BE290" s="26">
        <f t="shared" si="48"/>
        <v>1.1834457647002798E-2</v>
      </c>
      <c r="BF290" s="26">
        <f t="shared" si="48"/>
        <v>4.0080213975388678E-3</v>
      </c>
      <c r="BG290" s="26">
        <f t="shared" si="48"/>
        <v>-2.0086758566737459E-2</v>
      </c>
      <c r="BH290" s="26">
        <f t="shared" si="48"/>
        <v>0</v>
      </c>
      <c r="BI290" s="26">
        <f t="shared" si="48"/>
        <v>1.4549781014731146E-2</v>
      </c>
      <c r="BJ290" s="26">
        <f t="shared" si="48"/>
        <v>0</v>
      </c>
      <c r="BK290" s="26">
        <f t="shared" si="48"/>
        <v>0</v>
      </c>
      <c r="BL290" s="26">
        <f t="shared" si="48"/>
        <v>0</v>
      </c>
      <c r="BM290" s="26">
        <f t="shared" si="56"/>
        <v>4.1862345360911872E-2</v>
      </c>
      <c r="BN290" s="26">
        <f t="shared" si="56"/>
        <v>2.2909517465557624E-3</v>
      </c>
      <c r="BO290" s="26">
        <f t="shared" si="56"/>
        <v>-9.9565228228026426E-3</v>
      </c>
      <c r="BP290" s="26">
        <f t="shared" si="56"/>
        <v>0</v>
      </c>
      <c r="BQ290" s="26">
        <f t="shared" si="56"/>
        <v>0</v>
      </c>
      <c r="BR290" s="26">
        <f t="shared" si="56"/>
        <v>0</v>
      </c>
      <c r="BS290" s="26">
        <f t="shared" si="56"/>
        <v>-1.7985616359148672E-3</v>
      </c>
      <c r="BT290" s="26">
        <f t="shared" si="56"/>
        <v>0</v>
      </c>
      <c r="BU290" s="26">
        <f t="shared" si="56"/>
        <v>0</v>
      </c>
      <c r="BV290" s="26">
        <f t="shared" si="51"/>
        <v>0</v>
      </c>
      <c r="BW290" s="26">
        <f t="shared" si="51"/>
        <v>4.5462374076757413E-2</v>
      </c>
      <c r="BX290" s="26">
        <f t="shared" si="51"/>
        <v>1.8231545615151783E-3</v>
      </c>
      <c r="BY290" s="26">
        <f t="shared" si="51"/>
        <v>0</v>
      </c>
      <c r="BZ290" s="26">
        <f t="shared" si="51"/>
        <v>0</v>
      </c>
      <c r="CA290" s="26">
        <f t="shared" si="51"/>
        <v>4.0733253876358688E-3</v>
      </c>
      <c r="CB290" s="26">
        <f t="shared" si="51"/>
        <v>0</v>
      </c>
      <c r="CC290" s="26">
        <f t="shared" si="54"/>
        <v>-7.6952677902854098E-4</v>
      </c>
      <c r="CD290" s="26">
        <f t="shared" si="54"/>
        <v>-4.3196611445162842E-3</v>
      </c>
    </row>
    <row r="291" spans="2:82" x14ac:dyDescent="0.35">
      <c r="B291">
        <v>288</v>
      </c>
      <c r="C291" s="33">
        <v>43217</v>
      </c>
      <c r="D291" s="59">
        <v>11.35</v>
      </c>
      <c r="E291" s="59">
        <v>0.7</v>
      </c>
      <c r="F291" s="59">
        <v>4.5999999999999996</v>
      </c>
      <c r="G291" s="59">
        <v>5.5600000000000005</v>
      </c>
      <c r="H291" s="59">
        <v>13.8</v>
      </c>
      <c r="I291" s="59">
        <v>38.75</v>
      </c>
      <c r="J291" s="59">
        <v>31.8</v>
      </c>
      <c r="K291" s="59">
        <v>1.52</v>
      </c>
      <c r="L291" s="59">
        <v>5.34</v>
      </c>
      <c r="M291" s="59">
        <v>21.4</v>
      </c>
      <c r="N291" s="59">
        <v>0.33</v>
      </c>
      <c r="O291" s="59">
        <v>2.52</v>
      </c>
      <c r="P291" s="59">
        <v>12.45</v>
      </c>
      <c r="Q291" s="59">
        <v>35.200000000000003</v>
      </c>
      <c r="R291" s="59">
        <v>24</v>
      </c>
      <c r="S291" s="59">
        <v>44.35</v>
      </c>
      <c r="T291" s="59">
        <v>103</v>
      </c>
      <c r="U291" s="59">
        <v>51.8</v>
      </c>
      <c r="V291" s="59">
        <v>40.79</v>
      </c>
      <c r="W291" s="59">
        <v>26.9</v>
      </c>
      <c r="X291" s="59">
        <v>174.4</v>
      </c>
      <c r="Y291" s="59">
        <v>1615</v>
      </c>
      <c r="Z291" s="59">
        <v>69.3</v>
      </c>
      <c r="AA291" s="59">
        <v>0.36</v>
      </c>
      <c r="AB291" s="59">
        <v>49.5</v>
      </c>
      <c r="AC291" s="59">
        <v>222.6</v>
      </c>
      <c r="AD291" s="59">
        <v>17.2</v>
      </c>
      <c r="AE291" s="59">
        <v>6.25</v>
      </c>
      <c r="AF291" s="59">
        <v>13.45</v>
      </c>
      <c r="AG291" s="59">
        <v>2.58</v>
      </c>
      <c r="AH291" s="59">
        <v>27.4</v>
      </c>
      <c r="AI291" s="59">
        <v>4.2</v>
      </c>
      <c r="AJ291" s="59">
        <v>765</v>
      </c>
      <c r="AK291" s="59">
        <v>245</v>
      </c>
      <c r="AL291" s="59">
        <v>20.100000000000001</v>
      </c>
      <c r="AM291" s="59">
        <v>130</v>
      </c>
      <c r="AN291" s="59">
        <v>11.6</v>
      </c>
      <c r="AR291" s="23">
        <v>288</v>
      </c>
      <c r="AS291" s="31">
        <f t="shared" si="50"/>
        <v>43217</v>
      </c>
      <c r="AT291" s="26">
        <f t="shared" si="55"/>
        <v>0</v>
      </c>
      <c r="AU291" s="26">
        <f t="shared" si="55"/>
        <v>-4.1964199099032193E-2</v>
      </c>
      <c r="AV291" s="26">
        <f t="shared" si="53"/>
        <v>0</v>
      </c>
      <c r="AW291" s="26">
        <f t="shared" si="53"/>
        <v>4.4124804908938095E-2</v>
      </c>
      <c r="AX291" s="26">
        <f t="shared" si="53"/>
        <v>-4.9480057263369695E-2</v>
      </c>
      <c r="AY291" s="26">
        <f t="shared" si="53"/>
        <v>0</v>
      </c>
      <c r="AZ291" s="26">
        <f t="shared" si="53"/>
        <v>0</v>
      </c>
      <c r="BA291" s="26">
        <f t="shared" si="53"/>
        <v>4.7146778425702078E-2</v>
      </c>
      <c r="BB291" s="26">
        <f t="shared" si="53"/>
        <v>0</v>
      </c>
      <c r="BC291" s="26">
        <f t="shared" si="53"/>
        <v>1.175101653551873E-2</v>
      </c>
      <c r="BD291" s="26">
        <f t="shared" si="53"/>
        <v>0</v>
      </c>
      <c r="BE291" s="26">
        <f t="shared" si="48"/>
        <v>1.600034134644112E-2</v>
      </c>
      <c r="BF291" s="26">
        <f t="shared" si="48"/>
        <v>5.7867382320548527E-2</v>
      </c>
      <c r="BG291" s="26">
        <f t="shared" si="48"/>
        <v>0</v>
      </c>
      <c r="BH291" s="26">
        <f t="shared" si="48"/>
        <v>0</v>
      </c>
      <c r="BI291" s="26">
        <f t="shared" si="48"/>
        <v>1.3621095951965137E-2</v>
      </c>
      <c r="BJ291" s="26">
        <f t="shared" si="48"/>
        <v>0</v>
      </c>
      <c r="BK291" s="26">
        <f t="shared" si="48"/>
        <v>9.7242547555378714E-2</v>
      </c>
      <c r="BL291" s="26">
        <f t="shared" si="48"/>
        <v>0</v>
      </c>
      <c r="BM291" s="26">
        <f t="shared" si="56"/>
        <v>4.7582714991014935E-2</v>
      </c>
      <c r="BN291" s="26">
        <f t="shared" si="56"/>
        <v>2.5553074424617486E-2</v>
      </c>
      <c r="BO291" s="26">
        <f t="shared" si="56"/>
        <v>2.9406491859935328E-2</v>
      </c>
      <c r="BP291" s="26">
        <f t="shared" si="56"/>
        <v>0</v>
      </c>
      <c r="BQ291" s="26">
        <f t="shared" si="56"/>
        <v>0</v>
      </c>
      <c r="BR291" s="26">
        <f t="shared" si="56"/>
        <v>1.2195273093818206E-2</v>
      </c>
      <c r="BS291" s="26">
        <f t="shared" si="56"/>
        <v>0</v>
      </c>
      <c r="BT291" s="26">
        <f t="shared" si="56"/>
        <v>1.759576189037966E-2</v>
      </c>
      <c r="BU291" s="26">
        <f t="shared" si="56"/>
        <v>0</v>
      </c>
      <c r="BV291" s="26">
        <f t="shared" si="51"/>
        <v>0</v>
      </c>
      <c r="BW291" s="26">
        <f t="shared" si="51"/>
        <v>0</v>
      </c>
      <c r="BX291" s="26">
        <f t="shared" si="51"/>
        <v>-1.8231545615151365E-3</v>
      </c>
      <c r="BY291" s="26">
        <f t="shared" si="51"/>
        <v>0</v>
      </c>
      <c r="BZ291" s="26">
        <f t="shared" si="51"/>
        <v>0</v>
      </c>
      <c r="CA291" s="26">
        <f t="shared" si="51"/>
        <v>0</v>
      </c>
      <c r="CB291" s="26">
        <f t="shared" si="51"/>
        <v>1.7566323717899283E-2</v>
      </c>
      <c r="CC291" s="26">
        <f t="shared" si="54"/>
        <v>2.3347363996991107E-2</v>
      </c>
      <c r="CD291" s="26">
        <f t="shared" si="54"/>
        <v>2.178735418490723E-2</v>
      </c>
    </row>
    <row r="292" spans="2:82" x14ac:dyDescent="0.35">
      <c r="B292">
        <v>289</v>
      </c>
      <c r="C292" s="33">
        <v>43216</v>
      </c>
      <c r="D292" s="59">
        <v>11.35</v>
      </c>
      <c r="E292" s="59">
        <v>0.73</v>
      </c>
      <c r="F292" s="59">
        <v>4.5999999999999996</v>
      </c>
      <c r="G292" s="59">
        <v>5.32</v>
      </c>
      <c r="H292" s="59">
        <v>14.5</v>
      </c>
      <c r="I292" s="59">
        <v>38.75</v>
      </c>
      <c r="J292" s="59">
        <v>31.8</v>
      </c>
      <c r="K292" s="59">
        <v>1.45</v>
      </c>
      <c r="L292" s="59">
        <v>5.34</v>
      </c>
      <c r="M292" s="59">
        <v>21.15</v>
      </c>
      <c r="N292" s="59">
        <v>0.33</v>
      </c>
      <c r="O292" s="59">
        <v>2.48</v>
      </c>
      <c r="P292" s="59">
        <v>11.75</v>
      </c>
      <c r="Q292" s="59">
        <v>35.200000000000003</v>
      </c>
      <c r="R292" s="59">
        <v>24</v>
      </c>
      <c r="S292" s="59">
        <v>43.75</v>
      </c>
      <c r="T292" s="59">
        <v>103</v>
      </c>
      <c r="U292" s="59">
        <v>47</v>
      </c>
      <c r="V292" s="59">
        <v>40.79</v>
      </c>
      <c r="W292" s="59">
        <v>25.65</v>
      </c>
      <c r="X292" s="59">
        <v>170</v>
      </c>
      <c r="Y292" s="59">
        <v>1568.2</v>
      </c>
      <c r="Z292" s="59">
        <v>69.3</v>
      </c>
      <c r="AA292" s="59">
        <v>0.36</v>
      </c>
      <c r="AB292" s="59">
        <v>48.9</v>
      </c>
      <c r="AC292" s="59">
        <v>222.6</v>
      </c>
      <c r="AD292" s="59">
        <v>16.899999999999999</v>
      </c>
      <c r="AE292" s="59">
        <v>6.25</v>
      </c>
      <c r="AF292" s="59">
        <v>13.45</v>
      </c>
      <c r="AG292" s="59">
        <v>2.58</v>
      </c>
      <c r="AH292" s="59">
        <v>27.45</v>
      </c>
      <c r="AI292" s="59">
        <v>4.2</v>
      </c>
      <c r="AJ292" s="59">
        <v>765</v>
      </c>
      <c r="AK292" s="59">
        <v>245</v>
      </c>
      <c r="AL292" s="59">
        <v>19.75</v>
      </c>
      <c r="AM292" s="59">
        <v>127</v>
      </c>
      <c r="AN292" s="59">
        <v>11.35</v>
      </c>
      <c r="AR292" s="23">
        <v>289</v>
      </c>
      <c r="AS292" s="31">
        <f t="shared" si="50"/>
        <v>43216</v>
      </c>
      <c r="AT292" s="26">
        <f t="shared" si="55"/>
        <v>0</v>
      </c>
      <c r="AU292" s="26">
        <f t="shared" si="55"/>
        <v>1.3793322132335769E-2</v>
      </c>
      <c r="AV292" s="26">
        <f t="shared" si="53"/>
        <v>0</v>
      </c>
      <c r="AW292" s="26">
        <f t="shared" si="53"/>
        <v>4.6162041763162624E-2</v>
      </c>
      <c r="AX292" s="26">
        <f t="shared" si="53"/>
        <v>0</v>
      </c>
      <c r="AY292" s="26">
        <f t="shared" si="53"/>
        <v>0</v>
      </c>
      <c r="AZ292" s="26">
        <f t="shared" si="53"/>
        <v>0</v>
      </c>
      <c r="BA292" s="26">
        <f t="shared" si="53"/>
        <v>-4.0546094394349905E-2</v>
      </c>
      <c r="BB292" s="26">
        <f t="shared" si="53"/>
        <v>0</v>
      </c>
      <c r="BC292" s="26">
        <f t="shared" si="53"/>
        <v>-2.3612761856798199E-3</v>
      </c>
      <c r="BD292" s="26">
        <f t="shared" si="53"/>
        <v>0</v>
      </c>
      <c r="BE292" s="26">
        <f t="shared" si="48"/>
        <v>-1.6000341346441189E-2</v>
      </c>
      <c r="BF292" s="26">
        <f t="shared" si="48"/>
        <v>-3.7582711149042894E-2</v>
      </c>
      <c r="BG292" s="26">
        <f t="shared" si="48"/>
        <v>3.174869831458027E-2</v>
      </c>
      <c r="BH292" s="26">
        <f t="shared" si="48"/>
        <v>0</v>
      </c>
      <c r="BI292" s="26">
        <f t="shared" si="48"/>
        <v>1.1435107020787987E-3</v>
      </c>
      <c r="BJ292" s="26">
        <f t="shared" si="48"/>
        <v>0</v>
      </c>
      <c r="BK292" s="26">
        <f t="shared" si="48"/>
        <v>0</v>
      </c>
      <c r="BL292" s="26">
        <f t="shared" si="48"/>
        <v>-9.5157482701763545E-3</v>
      </c>
      <c r="BM292" s="26">
        <f t="shared" si="56"/>
        <v>0</v>
      </c>
      <c r="BN292" s="26">
        <f t="shared" si="56"/>
        <v>-1.1696039763191298E-2</v>
      </c>
      <c r="BO292" s="26">
        <f t="shared" si="56"/>
        <v>0</v>
      </c>
      <c r="BP292" s="26">
        <f t="shared" si="56"/>
        <v>0</v>
      </c>
      <c r="BQ292" s="26">
        <f t="shared" si="56"/>
        <v>0</v>
      </c>
      <c r="BR292" s="26">
        <f t="shared" si="56"/>
        <v>0</v>
      </c>
      <c r="BS292" s="26">
        <f t="shared" si="56"/>
        <v>0</v>
      </c>
      <c r="BT292" s="26">
        <f t="shared" si="56"/>
        <v>0</v>
      </c>
      <c r="BU292" s="26">
        <f t="shared" si="56"/>
        <v>0</v>
      </c>
      <c r="BV292" s="26">
        <f t="shared" si="51"/>
        <v>0</v>
      </c>
      <c r="BW292" s="26">
        <f t="shared" si="51"/>
        <v>0</v>
      </c>
      <c r="BX292" s="26">
        <f t="shared" si="51"/>
        <v>-1.8198367169859828E-3</v>
      </c>
      <c r="BY292" s="26">
        <f t="shared" si="51"/>
        <v>-2.3530497410194046E-2</v>
      </c>
      <c r="BZ292" s="26">
        <f t="shared" si="51"/>
        <v>0</v>
      </c>
      <c r="CA292" s="26">
        <f t="shared" si="51"/>
        <v>0</v>
      </c>
      <c r="CB292" s="26">
        <f t="shared" si="51"/>
        <v>0</v>
      </c>
      <c r="CC292" s="26">
        <f t="shared" si="54"/>
        <v>1.747463052326392E-2</v>
      </c>
      <c r="CD292" s="26">
        <f t="shared" si="54"/>
        <v>-1.7467693040390947E-2</v>
      </c>
    </row>
    <row r="293" spans="2:82" x14ac:dyDescent="0.35">
      <c r="B293">
        <v>290</v>
      </c>
      <c r="C293" s="33">
        <v>43215</v>
      </c>
      <c r="D293" s="59">
        <v>11.35</v>
      </c>
      <c r="E293" s="59">
        <v>0.72</v>
      </c>
      <c r="F293" s="59">
        <v>4.5999999999999996</v>
      </c>
      <c r="G293" s="59">
        <v>5.08</v>
      </c>
      <c r="H293" s="59">
        <v>14.5</v>
      </c>
      <c r="I293" s="59">
        <v>38.75</v>
      </c>
      <c r="J293" s="59">
        <v>31.8</v>
      </c>
      <c r="K293" s="59">
        <v>1.51</v>
      </c>
      <c r="L293" s="59">
        <v>5.34</v>
      </c>
      <c r="M293" s="59">
        <v>21.2</v>
      </c>
      <c r="N293" s="59">
        <v>0.33</v>
      </c>
      <c r="O293" s="59">
        <v>2.52</v>
      </c>
      <c r="P293" s="59">
        <v>12.2</v>
      </c>
      <c r="Q293" s="59">
        <v>34.1</v>
      </c>
      <c r="R293" s="59">
        <v>24</v>
      </c>
      <c r="S293" s="59">
        <v>43.7</v>
      </c>
      <c r="T293" s="59">
        <v>103</v>
      </c>
      <c r="U293" s="59">
        <v>47</v>
      </c>
      <c r="V293" s="59">
        <v>41.18</v>
      </c>
      <c r="W293" s="59">
        <v>25.65</v>
      </c>
      <c r="X293" s="59">
        <v>172</v>
      </c>
      <c r="Y293" s="59">
        <v>1568.2</v>
      </c>
      <c r="Z293" s="59">
        <v>69.3</v>
      </c>
      <c r="AA293" s="59">
        <v>0.36</v>
      </c>
      <c r="AB293" s="59">
        <v>48.9</v>
      </c>
      <c r="AC293" s="59">
        <v>222.6</v>
      </c>
      <c r="AD293" s="59">
        <v>16.899999999999999</v>
      </c>
      <c r="AE293" s="59">
        <v>6.25</v>
      </c>
      <c r="AF293" s="59">
        <v>13.45</v>
      </c>
      <c r="AG293" s="59">
        <v>2.58</v>
      </c>
      <c r="AH293" s="59">
        <v>27.5</v>
      </c>
      <c r="AI293" s="59">
        <v>4.3</v>
      </c>
      <c r="AJ293" s="59">
        <v>765</v>
      </c>
      <c r="AK293" s="59">
        <v>245</v>
      </c>
      <c r="AL293" s="59">
        <v>19.75</v>
      </c>
      <c r="AM293" s="59">
        <v>124.8</v>
      </c>
      <c r="AN293" s="59">
        <v>11.55</v>
      </c>
      <c r="AR293" s="23">
        <v>290</v>
      </c>
      <c r="AS293" s="31">
        <f t="shared" si="50"/>
        <v>43215</v>
      </c>
      <c r="AT293" s="26">
        <f t="shared" si="55"/>
        <v>4.4150182091166933E-3</v>
      </c>
      <c r="AU293" s="26">
        <f t="shared" si="55"/>
        <v>4.2559614418795903E-2</v>
      </c>
      <c r="AV293" s="26">
        <f t="shared" si="53"/>
        <v>0</v>
      </c>
      <c r="AW293" s="26">
        <f t="shared" si="53"/>
        <v>-2.3347363996991177E-2</v>
      </c>
      <c r="AX293" s="26">
        <f t="shared" si="53"/>
        <v>0</v>
      </c>
      <c r="AY293" s="26">
        <f t="shared" si="53"/>
        <v>0</v>
      </c>
      <c r="AZ293" s="26">
        <f t="shared" si="53"/>
        <v>0</v>
      </c>
      <c r="BA293" s="26">
        <f t="shared" si="53"/>
        <v>-4.531519621204249E-2</v>
      </c>
      <c r="BB293" s="26">
        <f t="shared" si="53"/>
        <v>0</v>
      </c>
      <c r="BC293" s="26">
        <f t="shared" si="53"/>
        <v>9.4787439545437387E-3</v>
      </c>
      <c r="BD293" s="26">
        <f t="shared" si="53"/>
        <v>0</v>
      </c>
      <c r="BE293" s="26">
        <f t="shared" si="48"/>
        <v>0</v>
      </c>
      <c r="BF293" s="26">
        <f t="shared" si="48"/>
        <v>-9.3818755217654856E-2</v>
      </c>
      <c r="BG293" s="26">
        <f t="shared" si="48"/>
        <v>1.4771317320312503E-2</v>
      </c>
      <c r="BH293" s="26">
        <f t="shared" si="48"/>
        <v>2.9600469776290682E-2</v>
      </c>
      <c r="BI293" s="26">
        <f t="shared" si="48"/>
        <v>5.7372503901433726E-3</v>
      </c>
      <c r="BJ293" s="26">
        <f t="shared" si="48"/>
        <v>0</v>
      </c>
      <c r="BK293" s="26">
        <f t="shared" si="48"/>
        <v>0</v>
      </c>
      <c r="BL293" s="26">
        <f t="shared" si="48"/>
        <v>-1.971691668372489E-2</v>
      </c>
      <c r="BM293" s="26">
        <f t="shared" si="56"/>
        <v>0</v>
      </c>
      <c r="BN293" s="26">
        <f t="shared" si="56"/>
        <v>0</v>
      </c>
      <c r="BO293" s="26">
        <f t="shared" si="56"/>
        <v>4.8739151569308838E-2</v>
      </c>
      <c r="BP293" s="26">
        <f t="shared" si="56"/>
        <v>4.8790164169432049E-2</v>
      </c>
      <c r="BQ293" s="26">
        <f t="shared" si="56"/>
        <v>0</v>
      </c>
      <c r="BR293" s="26">
        <f t="shared" si="56"/>
        <v>0</v>
      </c>
      <c r="BS293" s="26">
        <f t="shared" si="56"/>
        <v>-4.908961019652363E-2</v>
      </c>
      <c r="BT293" s="26">
        <f t="shared" si="56"/>
        <v>-8.8365818004981118E-3</v>
      </c>
      <c r="BU293" s="26">
        <f t="shared" si="56"/>
        <v>2.4292692569044701E-2</v>
      </c>
      <c r="BV293" s="26">
        <f t="shared" si="51"/>
        <v>0</v>
      </c>
      <c r="BW293" s="26">
        <f t="shared" si="51"/>
        <v>0</v>
      </c>
      <c r="BX293" s="26">
        <f t="shared" si="51"/>
        <v>-1.4440684154794247E-2</v>
      </c>
      <c r="BY293" s="26">
        <f t="shared" si="51"/>
        <v>1.6413029641330051E-2</v>
      </c>
      <c r="BZ293" s="26">
        <f t="shared" si="51"/>
        <v>3.7152265631292584E-2</v>
      </c>
      <c r="CA293" s="26">
        <f t="shared" si="51"/>
        <v>-1.2170535620255179E-2</v>
      </c>
      <c r="CB293" s="26">
        <f t="shared" si="51"/>
        <v>0</v>
      </c>
      <c r="CC293" s="26">
        <f t="shared" si="54"/>
        <v>-1.6012813669738792E-3</v>
      </c>
      <c r="CD293" s="26">
        <f t="shared" si="54"/>
        <v>1.7467693040390999E-2</v>
      </c>
    </row>
    <row r="294" spans="2:82" x14ac:dyDescent="0.35">
      <c r="B294">
        <v>291</v>
      </c>
      <c r="C294" s="33">
        <v>43214</v>
      </c>
      <c r="D294" s="59">
        <v>11.3</v>
      </c>
      <c r="E294" s="59">
        <v>0.69</v>
      </c>
      <c r="F294" s="59">
        <v>4.5999999999999996</v>
      </c>
      <c r="G294" s="59">
        <v>5.2</v>
      </c>
      <c r="H294" s="59">
        <v>14.5</v>
      </c>
      <c r="I294" s="59">
        <v>38.75</v>
      </c>
      <c r="J294" s="59">
        <v>31.8</v>
      </c>
      <c r="K294" s="59">
        <v>1.58</v>
      </c>
      <c r="L294" s="59">
        <v>5.34</v>
      </c>
      <c r="M294" s="59">
        <v>21</v>
      </c>
      <c r="N294" s="59">
        <v>0.33</v>
      </c>
      <c r="O294" s="59">
        <v>2.52</v>
      </c>
      <c r="P294" s="59">
        <v>13.4</v>
      </c>
      <c r="Q294" s="59">
        <v>33.6</v>
      </c>
      <c r="R294" s="59">
        <v>23.3</v>
      </c>
      <c r="S294" s="59">
        <v>43.45</v>
      </c>
      <c r="T294" s="59">
        <v>103</v>
      </c>
      <c r="U294" s="59">
        <v>47</v>
      </c>
      <c r="V294" s="59">
        <v>42</v>
      </c>
      <c r="W294" s="59">
        <v>25.65</v>
      </c>
      <c r="X294" s="59">
        <v>172</v>
      </c>
      <c r="Y294" s="59">
        <v>1493.6</v>
      </c>
      <c r="Z294" s="59">
        <v>66</v>
      </c>
      <c r="AA294" s="59">
        <v>0.36</v>
      </c>
      <c r="AB294" s="59">
        <v>48.9</v>
      </c>
      <c r="AC294" s="59">
        <v>233.8</v>
      </c>
      <c r="AD294" s="59">
        <v>17.05</v>
      </c>
      <c r="AE294" s="59">
        <v>6.1</v>
      </c>
      <c r="AF294" s="59">
        <v>13.45</v>
      </c>
      <c r="AG294" s="59">
        <v>2.58</v>
      </c>
      <c r="AH294" s="59">
        <v>27.9</v>
      </c>
      <c r="AI294" s="59">
        <v>4.2300000000000004</v>
      </c>
      <c r="AJ294" s="59">
        <v>737.1</v>
      </c>
      <c r="AK294" s="59">
        <v>248</v>
      </c>
      <c r="AL294" s="59">
        <v>19.75</v>
      </c>
      <c r="AM294" s="59">
        <v>125</v>
      </c>
      <c r="AN294" s="59">
        <v>11.35</v>
      </c>
      <c r="AR294" s="23">
        <v>291</v>
      </c>
      <c r="AS294" s="31">
        <f t="shared" si="50"/>
        <v>43214</v>
      </c>
      <c r="AT294" s="26">
        <f t="shared" si="55"/>
        <v>8.8889474172462145E-3</v>
      </c>
      <c r="AU294" s="26">
        <f t="shared" si="55"/>
        <v>1.4598799421152631E-2</v>
      </c>
      <c r="AV294" s="26">
        <f t="shared" si="53"/>
        <v>0</v>
      </c>
      <c r="AW294" s="26">
        <f t="shared" si="53"/>
        <v>0</v>
      </c>
      <c r="AX294" s="26">
        <f t="shared" si="53"/>
        <v>0</v>
      </c>
      <c r="AY294" s="26">
        <f t="shared" si="53"/>
        <v>0</v>
      </c>
      <c r="AZ294" s="26">
        <f t="shared" si="53"/>
        <v>-5.0585496788106338E-2</v>
      </c>
      <c r="BA294" s="26">
        <f t="shared" si="53"/>
        <v>-4.9392755329576474E-2</v>
      </c>
      <c r="BB294" s="26">
        <f t="shared" si="53"/>
        <v>4.7947822409672158E-2</v>
      </c>
      <c r="BC294" s="26">
        <f t="shared" si="53"/>
        <v>2.1661496781179249E-2</v>
      </c>
      <c r="BD294" s="26">
        <f t="shared" si="53"/>
        <v>0</v>
      </c>
      <c r="BE294" s="26">
        <f t="shared" si="48"/>
        <v>-1.1834457647002796E-2</v>
      </c>
      <c r="BF294" s="26">
        <f t="shared" si="48"/>
        <v>-3.7243990909823282E-3</v>
      </c>
      <c r="BG294" s="26">
        <f t="shared" si="48"/>
        <v>1.4892035514678331E-3</v>
      </c>
      <c r="BH294" s="26">
        <f t="shared" si="48"/>
        <v>-0.31728254222807162</v>
      </c>
      <c r="BI294" s="26">
        <f t="shared" si="48"/>
        <v>-1.0303468369724554E-2</v>
      </c>
      <c r="BJ294" s="26">
        <f t="shared" si="48"/>
        <v>0</v>
      </c>
      <c r="BK294" s="26">
        <f t="shared" si="48"/>
        <v>0</v>
      </c>
      <c r="BL294" s="26">
        <f t="shared" si="48"/>
        <v>-8.0626474233509247E-3</v>
      </c>
      <c r="BM294" s="26">
        <f t="shared" si="56"/>
        <v>-5.1293294387550578E-2</v>
      </c>
      <c r="BN294" s="26">
        <f t="shared" si="56"/>
        <v>0</v>
      </c>
      <c r="BO294" s="26">
        <f t="shared" si="56"/>
        <v>4.8773426227026899E-2</v>
      </c>
      <c r="BP294" s="26">
        <f t="shared" si="56"/>
        <v>0</v>
      </c>
      <c r="BQ294" s="26">
        <f t="shared" si="56"/>
        <v>0</v>
      </c>
      <c r="BR294" s="26">
        <f t="shared" si="56"/>
        <v>-2.2245608947319737E-2</v>
      </c>
      <c r="BS294" s="26">
        <f t="shared" si="56"/>
        <v>0</v>
      </c>
      <c r="BT294" s="26">
        <f t="shared" si="56"/>
        <v>2.9368596733097057E-3</v>
      </c>
      <c r="BU294" s="26">
        <f t="shared" si="56"/>
        <v>0</v>
      </c>
      <c r="BV294" s="26">
        <f t="shared" si="51"/>
        <v>0</v>
      </c>
      <c r="BW294" s="26">
        <f t="shared" si="51"/>
        <v>0</v>
      </c>
      <c r="BX294" s="26">
        <f t="shared" si="51"/>
        <v>2.5409715525368221E-2</v>
      </c>
      <c r="BY294" s="26">
        <f t="shared" si="51"/>
        <v>-3.9402547866028821E-2</v>
      </c>
      <c r="BZ294" s="26">
        <f t="shared" si="51"/>
        <v>0</v>
      </c>
      <c r="CA294" s="26">
        <f t="shared" si="51"/>
        <v>0</v>
      </c>
      <c r="CB294" s="26">
        <f t="shared" si="51"/>
        <v>1.2739025777429712E-2</v>
      </c>
      <c r="CC294" s="26">
        <f t="shared" si="54"/>
        <v>-3.6910354020096993E-2</v>
      </c>
      <c r="CD294" s="26">
        <f t="shared" si="54"/>
        <v>8.8496152769826E-3</v>
      </c>
    </row>
    <row r="295" spans="2:82" x14ac:dyDescent="0.35">
      <c r="B295">
        <v>292</v>
      </c>
      <c r="C295" s="33">
        <v>43213</v>
      </c>
      <c r="D295" s="59">
        <v>11.2</v>
      </c>
      <c r="E295" s="59">
        <v>0.68</v>
      </c>
      <c r="F295" s="59">
        <v>4.5999999999999996</v>
      </c>
      <c r="G295" s="59">
        <v>5.2</v>
      </c>
      <c r="H295" s="59">
        <v>14.5</v>
      </c>
      <c r="I295" s="59">
        <v>38.75</v>
      </c>
      <c r="J295" s="59">
        <v>33.450000000000003</v>
      </c>
      <c r="K295" s="59">
        <v>1.6600000000000001</v>
      </c>
      <c r="L295" s="59">
        <v>5.09</v>
      </c>
      <c r="M295" s="59">
        <v>20.55</v>
      </c>
      <c r="N295" s="59">
        <v>0.33</v>
      </c>
      <c r="O295" s="59">
        <v>2.5499999999999998</v>
      </c>
      <c r="P295" s="59">
        <v>13.45</v>
      </c>
      <c r="Q295" s="59">
        <v>33.549999999999997</v>
      </c>
      <c r="R295" s="59">
        <v>32</v>
      </c>
      <c r="S295" s="59">
        <v>43.9</v>
      </c>
      <c r="T295" s="59">
        <v>103</v>
      </c>
      <c r="U295" s="59">
        <v>47</v>
      </c>
      <c r="V295" s="59">
        <v>42.34</v>
      </c>
      <c r="W295" s="59">
        <v>27</v>
      </c>
      <c r="X295" s="59">
        <v>172</v>
      </c>
      <c r="Y295" s="59">
        <v>1422.5</v>
      </c>
      <c r="Z295" s="59">
        <v>66</v>
      </c>
      <c r="AA295" s="59">
        <v>0.36</v>
      </c>
      <c r="AB295" s="59">
        <v>50</v>
      </c>
      <c r="AC295" s="59">
        <v>233.8</v>
      </c>
      <c r="AD295" s="59">
        <v>17</v>
      </c>
      <c r="AE295" s="59">
        <v>6.1</v>
      </c>
      <c r="AF295" s="59">
        <v>13.45</v>
      </c>
      <c r="AG295" s="59">
        <v>2.58</v>
      </c>
      <c r="AH295" s="59">
        <v>27.2</v>
      </c>
      <c r="AI295" s="59">
        <v>4.4000000000000004</v>
      </c>
      <c r="AJ295" s="59">
        <v>737.1</v>
      </c>
      <c r="AK295" s="59">
        <v>248</v>
      </c>
      <c r="AL295" s="59">
        <v>19.5</v>
      </c>
      <c r="AM295" s="59">
        <v>129.69999999999999</v>
      </c>
      <c r="AN295" s="59">
        <v>11.25</v>
      </c>
      <c r="AR295" s="23">
        <v>292</v>
      </c>
      <c r="AS295" s="31">
        <f t="shared" si="50"/>
        <v>43213</v>
      </c>
      <c r="AT295" s="26">
        <f t="shared" si="55"/>
        <v>0</v>
      </c>
      <c r="AU295" s="26">
        <f t="shared" si="55"/>
        <v>0</v>
      </c>
      <c r="AV295" s="26">
        <f t="shared" si="53"/>
        <v>0</v>
      </c>
      <c r="AW295" s="26">
        <f t="shared" si="53"/>
        <v>-3.0305349495328922E-2</v>
      </c>
      <c r="AX295" s="26">
        <f t="shared" si="53"/>
        <v>0</v>
      </c>
      <c r="AY295" s="26">
        <f t="shared" si="53"/>
        <v>0</v>
      </c>
      <c r="AZ295" s="26">
        <f t="shared" si="53"/>
        <v>0</v>
      </c>
      <c r="BA295" s="26">
        <f t="shared" si="53"/>
        <v>-5.2798185566970766E-2</v>
      </c>
      <c r="BB295" s="26">
        <f t="shared" si="53"/>
        <v>0</v>
      </c>
      <c r="BC295" s="26">
        <f t="shared" si="53"/>
        <v>-4.0529981085562106E-2</v>
      </c>
      <c r="BD295" s="26">
        <f t="shared" si="53"/>
        <v>0</v>
      </c>
      <c r="BE295" s="26">
        <f t="shared" si="48"/>
        <v>-7.8125397367936247E-3</v>
      </c>
      <c r="BF295" s="26">
        <f t="shared" si="48"/>
        <v>4.563529470661936E-2</v>
      </c>
      <c r="BG295" s="26">
        <f t="shared" si="48"/>
        <v>-4.8009219186360724E-2</v>
      </c>
      <c r="BH295" s="26">
        <f t="shared" si="48"/>
        <v>5.4588190284402996E-2</v>
      </c>
      <c r="BI295" s="26">
        <f t="shared" si="48"/>
        <v>-2.1409268423679521E-2</v>
      </c>
      <c r="BJ295" s="26">
        <f t="shared" si="48"/>
        <v>0</v>
      </c>
      <c r="BK295" s="26">
        <f t="shared" si="48"/>
        <v>-1.0582109330536972E-2</v>
      </c>
      <c r="BL295" s="26">
        <f t="shared" si="48"/>
        <v>-5.2449923297667185E-2</v>
      </c>
      <c r="BM295" s="26">
        <f t="shared" si="56"/>
        <v>0</v>
      </c>
      <c r="BN295" s="26">
        <f t="shared" si="56"/>
        <v>0</v>
      </c>
      <c r="BO295" s="26">
        <f t="shared" si="56"/>
        <v>0</v>
      </c>
      <c r="BP295" s="26">
        <f t="shared" si="56"/>
        <v>0</v>
      </c>
      <c r="BQ295" s="26">
        <f t="shared" si="56"/>
        <v>0</v>
      </c>
      <c r="BR295" s="26">
        <f t="shared" si="56"/>
        <v>2.0202707317519469E-2</v>
      </c>
      <c r="BS295" s="26">
        <f t="shared" si="56"/>
        <v>0</v>
      </c>
      <c r="BT295" s="26">
        <f t="shared" si="56"/>
        <v>5.899722127188322E-3</v>
      </c>
      <c r="BU295" s="26">
        <f t="shared" si="56"/>
        <v>0</v>
      </c>
      <c r="BV295" s="26">
        <f t="shared" si="51"/>
        <v>0</v>
      </c>
      <c r="BW295" s="26">
        <f t="shared" si="51"/>
        <v>0</v>
      </c>
      <c r="BX295" s="26">
        <f t="shared" si="51"/>
        <v>7.38010729762246E-3</v>
      </c>
      <c r="BY295" s="26">
        <f t="shared" si="51"/>
        <v>4.6520015634892907E-2</v>
      </c>
      <c r="BZ295" s="26">
        <f t="shared" si="51"/>
        <v>0</v>
      </c>
      <c r="CA295" s="26">
        <f t="shared" si="51"/>
        <v>-6.0301690265911877E-3</v>
      </c>
      <c r="CB295" s="26">
        <f t="shared" si="51"/>
        <v>0</v>
      </c>
      <c r="CC295" s="26">
        <f t="shared" si="54"/>
        <v>2.8148848351524224E-2</v>
      </c>
      <c r="CD295" s="26">
        <f t="shared" si="54"/>
        <v>4.4543503493803746E-3</v>
      </c>
    </row>
    <row r="296" spans="2:82" x14ac:dyDescent="0.35">
      <c r="B296">
        <v>293</v>
      </c>
      <c r="C296" s="28">
        <v>43210</v>
      </c>
      <c r="D296" s="59">
        <v>11.2</v>
      </c>
      <c r="E296" s="59">
        <v>0.68</v>
      </c>
      <c r="F296" s="59">
        <v>4.5999999999999996</v>
      </c>
      <c r="G296" s="59">
        <v>5.36</v>
      </c>
      <c r="H296" s="59">
        <v>14.5</v>
      </c>
      <c r="I296" s="59">
        <v>38.75</v>
      </c>
      <c r="J296" s="59">
        <v>33.450000000000003</v>
      </c>
      <c r="K296" s="59">
        <v>1.75</v>
      </c>
      <c r="L296" s="59">
        <v>5.09</v>
      </c>
      <c r="M296" s="59">
        <v>21.4</v>
      </c>
      <c r="N296" s="59">
        <v>0.33</v>
      </c>
      <c r="O296" s="59">
        <v>2.57</v>
      </c>
      <c r="P296" s="59">
        <v>12.85</v>
      </c>
      <c r="Q296" s="59">
        <v>35.200000000000003</v>
      </c>
      <c r="R296" s="59">
        <v>30.3</v>
      </c>
      <c r="S296" s="59">
        <v>44.85</v>
      </c>
      <c r="T296" s="59">
        <v>103</v>
      </c>
      <c r="U296" s="59">
        <v>47.5</v>
      </c>
      <c r="V296" s="59">
        <v>44.62</v>
      </c>
      <c r="W296" s="59">
        <v>27</v>
      </c>
      <c r="X296" s="59">
        <v>172</v>
      </c>
      <c r="Y296" s="59">
        <v>1422.5</v>
      </c>
      <c r="Z296" s="59">
        <v>66</v>
      </c>
      <c r="AA296" s="59">
        <v>0.36</v>
      </c>
      <c r="AB296" s="59">
        <v>49</v>
      </c>
      <c r="AC296" s="59">
        <v>233.8</v>
      </c>
      <c r="AD296" s="59">
        <v>16.899999999999999</v>
      </c>
      <c r="AE296" s="59">
        <v>6.1</v>
      </c>
      <c r="AF296" s="59">
        <v>13.45</v>
      </c>
      <c r="AG296" s="59">
        <v>2.58</v>
      </c>
      <c r="AH296" s="59">
        <v>27</v>
      </c>
      <c r="AI296" s="59">
        <v>4.2</v>
      </c>
      <c r="AJ296" s="59">
        <v>737.1</v>
      </c>
      <c r="AK296" s="59">
        <v>249.5</v>
      </c>
      <c r="AL296" s="59">
        <v>19.5</v>
      </c>
      <c r="AM296" s="59">
        <v>126.1</v>
      </c>
      <c r="AN296" s="59">
        <v>11.2</v>
      </c>
      <c r="AR296" s="23">
        <v>293</v>
      </c>
      <c r="AS296" s="31">
        <f t="shared" si="50"/>
        <v>43210</v>
      </c>
      <c r="AT296" s="26">
        <f t="shared" si="55"/>
        <v>-8.888947417246152E-3</v>
      </c>
      <c r="AU296" s="26">
        <f t="shared" si="55"/>
        <v>0</v>
      </c>
      <c r="AV296" s="26">
        <f t="shared" si="53"/>
        <v>0</v>
      </c>
      <c r="AW296" s="26">
        <f t="shared" si="53"/>
        <v>-5.0920090427256752E-2</v>
      </c>
      <c r="AX296" s="26">
        <f t="shared" si="53"/>
        <v>0</v>
      </c>
      <c r="AY296" s="26">
        <f t="shared" si="53"/>
        <v>0</v>
      </c>
      <c r="AZ296" s="26">
        <f t="shared" si="53"/>
        <v>0</v>
      </c>
      <c r="BA296" s="26">
        <f t="shared" si="53"/>
        <v>0</v>
      </c>
      <c r="BB296" s="26">
        <f t="shared" si="53"/>
        <v>0</v>
      </c>
      <c r="BC296" s="26">
        <f t="shared" si="53"/>
        <v>-2.7651531330510123E-2</v>
      </c>
      <c r="BD296" s="26">
        <f t="shared" si="53"/>
        <v>0</v>
      </c>
      <c r="BE296" s="26">
        <f t="shared" si="48"/>
        <v>7.8125397367936247E-3</v>
      </c>
      <c r="BF296" s="26">
        <f t="shared" si="48"/>
        <v>4.7817874350492735E-2</v>
      </c>
      <c r="BG296" s="26">
        <f t="shared" si="48"/>
        <v>-4.9871830040172982E-2</v>
      </c>
      <c r="BH296" s="26">
        <f t="shared" si="48"/>
        <v>-9.1402163407119499E-2</v>
      </c>
      <c r="BI296" s="26">
        <f t="shared" si="48"/>
        <v>1.9133954586543933E-2</v>
      </c>
      <c r="BJ296" s="26">
        <f t="shared" si="48"/>
        <v>0</v>
      </c>
      <c r="BK296" s="26">
        <f t="shared" si="48"/>
        <v>-1.0471299867295366E-2</v>
      </c>
      <c r="BL296" s="26">
        <f t="shared" si="48"/>
        <v>2.0190696707753615E-3</v>
      </c>
      <c r="BM296" s="26">
        <f t="shared" si="56"/>
        <v>0</v>
      </c>
      <c r="BN296" s="26">
        <f t="shared" si="56"/>
        <v>-5.1002554452372686E-2</v>
      </c>
      <c r="BO296" s="26">
        <f t="shared" si="56"/>
        <v>0</v>
      </c>
      <c r="BP296" s="26">
        <f t="shared" si="56"/>
        <v>-3.9366390187554633E-2</v>
      </c>
      <c r="BQ296" s="26">
        <f t="shared" si="56"/>
        <v>0</v>
      </c>
      <c r="BR296" s="26">
        <f t="shared" si="56"/>
        <v>0</v>
      </c>
      <c r="BS296" s="26">
        <f t="shared" si="56"/>
        <v>0</v>
      </c>
      <c r="BT296" s="26">
        <f t="shared" si="56"/>
        <v>-2.9542118974315201E-3</v>
      </c>
      <c r="BU296" s="26">
        <f t="shared" si="56"/>
        <v>0</v>
      </c>
      <c r="BV296" s="26">
        <f t="shared" si="51"/>
        <v>0</v>
      </c>
      <c r="BW296" s="26">
        <f t="shared" si="51"/>
        <v>0</v>
      </c>
      <c r="BX296" s="26">
        <f t="shared" si="51"/>
        <v>0</v>
      </c>
      <c r="BY296" s="26">
        <f t="shared" si="51"/>
        <v>0</v>
      </c>
      <c r="BZ296" s="26">
        <f t="shared" si="51"/>
        <v>4.8790164169432049E-2</v>
      </c>
      <c r="CA296" s="26">
        <f t="shared" si="51"/>
        <v>-1.1952333523841171E-2</v>
      </c>
      <c r="CB296" s="26">
        <f t="shared" si="51"/>
        <v>0</v>
      </c>
      <c r="CC296" s="26">
        <f t="shared" si="54"/>
        <v>2.3818987045336739E-3</v>
      </c>
      <c r="CD296" s="26">
        <f t="shared" si="54"/>
        <v>4.4742803949211069E-3</v>
      </c>
    </row>
    <row r="297" spans="2:82" x14ac:dyDescent="0.35">
      <c r="B297">
        <v>294</v>
      </c>
      <c r="C297" s="28">
        <v>43209</v>
      </c>
      <c r="D297" s="59">
        <v>11.3</v>
      </c>
      <c r="E297" s="59">
        <v>0.68</v>
      </c>
      <c r="F297" s="59">
        <v>4.5999999999999996</v>
      </c>
      <c r="G297" s="59">
        <v>5.64</v>
      </c>
      <c r="H297" s="59">
        <v>14.5</v>
      </c>
      <c r="I297" s="59">
        <v>38.75</v>
      </c>
      <c r="J297" s="59">
        <v>33.450000000000003</v>
      </c>
      <c r="K297" s="59">
        <v>1.75</v>
      </c>
      <c r="L297" s="59">
        <v>5.09</v>
      </c>
      <c r="M297" s="59">
        <v>22</v>
      </c>
      <c r="N297" s="59">
        <v>0.33</v>
      </c>
      <c r="O297" s="59">
        <v>2.5499999999999998</v>
      </c>
      <c r="P297" s="59">
        <v>12.25</v>
      </c>
      <c r="Q297" s="59">
        <v>37</v>
      </c>
      <c r="R297" s="59">
        <v>33.200000000000003</v>
      </c>
      <c r="S297" s="59">
        <v>44</v>
      </c>
      <c r="T297" s="59">
        <v>103</v>
      </c>
      <c r="U297" s="59">
        <v>48</v>
      </c>
      <c r="V297" s="59">
        <v>44.53</v>
      </c>
      <c r="W297" s="59">
        <v>27</v>
      </c>
      <c r="X297" s="59">
        <v>181</v>
      </c>
      <c r="Y297" s="59">
        <v>1422.5</v>
      </c>
      <c r="Z297" s="59">
        <v>68.650000000000006</v>
      </c>
      <c r="AA297" s="59">
        <v>0.36</v>
      </c>
      <c r="AB297" s="59">
        <v>49</v>
      </c>
      <c r="AC297" s="59">
        <v>233.8</v>
      </c>
      <c r="AD297" s="59">
        <v>16.95</v>
      </c>
      <c r="AE297" s="59">
        <v>6.1</v>
      </c>
      <c r="AF297" s="59">
        <v>13.45</v>
      </c>
      <c r="AG297" s="59">
        <v>2.58</v>
      </c>
      <c r="AH297" s="59">
        <v>27</v>
      </c>
      <c r="AI297" s="59">
        <v>4.2</v>
      </c>
      <c r="AJ297" s="59">
        <v>702</v>
      </c>
      <c r="AK297" s="59">
        <v>252.5</v>
      </c>
      <c r="AL297" s="59">
        <v>19.5</v>
      </c>
      <c r="AM297" s="59">
        <v>125.8</v>
      </c>
      <c r="AN297" s="59">
        <v>11.15</v>
      </c>
      <c r="AR297" s="23">
        <v>294</v>
      </c>
      <c r="AS297" s="31">
        <f t="shared" si="50"/>
        <v>43209</v>
      </c>
      <c r="AT297" s="26">
        <f t="shared" si="55"/>
        <v>4.4345970678657748E-3</v>
      </c>
      <c r="AU297" s="26">
        <f t="shared" si="55"/>
        <v>-2.8987536873252187E-2</v>
      </c>
      <c r="AV297" s="26">
        <f t="shared" si="53"/>
        <v>0</v>
      </c>
      <c r="AW297" s="26">
        <f t="shared" si="53"/>
        <v>2.1506205220963682E-2</v>
      </c>
      <c r="AX297" s="26">
        <f t="shared" si="53"/>
        <v>0</v>
      </c>
      <c r="AY297" s="26">
        <f t="shared" si="53"/>
        <v>0</v>
      </c>
      <c r="AZ297" s="26">
        <f t="shared" si="53"/>
        <v>0</v>
      </c>
      <c r="BA297" s="26">
        <f t="shared" si="53"/>
        <v>0</v>
      </c>
      <c r="BB297" s="26">
        <f t="shared" si="53"/>
        <v>2.7890253981832404E-2</v>
      </c>
      <c r="BC297" s="26">
        <f t="shared" si="53"/>
        <v>-2.2701485345391855E-3</v>
      </c>
      <c r="BD297" s="26">
        <f t="shared" si="53"/>
        <v>0</v>
      </c>
      <c r="BE297" s="26">
        <f t="shared" si="48"/>
        <v>1.1834457647002798E-2</v>
      </c>
      <c r="BF297" s="26">
        <f t="shared" si="48"/>
        <v>-2.0202707317519466E-2</v>
      </c>
      <c r="BG297" s="26">
        <f t="shared" ref="BG297:BL307" si="57">LN(Q297/Q298)</f>
        <v>0</v>
      </c>
      <c r="BH297" s="26">
        <f t="shared" si="57"/>
        <v>-2.821271009435607E-2</v>
      </c>
      <c r="BI297" s="26">
        <f t="shared" si="57"/>
        <v>-7.9230748373273225E-3</v>
      </c>
      <c r="BJ297" s="26">
        <f t="shared" si="57"/>
        <v>0</v>
      </c>
      <c r="BK297" s="26">
        <f t="shared" si="57"/>
        <v>-1.959835806862853E-2</v>
      </c>
      <c r="BL297" s="26">
        <f t="shared" si="57"/>
        <v>4.5014705766488134E-3</v>
      </c>
      <c r="BM297" s="26">
        <f t="shared" si="56"/>
        <v>0</v>
      </c>
      <c r="BN297" s="26">
        <f t="shared" si="56"/>
        <v>-4.8527040894660436E-2</v>
      </c>
      <c r="BO297" s="26">
        <f t="shared" si="56"/>
        <v>0</v>
      </c>
      <c r="BP297" s="26">
        <f t="shared" si="56"/>
        <v>0</v>
      </c>
      <c r="BQ297" s="26">
        <f t="shared" si="56"/>
        <v>0</v>
      </c>
      <c r="BR297" s="26">
        <f t="shared" si="56"/>
        <v>0</v>
      </c>
      <c r="BS297" s="26">
        <f t="shared" si="56"/>
        <v>0</v>
      </c>
      <c r="BT297" s="26">
        <f t="shared" si="56"/>
        <v>0</v>
      </c>
      <c r="BU297" s="26">
        <f t="shared" si="56"/>
        <v>1.6529301951210506E-2</v>
      </c>
      <c r="BV297" s="26">
        <f t="shared" si="51"/>
        <v>0</v>
      </c>
      <c r="BW297" s="26">
        <f t="shared" si="51"/>
        <v>0</v>
      </c>
      <c r="BX297" s="26">
        <f t="shared" si="51"/>
        <v>0</v>
      </c>
      <c r="BY297" s="26">
        <f t="shared" si="51"/>
        <v>-2.3781224049673243E-3</v>
      </c>
      <c r="BZ297" s="26">
        <f t="shared" si="51"/>
        <v>0</v>
      </c>
      <c r="CA297" s="26">
        <f t="shared" si="51"/>
        <v>1.3958352250706855E-2</v>
      </c>
      <c r="CB297" s="26">
        <f t="shared" si="51"/>
        <v>0</v>
      </c>
      <c r="CC297" s="26">
        <f t="shared" si="54"/>
        <v>-1.5885626851378416E-3</v>
      </c>
      <c r="CD297" s="26">
        <f t="shared" si="54"/>
        <v>0</v>
      </c>
    </row>
    <row r="298" spans="2:82" x14ac:dyDescent="0.35">
      <c r="B298">
        <v>295</v>
      </c>
      <c r="C298" s="28">
        <v>43208</v>
      </c>
      <c r="D298" s="59">
        <v>11.25</v>
      </c>
      <c r="E298" s="59">
        <v>0.7</v>
      </c>
      <c r="F298" s="59">
        <v>4.5999999999999996</v>
      </c>
      <c r="G298" s="59">
        <v>5.52</v>
      </c>
      <c r="H298" s="59">
        <v>14.5</v>
      </c>
      <c r="I298" s="59">
        <v>38.75</v>
      </c>
      <c r="J298" s="59">
        <v>33.450000000000003</v>
      </c>
      <c r="K298" s="59">
        <v>1.75</v>
      </c>
      <c r="L298" s="59">
        <v>4.95</v>
      </c>
      <c r="M298" s="59">
        <v>22.05</v>
      </c>
      <c r="N298" s="59">
        <v>0.33</v>
      </c>
      <c r="O298" s="59">
        <v>2.52</v>
      </c>
      <c r="P298" s="59">
        <v>12.5</v>
      </c>
      <c r="Q298" s="59">
        <v>37</v>
      </c>
      <c r="R298" s="59">
        <v>34.15</v>
      </c>
      <c r="S298" s="59">
        <v>44.35</v>
      </c>
      <c r="T298" s="59">
        <v>103</v>
      </c>
      <c r="U298" s="59">
        <v>48.95</v>
      </c>
      <c r="V298" s="59">
        <v>44.33</v>
      </c>
      <c r="W298" s="59">
        <v>27</v>
      </c>
      <c r="X298" s="59">
        <v>190</v>
      </c>
      <c r="Y298" s="59">
        <v>1422.5</v>
      </c>
      <c r="Z298" s="59">
        <v>68.650000000000006</v>
      </c>
      <c r="AA298" s="59">
        <v>0.36</v>
      </c>
      <c r="AB298" s="59">
        <v>49</v>
      </c>
      <c r="AC298" s="59">
        <v>233.8</v>
      </c>
      <c r="AD298" s="59">
        <v>16.95</v>
      </c>
      <c r="AE298" s="59">
        <v>6</v>
      </c>
      <c r="AF298" s="59">
        <v>13.45</v>
      </c>
      <c r="AG298" s="59">
        <v>2.58</v>
      </c>
      <c r="AH298" s="59">
        <v>27</v>
      </c>
      <c r="AI298" s="59">
        <v>4.21</v>
      </c>
      <c r="AJ298" s="59">
        <v>702</v>
      </c>
      <c r="AK298" s="59">
        <v>249</v>
      </c>
      <c r="AL298" s="59">
        <v>19.5</v>
      </c>
      <c r="AM298" s="59">
        <v>126</v>
      </c>
      <c r="AN298" s="59">
        <v>11.15</v>
      </c>
      <c r="AR298" s="23">
        <v>295</v>
      </c>
      <c r="AS298" s="31">
        <f t="shared" si="50"/>
        <v>43208</v>
      </c>
      <c r="AT298" s="26">
        <f t="shared" si="55"/>
        <v>0</v>
      </c>
      <c r="AU298" s="26">
        <f t="shared" si="55"/>
        <v>1.4388737452099671E-2</v>
      </c>
      <c r="AV298" s="26">
        <f t="shared" si="53"/>
        <v>0</v>
      </c>
      <c r="AW298" s="26">
        <f t="shared" si="53"/>
        <v>3.6904556935450764E-2</v>
      </c>
      <c r="AX298" s="26">
        <f t="shared" si="53"/>
        <v>0</v>
      </c>
      <c r="AY298" s="26">
        <f t="shared" si="53"/>
        <v>0</v>
      </c>
      <c r="AZ298" s="26">
        <f t="shared" si="53"/>
        <v>0</v>
      </c>
      <c r="BA298" s="26">
        <f t="shared" si="53"/>
        <v>0</v>
      </c>
      <c r="BB298" s="26">
        <f t="shared" si="53"/>
        <v>8.113634774169631E-3</v>
      </c>
      <c r="BC298" s="26">
        <f t="shared" si="53"/>
        <v>2.2701485345390775E-3</v>
      </c>
      <c r="BD298" s="26">
        <f t="shared" si="53"/>
        <v>0</v>
      </c>
      <c r="BE298" s="26">
        <f t="shared" si="53"/>
        <v>-1.5748356968139168E-2</v>
      </c>
      <c r="BF298" s="26">
        <f t="shared" si="53"/>
        <v>1.6129381929883498E-2</v>
      </c>
      <c r="BG298" s="26">
        <f t="shared" si="57"/>
        <v>0</v>
      </c>
      <c r="BH298" s="26">
        <f t="shared" si="57"/>
        <v>4.4020614006376651E-3</v>
      </c>
      <c r="BI298" s="26">
        <f t="shared" si="57"/>
        <v>5.6529263027882311E-3</v>
      </c>
      <c r="BJ298" s="26">
        <f t="shared" si="57"/>
        <v>0</v>
      </c>
      <c r="BK298" s="26">
        <f t="shared" si="57"/>
        <v>-2.1223636451626577E-2</v>
      </c>
      <c r="BL298" s="26">
        <f t="shared" si="57"/>
        <v>-2.0761991448429128E-2</v>
      </c>
      <c r="BM298" s="26">
        <f t="shared" si="56"/>
        <v>3.9665256392431354E-2</v>
      </c>
      <c r="BN298" s="26">
        <f t="shared" si="56"/>
        <v>0</v>
      </c>
      <c r="BO298" s="26">
        <f t="shared" si="56"/>
        <v>0</v>
      </c>
      <c r="BP298" s="26">
        <f t="shared" si="56"/>
        <v>0</v>
      </c>
      <c r="BQ298" s="26">
        <f t="shared" si="56"/>
        <v>0</v>
      </c>
      <c r="BR298" s="26">
        <f t="shared" si="56"/>
        <v>0</v>
      </c>
      <c r="BS298" s="26">
        <f t="shared" si="56"/>
        <v>0</v>
      </c>
      <c r="BT298" s="26">
        <f t="shared" si="56"/>
        <v>-1.4641549992948118E-2</v>
      </c>
      <c r="BU298" s="26">
        <f t="shared" si="56"/>
        <v>-4.8790164169431945E-2</v>
      </c>
      <c r="BV298" s="26">
        <f t="shared" si="51"/>
        <v>0</v>
      </c>
      <c r="BW298" s="26">
        <f t="shared" si="51"/>
        <v>0</v>
      </c>
      <c r="BX298" s="26">
        <f t="shared" si="51"/>
        <v>1.8535686493228347E-3</v>
      </c>
      <c r="BY298" s="26">
        <f t="shared" si="51"/>
        <v>0</v>
      </c>
      <c r="BZ298" s="26">
        <f t="shared" si="51"/>
        <v>-3.347886026498384E-2</v>
      </c>
      <c r="CA298" s="26">
        <f t="shared" si="51"/>
        <v>0</v>
      </c>
      <c r="CB298" s="26">
        <f t="shared" si="51"/>
        <v>2.5975486403260736E-2</v>
      </c>
      <c r="CC298" s="26">
        <f t="shared" si="54"/>
        <v>-7.1174677688639896E-3</v>
      </c>
      <c r="CD298" s="26">
        <f t="shared" si="54"/>
        <v>-4.4742803949209663E-3</v>
      </c>
    </row>
    <row r="299" spans="2:82" x14ac:dyDescent="0.35">
      <c r="B299">
        <v>296</v>
      </c>
      <c r="C299" s="28">
        <v>43207</v>
      </c>
      <c r="D299" s="59">
        <v>11.25</v>
      </c>
      <c r="E299" s="59">
        <v>0.69</v>
      </c>
      <c r="F299" s="59">
        <v>4.5999999999999996</v>
      </c>
      <c r="G299" s="59">
        <v>5.32</v>
      </c>
      <c r="H299" s="59">
        <v>14.5</v>
      </c>
      <c r="I299" s="59">
        <v>38.75</v>
      </c>
      <c r="J299" s="59">
        <v>33.450000000000003</v>
      </c>
      <c r="K299" s="59">
        <v>1.75</v>
      </c>
      <c r="L299" s="59">
        <v>4.91</v>
      </c>
      <c r="M299" s="59">
        <v>22</v>
      </c>
      <c r="N299" s="59">
        <v>0.33</v>
      </c>
      <c r="O299" s="59">
        <v>2.56</v>
      </c>
      <c r="P299" s="59">
        <v>12.3</v>
      </c>
      <c r="Q299" s="59">
        <v>37</v>
      </c>
      <c r="R299" s="59">
        <v>34</v>
      </c>
      <c r="S299" s="59">
        <v>44.1</v>
      </c>
      <c r="T299" s="59">
        <v>103</v>
      </c>
      <c r="U299" s="59">
        <v>50</v>
      </c>
      <c r="V299" s="59">
        <v>45.26</v>
      </c>
      <c r="W299" s="59">
        <v>25.95</v>
      </c>
      <c r="X299" s="59">
        <v>190</v>
      </c>
      <c r="Y299" s="59">
        <v>1422.5</v>
      </c>
      <c r="Z299" s="59">
        <v>68.650000000000006</v>
      </c>
      <c r="AA299" s="59">
        <v>0.36</v>
      </c>
      <c r="AB299" s="59">
        <v>49</v>
      </c>
      <c r="AC299" s="59">
        <v>233.8</v>
      </c>
      <c r="AD299" s="59">
        <v>17.2</v>
      </c>
      <c r="AE299" s="59">
        <v>6.3</v>
      </c>
      <c r="AF299" s="59">
        <v>13.45</v>
      </c>
      <c r="AG299" s="59">
        <v>2.58</v>
      </c>
      <c r="AH299" s="59">
        <v>26.95</v>
      </c>
      <c r="AI299" s="59">
        <v>4.21</v>
      </c>
      <c r="AJ299" s="59">
        <v>725.9</v>
      </c>
      <c r="AK299" s="59">
        <v>249</v>
      </c>
      <c r="AL299" s="59">
        <v>19</v>
      </c>
      <c r="AM299" s="59">
        <v>126.9</v>
      </c>
      <c r="AN299" s="59">
        <v>11.2</v>
      </c>
      <c r="AR299" s="23">
        <v>296</v>
      </c>
      <c r="AS299" s="31">
        <f t="shared" si="50"/>
        <v>43207</v>
      </c>
      <c r="AT299" s="26">
        <f t="shared" si="55"/>
        <v>4.4543503493803746E-3</v>
      </c>
      <c r="AU299" s="26">
        <f t="shared" si="55"/>
        <v>1.4598799421152631E-2</v>
      </c>
      <c r="AV299" s="26">
        <f t="shared" si="53"/>
        <v>0</v>
      </c>
      <c r="AW299" s="26">
        <f t="shared" si="53"/>
        <v>-5.129329438755046E-2</v>
      </c>
      <c r="AX299" s="26">
        <f t="shared" si="53"/>
        <v>0</v>
      </c>
      <c r="AY299" s="26">
        <f t="shared" si="53"/>
        <v>0</v>
      </c>
      <c r="AZ299" s="26">
        <f t="shared" si="53"/>
        <v>0</v>
      </c>
      <c r="BA299" s="26">
        <f t="shared" si="53"/>
        <v>0</v>
      </c>
      <c r="BB299" s="26">
        <f t="shared" si="53"/>
        <v>0</v>
      </c>
      <c r="BC299" s="26">
        <f t="shared" si="53"/>
        <v>-1.1299555253933394E-2</v>
      </c>
      <c r="BD299" s="26">
        <f t="shared" si="53"/>
        <v>0</v>
      </c>
      <c r="BE299" s="26">
        <f t="shared" si="53"/>
        <v>4.8009219186360662E-2</v>
      </c>
      <c r="BF299" s="26">
        <f t="shared" si="53"/>
        <v>8.1633106391610557E-3</v>
      </c>
      <c r="BG299" s="26">
        <f t="shared" si="57"/>
        <v>0</v>
      </c>
      <c r="BH299" s="26">
        <f t="shared" si="57"/>
        <v>8.1146257537231647E-2</v>
      </c>
      <c r="BI299" s="26">
        <f t="shared" si="57"/>
        <v>3.4071583216143558E-3</v>
      </c>
      <c r="BJ299" s="26">
        <f t="shared" si="57"/>
        <v>0</v>
      </c>
      <c r="BK299" s="26">
        <f t="shared" si="57"/>
        <v>0</v>
      </c>
      <c r="BL299" s="26">
        <f t="shared" si="57"/>
        <v>3.5075538103846698E-2</v>
      </c>
      <c r="BM299" s="26">
        <f t="shared" si="56"/>
        <v>7.8117779263952067E-2</v>
      </c>
      <c r="BN299" s="26">
        <f t="shared" si="56"/>
        <v>0</v>
      </c>
      <c r="BO299" s="26">
        <f t="shared" si="56"/>
        <v>8.8261826282721185E-3</v>
      </c>
      <c r="BP299" s="26">
        <f t="shared" si="56"/>
        <v>-1.9474109835378887E-2</v>
      </c>
      <c r="BQ299" s="26">
        <f t="shared" si="56"/>
        <v>2.8170876966696439E-2</v>
      </c>
      <c r="BR299" s="26">
        <f t="shared" si="56"/>
        <v>0</v>
      </c>
      <c r="BS299" s="26">
        <f t="shared" si="56"/>
        <v>0</v>
      </c>
      <c r="BT299" s="26">
        <f t="shared" si="56"/>
        <v>-1.7291497110061109E-2</v>
      </c>
      <c r="BU299" s="26">
        <f t="shared" si="56"/>
        <v>7.9681696491768813E-3</v>
      </c>
      <c r="BV299" s="26">
        <f t="shared" si="51"/>
        <v>0</v>
      </c>
      <c r="BW299" s="26">
        <f t="shared" si="51"/>
        <v>3.5506688456909817E-2</v>
      </c>
      <c r="BX299" s="26">
        <f t="shared" si="51"/>
        <v>1.6838564362829524E-2</v>
      </c>
      <c r="BY299" s="26">
        <f t="shared" si="51"/>
        <v>-2.1152375005226681E-2</v>
      </c>
      <c r="BZ299" s="26">
        <f t="shared" si="51"/>
        <v>0</v>
      </c>
      <c r="CA299" s="26">
        <f t="shared" si="51"/>
        <v>-2.006018726865743E-3</v>
      </c>
      <c r="CB299" s="26">
        <f t="shared" si="51"/>
        <v>3.2088314551500664E-2</v>
      </c>
      <c r="CC299" s="26">
        <f t="shared" si="54"/>
        <v>7.1174677688639549E-3</v>
      </c>
      <c r="CD299" s="26">
        <f t="shared" si="54"/>
        <v>3.174869831458027E-2</v>
      </c>
    </row>
    <row r="300" spans="2:82" x14ac:dyDescent="0.35">
      <c r="B300">
        <v>297</v>
      </c>
      <c r="C300" s="33">
        <v>43206</v>
      </c>
      <c r="D300" s="59">
        <v>11.2</v>
      </c>
      <c r="E300" s="59">
        <v>0.68</v>
      </c>
      <c r="F300" s="59">
        <v>4.5999999999999996</v>
      </c>
      <c r="G300" s="59">
        <v>5.6</v>
      </c>
      <c r="H300" s="59">
        <v>14.5</v>
      </c>
      <c r="I300" s="59">
        <v>38.75</v>
      </c>
      <c r="J300" s="59">
        <v>33.450000000000003</v>
      </c>
      <c r="K300" s="59">
        <v>1.75</v>
      </c>
      <c r="L300" s="59">
        <v>4.91</v>
      </c>
      <c r="M300" s="59">
        <v>22.25</v>
      </c>
      <c r="N300" s="59">
        <v>0.33</v>
      </c>
      <c r="O300" s="59">
        <v>2.44</v>
      </c>
      <c r="P300" s="59">
        <v>12.2</v>
      </c>
      <c r="Q300" s="59">
        <v>37</v>
      </c>
      <c r="R300" s="59">
        <v>31.35</v>
      </c>
      <c r="S300" s="59">
        <v>43.95</v>
      </c>
      <c r="T300" s="59">
        <v>103</v>
      </c>
      <c r="U300" s="59">
        <v>50</v>
      </c>
      <c r="V300" s="59">
        <v>43.7</v>
      </c>
      <c r="W300" s="59">
        <v>24</v>
      </c>
      <c r="X300" s="59">
        <v>190</v>
      </c>
      <c r="Y300" s="59">
        <v>1410</v>
      </c>
      <c r="Z300" s="59">
        <v>70</v>
      </c>
      <c r="AA300" s="59">
        <v>0.35</v>
      </c>
      <c r="AB300" s="59">
        <v>49</v>
      </c>
      <c r="AC300" s="59">
        <v>233.8</v>
      </c>
      <c r="AD300" s="59">
        <v>17.5</v>
      </c>
      <c r="AE300" s="59">
        <v>6.25</v>
      </c>
      <c r="AF300" s="59">
        <v>13.45</v>
      </c>
      <c r="AG300" s="59">
        <v>2.4900000000000002</v>
      </c>
      <c r="AH300" s="59">
        <v>26.5</v>
      </c>
      <c r="AI300" s="59">
        <v>4.3</v>
      </c>
      <c r="AJ300" s="59">
        <v>725.9</v>
      </c>
      <c r="AK300" s="59">
        <v>249.5</v>
      </c>
      <c r="AL300" s="59">
        <v>18.399999999999999</v>
      </c>
      <c r="AM300" s="59">
        <v>126</v>
      </c>
      <c r="AN300" s="59">
        <v>10.85</v>
      </c>
      <c r="AR300" s="23">
        <v>297</v>
      </c>
      <c r="AS300" s="31">
        <f t="shared" si="50"/>
        <v>43206</v>
      </c>
      <c r="AT300" s="26">
        <f t="shared" si="55"/>
        <v>-2.2075951699199847E-2</v>
      </c>
      <c r="AU300" s="26">
        <f t="shared" si="55"/>
        <v>4.5120435280469641E-2</v>
      </c>
      <c r="AV300" s="26">
        <f t="shared" si="53"/>
        <v>0</v>
      </c>
      <c r="AW300" s="26">
        <f t="shared" si="53"/>
        <v>-7.1174677688639896E-3</v>
      </c>
      <c r="AX300" s="26">
        <f t="shared" si="53"/>
        <v>0</v>
      </c>
      <c r="AY300" s="26">
        <f t="shared" si="53"/>
        <v>0</v>
      </c>
      <c r="AZ300" s="26">
        <f t="shared" si="53"/>
        <v>0</v>
      </c>
      <c r="BA300" s="26">
        <f t="shared" si="53"/>
        <v>-7.6961041136128436E-2</v>
      </c>
      <c r="BB300" s="26">
        <f t="shared" si="53"/>
        <v>0</v>
      </c>
      <c r="BC300" s="26">
        <f t="shared" si="53"/>
        <v>0</v>
      </c>
      <c r="BD300" s="26">
        <f t="shared" ref="BD300:BF307" si="58">LN(N300/N301)</f>
        <v>0</v>
      </c>
      <c r="BE300" s="26">
        <f t="shared" si="58"/>
        <v>4.1067819526532812E-3</v>
      </c>
      <c r="BF300" s="26">
        <f t="shared" si="58"/>
        <v>-4.0899852515251661E-3</v>
      </c>
      <c r="BG300" s="26">
        <f t="shared" si="57"/>
        <v>0</v>
      </c>
      <c r="BH300" s="26">
        <f t="shared" si="57"/>
        <v>4.4016885416774468E-2</v>
      </c>
      <c r="BI300" s="26">
        <f t="shared" si="57"/>
        <v>-2.2727282510023442E-3</v>
      </c>
      <c r="BJ300" s="26">
        <f t="shared" si="57"/>
        <v>0</v>
      </c>
      <c r="BK300" s="26">
        <f t="shared" si="57"/>
        <v>0</v>
      </c>
      <c r="BL300" s="26">
        <f t="shared" si="57"/>
        <v>1.1044751022804559E-2</v>
      </c>
      <c r="BM300" s="26">
        <f t="shared" si="56"/>
        <v>2.1053409197832263E-2</v>
      </c>
      <c r="BN300" s="26">
        <f t="shared" si="56"/>
        <v>-5.1293294387550578E-2</v>
      </c>
      <c r="BO300" s="26">
        <f t="shared" si="56"/>
        <v>1.7889564750775123E-2</v>
      </c>
      <c r="BP300" s="26">
        <f t="shared" si="56"/>
        <v>-2.8170876966696335E-2</v>
      </c>
      <c r="BQ300" s="26">
        <f t="shared" si="56"/>
        <v>0</v>
      </c>
      <c r="BR300" s="26">
        <f t="shared" si="56"/>
        <v>0</v>
      </c>
      <c r="BS300" s="26">
        <f t="shared" si="56"/>
        <v>0</v>
      </c>
      <c r="BT300" s="26">
        <f t="shared" si="56"/>
        <v>3.4887259000440755E-2</v>
      </c>
      <c r="BU300" s="26">
        <f t="shared" si="56"/>
        <v>0</v>
      </c>
      <c r="BV300" s="26">
        <f t="shared" si="51"/>
        <v>0</v>
      </c>
      <c r="BW300" s="26">
        <f t="shared" si="51"/>
        <v>-5.0891607296389148E-2</v>
      </c>
      <c r="BX300" s="26">
        <f t="shared" si="51"/>
        <v>1.5209418663528708E-2</v>
      </c>
      <c r="BY300" s="26">
        <f t="shared" si="51"/>
        <v>2.3530497410194036E-2</v>
      </c>
      <c r="BZ300" s="26">
        <f t="shared" si="51"/>
        <v>3.876345443880546E-2</v>
      </c>
      <c r="CA300" s="26">
        <f t="shared" si="51"/>
        <v>-4.1222715823954342E-2</v>
      </c>
      <c r="CB300" s="26">
        <f t="shared" si="51"/>
        <v>0</v>
      </c>
      <c r="CC300" s="26">
        <f t="shared" si="54"/>
        <v>-3.1252543504104426E-2</v>
      </c>
      <c r="CD300" s="26">
        <f t="shared" si="54"/>
        <v>1.8605187831034268E-2</v>
      </c>
    </row>
    <row r="301" spans="2:82" x14ac:dyDescent="0.35">
      <c r="B301">
        <v>298</v>
      </c>
      <c r="C301" s="33">
        <v>43203</v>
      </c>
      <c r="D301" s="59">
        <v>11.45</v>
      </c>
      <c r="E301" s="59">
        <v>0.65</v>
      </c>
      <c r="F301" s="59">
        <v>4.5999999999999996</v>
      </c>
      <c r="G301" s="59">
        <v>5.64</v>
      </c>
      <c r="H301" s="59">
        <v>14.5</v>
      </c>
      <c r="I301" s="59">
        <v>38.75</v>
      </c>
      <c r="J301" s="59">
        <v>33.450000000000003</v>
      </c>
      <c r="K301" s="59">
        <v>1.8900000000000001</v>
      </c>
      <c r="L301" s="59">
        <v>4.91</v>
      </c>
      <c r="M301" s="59">
        <v>22.25</v>
      </c>
      <c r="N301" s="59">
        <v>0.33</v>
      </c>
      <c r="O301" s="59">
        <v>2.4300000000000002</v>
      </c>
      <c r="P301" s="59">
        <v>12.25</v>
      </c>
      <c r="Q301" s="59">
        <v>37</v>
      </c>
      <c r="R301" s="59">
        <v>30</v>
      </c>
      <c r="S301" s="59">
        <v>44.05</v>
      </c>
      <c r="T301" s="59">
        <v>103</v>
      </c>
      <c r="U301" s="59">
        <v>50</v>
      </c>
      <c r="V301" s="59">
        <v>43.22</v>
      </c>
      <c r="W301" s="59">
        <v>23.5</v>
      </c>
      <c r="X301" s="59">
        <v>200</v>
      </c>
      <c r="Y301" s="59">
        <v>1385</v>
      </c>
      <c r="Z301" s="59">
        <v>72</v>
      </c>
      <c r="AA301" s="59">
        <v>0.35</v>
      </c>
      <c r="AB301" s="59">
        <v>49</v>
      </c>
      <c r="AC301" s="59">
        <v>233.8</v>
      </c>
      <c r="AD301" s="59">
        <v>16.899999999999999</v>
      </c>
      <c r="AE301" s="59">
        <v>6.25</v>
      </c>
      <c r="AF301" s="59">
        <v>13.45</v>
      </c>
      <c r="AG301" s="59">
        <v>2.62</v>
      </c>
      <c r="AH301" s="59">
        <v>26.1</v>
      </c>
      <c r="AI301" s="59">
        <v>4.2</v>
      </c>
      <c r="AJ301" s="59">
        <v>698.3</v>
      </c>
      <c r="AK301" s="59">
        <v>260</v>
      </c>
      <c r="AL301" s="59">
        <v>18.399999999999999</v>
      </c>
      <c r="AM301" s="59">
        <v>130</v>
      </c>
      <c r="AN301" s="59">
        <v>10.65</v>
      </c>
      <c r="AR301" s="23">
        <v>298</v>
      </c>
      <c r="AS301" s="31">
        <f t="shared" si="50"/>
        <v>43203</v>
      </c>
      <c r="AT301" s="26">
        <f t="shared" si="55"/>
        <v>-2.1599111803461815E-2</v>
      </c>
      <c r="AU301" s="26">
        <f t="shared" si="55"/>
        <v>-1.5267472130788421E-2</v>
      </c>
      <c r="AV301" s="26">
        <f t="shared" si="55"/>
        <v>0</v>
      </c>
      <c r="AW301" s="26">
        <f t="shared" si="55"/>
        <v>4.3485111939738676E-2</v>
      </c>
      <c r="AX301" s="26">
        <f t="shared" si="55"/>
        <v>0</v>
      </c>
      <c r="AY301" s="26">
        <f t="shared" si="55"/>
        <v>0</v>
      </c>
      <c r="AZ301" s="26">
        <f t="shared" si="55"/>
        <v>0</v>
      </c>
      <c r="BA301" s="26">
        <f t="shared" si="55"/>
        <v>0</v>
      </c>
      <c r="BB301" s="26">
        <f t="shared" si="55"/>
        <v>4.797583187687389E-2</v>
      </c>
      <c r="BC301" s="26">
        <f t="shared" si="55"/>
        <v>6.7644000885420628E-3</v>
      </c>
      <c r="BD301" s="26">
        <f t="shared" si="58"/>
        <v>0</v>
      </c>
      <c r="BE301" s="26">
        <f t="shared" si="58"/>
        <v>0</v>
      </c>
      <c r="BF301" s="26">
        <f t="shared" si="58"/>
        <v>4.0899852515250664E-3</v>
      </c>
      <c r="BG301" s="26">
        <f t="shared" si="57"/>
        <v>0</v>
      </c>
      <c r="BH301" s="26">
        <f t="shared" si="57"/>
        <v>0</v>
      </c>
      <c r="BI301" s="26">
        <f t="shared" si="57"/>
        <v>2.4125236688626046E-2</v>
      </c>
      <c r="BJ301" s="26">
        <f t="shared" si="57"/>
        <v>0</v>
      </c>
      <c r="BK301" s="26">
        <f t="shared" si="57"/>
        <v>-7.045846364856137E-2</v>
      </c>
      <c r="BL301" s="26">
        <f t="shared" si="57"/>
        <v>1.1402101422806352E-2</v>
      </c>
      <c r="BM301" s="26">
        <f t="shared" si="56"/>
        <v>-2.7283958948468391E-2</v>
      </c>
      <c r="BN301" s="26">
        <f t="shared" si="56"/>
        <v>0</v>
      </c>
      <c r="BO301" s="26">
        <f t="shared" si="56"/>
        <v>0</v>
      </c>
      <c r="BP301" s="26">
        <f t="shared" si="56"/>
        <v>0</v>
      </c>
      <c r="BQ301" s="26">
        <f t="shared" si="56"/>
        <v>0</v>
      </c>
      <c r="BR301" s="26">
        <f t="shared" si="56"/>
        <v>-2.0202707317519466E-2</v>
      </c>
      <c r="BS301" s="26">
        <f t="shared" si="56"/>
        <v>0</v>
      </c>
      <c r="BT301" s="26">
        <f t="shared" si="56"/>
        <v>0</v>
      </c>
      <c r="BU301" s="26">
        <f t="shared" si="56"/>
        <v>-3.9220713153281267E-2</v>
      </c>
      <c r="BV301" s="26">
        <f t="shared" si="51"/>
        <v>0</v>
      </c>
      <c r="BW301" s="26">
        <f t="shared" si="51"/>
        <v>0</v>
      </c>
      <c r="BX301" s="26">
        <f t="shared" si="51"/>
        <v>3.8387763071656669E-3</v>
      </c>
      <c r="BY301" s="26">
        <f t="shared" si="51"/>
        <v>-2.3530497410194046E-2</v>
      </c>
      <c r="BZ301" s="26">
        <f t="shared" si="51"/>
        <v>4.8711404561614012E-2</v>
      </c>
      <c r="CA301" s="26">
        <f t="shared" si="51"/>
        <v>7.7220460939103185E-3</v>
      </c>
      <c r="CB301" s="26">
        <f t="shared" si="51"/>
        <v>0</v>
      </c>
      <c r="CC301" s="26">
        <f t="shared" si="54"/>
        <v>0</v>
      </c>
      <c r="CD301" s="26">
        <f t="shared" si="54"/>
        <v>-1.8605187831034358E-2</v>
      </c>
    </row>
    <row r="302" spans="2:82" x14ac:dyDescent="0.35">
      <c r="B302">
        <v>299</v>
      </c>
      <c r="C302" s="33">
        <v>43202</v>
      </c>
      <c r="D302" s="59">
        <v>11.7</v>
      </c>
      <c r="E302" s="59">
        <v>0.66</v>
      </c>
      <c r="F302" s="59">
        <v>4.5999999999999996</v>
      </c>
      <c r="G302" s="59">
        <v>5.4</v>
      </c>
      <c r="H302" s="59">
        <v>14.5</v>
      </c>
      <c r="I302" s="59">
        <v>38.75</v>
      </c>
      <c r="J302" s="59">
        <v>33.450000000000003</v>
      </c>
      <c r="K302" s="59">
        <v>1.8900000000000001</v>
      </c>
      <c r="L302" s="59">
        <v>4.68</v>
      </c>
      <c r="M302" s="59">
        <v>22.1</v>
      </c>
      <c r="N302" s="59">
        <v>0.33</v>
      </c>
      <c r="O302" s="59">
        <v>2.4300000000000002</v>
      </c>
      <c r="P302" s="59">
        <v>12.2</v>
      </c>
      <c r="Q302" s="59">
        <v>37</v>
      </c>
      <c r="R302" s="59">
        <v>30</v>
      </c>
      <c r="S302" s="59">
        <v>43</v>
      </c>
      <c r="T302" s="59">
        <v>103</v>
      </c>
      <c r="U302" s="59">
        <v>53.65</v>
      </c>
      <c r="V302" s="59">
        <v>42.73</v>
      </c>
      <c r="W302" s="59">
        <v>24.15</v>
      </c>
      <c r="X302" s="59">
        <v>200</v>
      </c>
      <c r="Y302" s="59">
        <v>1385</v>
      </c>
      <c r="Z302" s="59">
        <v>72</v>
      </c>
      <c r="AA302" s="59">
        <v>0.35</v>
      </c>
      <c r="AB302" s="59">
        <v>50</v>
      </c>
      <c r="AC302" s="59">
        <v>233.8</v>
      </c>
      <c r="AD302" s="59">
        <v>16.899999999999999</v>
      </c>
      <c r="AE302" s="59">
        <v>6.5</v>
      </c>
      <c r="AF302" s="59">
        <v>13.45</v>
      </c>
      <c r="AG302" s="59">
        <v>2.62</v>
      </c>
      <c r="AH302" s="59">
        <v>26</v>
      </c>
      <c r="AI302" s="59">
        <v>4.3</v>
      </c>
      <c r="AJ302" s="59">
        <v>665.1</v>
      </c>
      <c r="AK302" s="59">
        <v>258</v>
      </c>
      <c r="AL302" s="59">
        <v>18.399999999999999</v>
      </c>
      <c r="AM302" s="59">
        <v>130</v>
      </c>
      <c r="AN302" s="59">
        <v>10.85</v>
      </c>
      <c r="AR302" s="23">
        <v>299</v>
      </c>
      <c r="AS302" s="31">
        <f t="shared" si="50"/>
        <v>43202</v>
      </c>
      <c r="AT302" s="26">
        <f t="shared" si="55"/>
        <v>-2.5317807984289897E-2</v>
      </c>
      <c r="AU302" s="26">
        <f t="shared" si="55"/>
        <v>-1.5037877364540559E-2</v>
      </c>
      <c r="AV302" s="26">
        <f t="shared" si="55"/>
        <v>0</v>
      </c>
      <c r="AW302" s="26">
        <f t="shared" si="55"/>
        <v>0</v>
      </c>
      <c r="AX302" s="26">
        <f t="shared" si="55"/>
        <v>0</v>
      </c>
      <c r="AY302" s="26">
        <f t="shared" si="55"/>
        <v>0</v>
      </c>
      <c r="AZ302" s="26">
        <f t="shared" si="55"/>
        <v>0</v>
      </c>
      <c r="BA302" s="26">
        <f t="shared" si="55"/>
        <v>4.8790164169432049E-2</v>
      </c>
      <c r="BB302" s="26">
        <f t="shared" si="55"/>
        <v>-6.613980250454507E-2</v>
      </c>
      <c r="BC302" s="26">
        <f t="shared" si="55"/>
        <v>9.0909717012521048E-3</v>
      </c>
      <c r="BD302" s="26">
        <f t="shared" si="58"/>
        <v>0</v>
      </c>
      <c r="BE302" s="26">
        <f t="shared" si="58"/>
        <v>-2.4391453124159124E-2</v>
      </c>
      <c r="BF302" s="26">
        <f t="shared" si="58"/>
        <v>0</v>
      </c>
      <c r="BG302" s="26">
        <f t="shared" si="57"/>
        <v>0</v>
      </c>
      <c r="BH302" s="26">
        <f t="shared" si="57"/>
        <v>1.6680571006970134E-3</v>
      </c>
      <c r="BI302" s="26">
        <f t="shared" si="57"/>
        <v>0</v>
      </c>
      <c r="BJ302" s="26">
        <f t="shared" si="57"/>
        <v>-4.8426244757880151E-3</v>
      </c>
      <c r="BK302" s="26">
        <f t="shared" si="57"/>
        <v>-6.5025774875669571E-3</v>
      </c>
      <c r="BL302" s="26">
        <f t="shared" si="57"/>
        <v>7.9887642913878416E-3</v>
      </c>
      <c r="BM302" s="26">
        <f t="shared" si="56"/>
        <v>0</v>
      </c>
      <c r="BN302" s="26">
        <f t="shared" si="56"/>
        <v>4.08219945202552E-2</v>
      </c>
      <c r="BO302" s="26">
        <f t="shared" si="56"/>
        <v>0</v>
      </c>
      <c r="BP302" s="26">
        <f t="shared" si="56"/>
        <v>0</v>
      </c>
      <c r="BQ302" s="26">
        <f t="shared" si="56"/>
        <v>5.8840500022933395E-2</v>
      </c>
      <c r="BR302" s="26">
        <f t="shared" si="56"/>
        <v>3.3556783528842768E-2</v>
      </c>
      <c r="BS302" s="26">
        <f t="shared" si="56"/>
        <v>0</v>
      </c>
      <c r="BT302" s="26">
        <f t="shared" si="56"/>
        <v>-3.4887259000440665E-2</v>
      </c>
      <c r="BU302" s="26">
        <f t="shared" si="56"/>
        <v>7.7220460939103185E-3</v>
      </c>
      <c r="BV302" s="26">
        <f t="shared" si="51"/>
        <v>0</v>
      </c>
      <c r="BW302" s="26">
        <f t="shared" si="51"/>
        <v>0</v>
      </c>
      <c r="BX302" s="26">
        <f t="shared" si="51"/>
        <v>-9.5694510161506725E-3</v>
      </c>
      <c r="BY302" s="26">
        <f t="shared" si="51"/>
        <v>4.6620131058111502E-3</v>
      </c>
      <c r="BZ302" s="26">
        <f t="shared" si="51"/>
        <v>0</v>
      </c>
      <c r="CA302" s="26">
        <f t="shared" si="51"/>
        <v>-7.7220460939102778E-3</v>
      </c>
      <c r="CB302" s="26">
        <f t="shared" si="51"/>
        <v>4.7296714703065096E-2</v>
      </c>
      <c r="CC302" s="26">
        <f t="shared" si="54"/>
        <v>5.3991646777706015E-3</v>
      </c>
      <c r="CD302" s="26">
        <f t="shared" si="54"/>
        <v>-9.1743762760412694E-3</v>
      </c>
    </row>
    <row r="303" spans="2:82" x14ac:dyDescent="0.35">
      <c r="B303">
        <v>300</v>
      </c>
      <c r="C303" s="33">
        <v>43201</v>
      </c>
      <c r="D303" s="59">
        <v>12</v>
      </c>
      <c r="E303" s="59">
        <v>0.67</v>
      </c>
      <c r="F303" s="59">
        <v>4.5999999999999996</v>
      </c>
      <c r="G303" s="59">
        <v>5.4</v>
      </c>
      <c r="H303" s="59">
        <v>14.5</v>
      </c>
      <c r="I303" s="59">
        <v>38.75</v>
      </c>
      <c r="J303" s="59">
        <v>33.450000000000003</v>
      </c>
      <c r="K303" s="59">
        <v>1.8</v>
      </c>
      <c r="L303" s="59">
        <v>5</v>
      </c>
      <c r="M303" s="59">
        <v>21.9</v>
      </c>
      <c r="N303" s="59">
        <v>0.33</v>
      </c>
      <c r="O303" s="59">
        <v>2.4900000000000002</v>
      </c>
      <c r="P303" s="59">
        <v>12.2</v>
      </c>
      <c r="Q303" s="59">
        <v>37</v>
      </c>
      <c r="R303" s="59">
        <v>29.95</v>
      </c>
      <c r="S303" s="59">
        <v>43</v>
      </c>
      <c r="T303" s="59">
        <v>103.5</v>
      </c>
      <c r="U303" s="59">
        <v>54</v>
      </c>
      <c r="V303" s="59">
        <v>42.39</v>
      </c>
      <c r="W303" s="59">
        <v>24.15</v>
      </c>
      <c r="X303" s="59">
        <v>192</v>
      </c>
      <c r="Y303" s="59">
        <v>1385</v>
      </c>
      <c r="Z303" s="59">
        <v>72</v>
      </c>
      <c r="AA303" s="59">
        <v>0.33</v>
      </c>
      <c r="AB303" s="59">
        <v>48.35</v>
      </c>
      <c r="AC303" s="59">
        <v>233.8</v>
      </c>
      <c r="AD303" s="59">
        <v>17.5</v>
      </c>
      <c r="AE303" s="59">
        <v>6.45</v>
      </c>
      <c r="AF303" s="59">
        <v>13.45</v>
      </c>
      <c r="AG303" s="59">
        <v>2.62</v>
      </c>
      <c r="AH303" s="59">
        <v>26.25</v>
      </c>
      <c r="AI303" s="59">
        <v>4.28</v>
      </c>
      <c r="AJ303" s="59">
        <v>665.1</v>
      </c>
      <c r="AK303" s="59">
        <v>260</v>
      </c>
      <c r="AL303" s="59">
        <v>17.55</v>
      </c>
      <c r="AM303" s="59">
        <v>129.30000000000001</v>
      </c>
      <c r="AN303" s="59">
        <v>10.95</v>
      </c>
      <c r="AR303" s="23">
        <v>300</v>
      </c>
      <c r="AS303" s="31">
        <f t="shared" si="50"/>
        <v>43201</v>
      </c>
      <c r="AT303" s="26">
        <f t="shared" si="55"/>
        <v>0</v>
      </c>
      <c r="AU303" s="26">
        <f t="shared" si="55"/>
        <v>0</v>
      </c>
      <c r="AV303" s="26">
        <f t="shared" si="55"/>
        <v>0</v>
      </c>
      <c r="AW303" s="26">
        <f t="shared" si="55"/>
        <v>-9.8671527507029663E-2</v>
      </c>
      <c r="AX303" s="26">
        <f t="shared" si="55"/>
        <v>0</v>
      </c>
      <c r="AY303" s="26">
        <f t="shared" si="55"/>
        <v>0</v>
      </c>
      <c r="AZ303" s="26">
        <f t="shared" si="55"/>
        <v>0</v>
      </c>
      <c r="BA303" s="26">
        <f t="shared" si="55"/>
        <v>-3.2789822822990727E-2</v>
      </c>
      <c r="BB303" s="26">
        <f t="shared" si="55"/>
        <v>8.0321716972642527E-3</v>
      </c>
      <c r="BC303" s="26">
        <f t="shared" si="55"/>
        <v>-4.5558165358608018E-3</v>
      </c>
      <c r="BD303" s="26">
        <f t="shared" si="58"/>
        <v>0</v>
      </c>
      <c r="BE303" s="26">
        <f t="shared" si="58"/>
        <v>4.024150299725548E-3</v>
      </c>
      <c r="BF303" s="26">
        <f t="shared" si="58"/>
        <v>1.6529301951210506E-2</v>
      </c>
      <c r="BG303" s="26">
        <f t="shared" si="57"/>
        <v>0</v>
      </c>
      <c r="BH303" s="26">
        <f t="shared" si="57"/>
        <v>1.6708441648177223E-3</v>
      </c>
      <c r="BI303" s="26">
        <f t="shared" si="57"/>
        <v>0</v>
      </c>
      <c r="BJ303" s="26">
        <f t="shared" si="57"/>
        <v>4.8426244757879908E-3</v>
      </c>
      <c r="BK303" s="26">
        <f t="shared" si="57"/>
        <v>4.7402238894583899E-2</v>
      </c>
      <c r="BL303" s="26">
        <f t="shared" si="57"/>
        <v>2.8959783764902366E-2</v>
      </c>
      <c r="BM303" s="26">
        <f t="shared" si="56"/>
        <v>0</v>
      </c>
      <c r="BN303" s="26">
        <f t="shared" si="56"/>
        <v>7.2906770808087731E-2</v>
      </c>
      <c r="BO303" s="26">
        <f t="shared" si="56"/>
        <v>0</v>
      </c>
      <c r="BP303" s="26">
        <f t="shared" si="56"/>
        <v>0</v>
      </c>
      <c r="BQ303" s="26">
        <f t="shared" si="56"/>
        <v>3.0771658666753687E-2</v>
      </c>
      <c r="BR303" s="26">
        <f t="shared" si="56"/>
        <v>7.2652109914124324E-3</v>
      </c>
      <c r="BS303" s="26">
        <f t="shared" si="56"/>
        <v>0</v>
      </c>
      <c r="BT303" s="26">
        <f t="shared" si="56"/>
        <v>2.8987536873252187E-2</v>
      </c>
      <c r="BU303" s="26">
        <f t="shared" si="56"/>
        <v>-3.053672386008165E-2</v>
      </c>
      <c r="BV303" s="26">
        <f t="shared" si="51"/>
        <v>0</v>
      </c>
      <c r="BW303" s="26">
        <f t="shared" si="51"/>
        <v>0</v>
      </c>
      <c r="BX303" s="26">
        <f t="shared" si="51"/>
        <v>-3.8022859497386821E-3</v>
      </c>
      <c r="BY303" s="26">
        <f t="shared" si="51"/>
        <v>4.7856021177635141E-2</v>
      </c>
      <c r="BZ303" s="26">
        <f t="shared" si="51"/>
        <v>0</v>
      </c>
      <c r="CA303" s="26">
        <f t="shared" si="51"/>
        <v>1.9418085857101516E-2</v>
      </c>
      <c r="CB303" s="26">
        <f t="shared" si="51"/>
        <v>0</v>
      </c>
      <c r="CC303" s="26">
        <f t="shared" si="54"/>
        <v>7.7369442931055088E-4</v>
      </c>
      <c r="CD303" s="26">
        <f t="shared" si="54"/>
        <v>-9.0909717012520753E-3</v>
      </c>
    </row>
    <row r="304" spans="2:82" x14ac:dyDescent="0.35">
      <c r="B304">
        <v>301</v>
      </c>
      <c r="C304" s="33">
        <v>43200</v>
      </c>
      <c r="D304" s="59">
        <v>12</v>
      </c>
      <c r="E304" s="59">
        <v>0.67</v>
      </c>
      <c r="F304" s="59">
        <v>4.5999999999999996</v>
      </c>
      <c r="G304" s="59">
        <v>5.96</v>
      </c>
      <c r="H304" s="59">
        <v>14.5</v>
      </c>
      <c r="I304" s="59">
        <v>38.75</v>
      </c>
      <c r="J304" s="59">
        <v>33.450000000000003</v>
      </c>
      <c r="K304" s="59">
        <v>1.8599999999999999</v>
      </c>
      <c r="L304" s="59">
        <v>4.96</v>
      </c>
      <c r="M304" s="59">
        <v>22</v>
      </c>
      <c r="N304" s="59">
        <v>0.33</v>
      </c>
      <c r="O304" s="59">
        <v>2.48</v>
      </c>
      <c r="P304" s="59">
        <v>12</v>
      </c>
      <c r="Q304" s="59">
        <v>37</v>
      </c>
      <c r="R304" s="59">
        <v>29.9</v>
      </c>
      <c r="S304" s="59">
        <v>43</v>
      </c>
      <c r="T304" s="59">
        <v>103</v>
      </c>
      <c r="U304" s="59">
        <v>51.5</v>
      </c>
      <c r="V304" s="59">
        <v>41.18</v>
      </c>
      <c r="W304" s="59">
        <v>24.15</v>
      </c>
      <c r="X304" s="59">
        <v>178.5</v>
      </c>
      <c r="Y304" s="59">
        <v>1385</v>
      </c>
      <c r="Z304" s="59">
        <v>72</v>
      </c>
      <c r="AA304" s="59">
        <v>0.32</v>
      </c>
      <c r="AB304" s="59">
        <v>48</v>
      </c>
      <c r="AC304" s="59">
        <v>233.8</v>
      </c>
      <c r="AD304" s="59">
        <v>17</v>
      </c>
      <c r="AE304" s="59">
        <v>6.65</v>
      </c>
      <c r="AF304" s="59">
        <v>13.45</v>
      </c>
      <c r="AG304" s="59">
        <v>2.62</v>
      </c>
      <c r="AH304" s="59">
        <v>26.35</v>
      </c>
      <c r="AI304" s="59">
        <v>4.08</v>
      </c>
      <c r="AJ304" s="59">
        <v>665.1</v>
      </c>
      <c r="AK304" s="59">
        <v>255</v>
      </c>
      <c r="AL304" s="59">
        <v>17.55</v>
      </c>
      <c r="AM304" s="59">
        <v>129.19999999999999</v>
      </c>
      <c r="AN304" s="59">
        <v>11.05</v>
      </c>
      <c r="AR304" s="23">
        <v>301</v>
      </c>
      <c r="AS304" s="31">
        <f t="shared" si="50"/>
        <v>43200</v>
      </c>
      <c r="AT304" s="26">
        <f t="shared" si="55"/>
        <v>0</v>
      </c>
      <c r="AU304" s="26">
        <f t="shared" si="55"/>
        <v>-4.380262265839277E-2</v>
      </c>
      <c r="AV304" s="26">
        <f t="shared" si="55"/>
        <v>0</v>
      </c>
      <c r="AW304" s="26">
        <f t="shared" si="55"/>
        <v>-4.5909701304077968E-2</v>
      </c>
      <c r="AX304" s="26">
        <f t="shared" si="55"/>
        <v>0</v>
      </c>
      <c r="AY304" s="26">
        <f t="shared" si="55"/>
        <v>0</v>
      </c>
      <c r="AZ304" s="26">
        <f t="shared" si="55"/>
        <v>0</v>
      </c>
      <c r="BA304" s="26">
        <f t="shared" si="55"/>
        <v>0</v>
      </c>
      <c r="BB304" s="26">
        <f t="shared" si="55"/>
        <v>0</v>
      </c>
      <c r="BC304" s="26">
        <f t="shared" si="55"/>
        <v>2.5317807984290001E-2</v>
      </c>
      <c r="BD304" s="26">
        <f t="shared" si="58"/>
        <v>-2.985296314968116E-2</v>
      </c>
      <c r="BE304" s="26">
        <f t="shared" si="58"/>
        <v>-2.390552085355448E-2</v>
      </c>
      <c r="BF304" s="26">
        <f t="shared" si="58"/>
        <v>-8.2988028146950658E-3</v>
      </c>
      <c r="BG304" s="26">
        <f t="shared" si="57"/>
        <v>1.3605652055778678E-2</v>
      </c>
      <c r="BH304" s="26">
        <f t="shared" si="57"/>
        <v>-3.3389012655147096E-3</v>
      </c>
      <c r="BI304" s="26">
        <f t="shared" si="57"/>
        <v>-1.1560822401075971E-2</v>
      </c>
      <c r="BJ304" s="26">
        <f t="shared" si="57"/>
        <v>0</v>
      </c>
      <c r="BK304" s="26">
        <f t="shared" si="57"/>
        <v>4.670496107651495E-2</v>
      </c>
      <c r="BL304" s="26">
        <f t="shared" si="57"/>
        <v>3.3583402963593134E-2</v>
      </c>
      <c r="BM304" s="26">
        <f t="shared" si="56"/>
        <v>0</v>
      </c>
      <c r="BN304" s="26">
        <f t="shared" si="56"/>
        <v>4.8790164169432049E-2</v>
      </c>
      <c r="BO304" s="26">
        <f t="shared" si="56"/>
        <v>0</v>
      </c>
      <c r="BP304" s="26">
        <f t="shared" si="56"/>
        <v>0</v>
      </c>
      <c r="BQ304" s="26">
        <f t="shared" si="56"/>
        <v>-3.077165866675366E-2</v>
      </c>
      <c r="BR304" s="26">
        <f t="shared" si="56"/>
        <v>0</v>
      </c>
      <c r="BS304" s="26">
        <f t="shared" si="56"/>
        <v>-1.1904902506318314E-2</v>
      </c>
      <c r="BT304" s="26">
        <f t="shared" si="56"/>
        <v>0</v>
      </c>
      <c r="BU304" s="26">
        <f t="shared" si="56"/>
        <v>0</v>
      </c>
      <c r="BV304" s="26">
        <f t="shared" si="51"/>
        <v>0</v>
      </c>
      <c r="BW304" s="26">
        <f t="shared" si="51"/>
        <v>0</v>
      </c>
      <c r="BX304" s="26">
        <f t="shared" si="51"/>
        <v>-2.0658011620421985E-2</v>
      </c>
      <c r="BY304" s="26">
        <f t="shared" si="51"/>
        <v>-9.7561749453646852E-3</v>
      </c>
      <c r="BZ304" s="26">
        <f t="shared" si="51"/>
        <v>0</v>
      </c>
      <c r="CA304" s="26">
        <f t="shared" si="51"/>
        <v>1.1834457647002798E-2</v>
      </c>
      <c r="CB304" s="26">
        <f t="shared" si="51"/>
        <v>2.8903746182348995E-2</v>
      </c>
      <c r="CC304" s="26">
        <f t="shared" si="54"/>
        <v>2.3246814033595908E-3</v>
      </c>
      <c r="CD304" s="26">
        <f t="shared" si="54"/>
        <v>-6.9897439617378321E-2</v>
      </c>
    </row>
    <row r="305" spans="2:82" x14ac:dyDescent="0.35">
      <c r="B305">
        <v>302</v>
      </c>
      <c r="C305" s="33">
        <v>43199</v>
      </c>
      <c r="D305" s="59">
        <v>12</v>
      </c>
      <c r="E305" s="59">
        <v>0.7</v>
      </c>
      <c r="F305" s="59">
        <v>4.5999999999999996</v>
      </c>
      <c r="G305" s="59">
        <v>6.24</v>
      </c>
      <c r="H305" s="59">
        <v>14.5</v>
      </c>
      <c r="I305" s="59">
        <v>38.75</v>
      </c>
      <c r="J305" s="59">
        <v>33.450000000000003</v>
      </c>
      <c r="K305" s="59">
        <v>1.8599999999999999</v>
      </c>
      <c r="L305" s="59">
        <v>4.96</v>
      </c>
      <c r="M305" s="59">
        <v>21.45</v>
      </c>
      <c r="N305" s="59">
        <v>0.34</v>
      </c>
      <c r="O305" s="59">
        <v>2.54</v>
      </c>
      <c r="P305" s="59">
        <v>12.1</v>
      </c>
      <c r="Q305" s="59">
        <v>36.5</v>
      </c>
      <c r="R305" s="59">
        <v>30</v>
      </c>
      <c r="S305" s="59">
        <v>43.5</v>
      </c>
      <c r="T305" s="59">
        <v>103</v>
      </c>
      <c r="U305" s="59">
        <v>49.15</v>
      </c>
      <c r="V305" s="59">
        <v>39.82</v>
      </c>
      <c r="W305" s="59">
        <v>24.15</v>
      </c>
      <c r="X305" s="59">
        <v>170</v>
      </c>
      <c r="Y305" s="59">
        <v>1385</v>
      </c>
      <c r="Z305" s="59">
        <v>72</v>
      </c>
      <c r="AA305" s="59">
        <v>0.33</v>
      </c>
      <c r="AB305" s="59">
        <v>48</v>
      </c>
      <c r="AC305" s="59">
        <v>236.6</v>
      </c>
      <c r="AD305" s="59">
        <v>17</v>
      </c>
      <c r="AE305" s="59">
        <v>6.65</v>
      </c>
      <c r="AF305" s="59">
        <v>13.45</v>
      </c>
      <c r="AG305" s="59">
        <v>2.62</v>
      </c>
      <c r="AH305" s="59">
        <v>26.9</v>
      </c>
      <c r="AI305" s="59">
        <v>4.12</v>
      </c>
      <c r="AJ305" s="59">
        <v>665.1</v>
      </c>
      <c r="AK305" s="59">
        <v>252</v>
      </c>
      <c r="AL305" s="59">
        <v>17.05</v>
      </c>
      <c r="AM305" s="59">
        <v>128.9</v>
      </c>
      <c r="AN305" s="59">
        <v>11.85</v>
      </c>
      <c r="AR305" s="23">
        <v>302</v>
      </c>
      <c r="AS305" s="31">
        <f t="shared" si="50"/>
        <v>43199</v>
      </c>
      <c r="AT305" s="26">
        <f t="shared" si="55"/>
        <v>0</v>
      </c>
      <c r="AU305" s="26">
        <f t="shared" si="55"/>
        <v>2.8987536873252187E-2</v>
      </c>
      <c r="AV305" s="26">
        <f t="shared" si="55"/>
        <v>0</v>
      </c>
      <c r="AW305" s="26">
        <f t="shared" si="55"/>
        <v>-9.7638469563915933E-2</v>
      </c>
      <c r="AX305" s="26">
        <f t="shared" si="55"/>
        <v>0</v>
      </c>
      <c r="AY305" s="26">
        <f t="shared" si="55"/>
        <v>0</v>
      </c>
      <c r="AZ305" s="26">
        <f t="shared" si="55"/>
        <v>0</v>
      </c>
      <c r="BA305" s="26">
        <f t="shared" si="55"/>
        <v>3.8360867872446157E-2</v>
      </c>
      <c r="BB305" s="26">
        <f t="shared" si="55"/>
        <v>0</v>
      </c>
      <c r="BC305" s="26">
        <f t="shared" si="55"/>
        <v>0</v>
      </c>
      <c r="BD305" s="26">
        <f t="shared" si="58"/>
        <v>-2.8987536873252187E-2</v>
      </c>
      <c r="BE305" s="26">
        <f t="shared" si="58"/>
        <v>-2.3347363996991177E-2</v>
      </c>
      <c r="BF305" s="26">
        <f t="shared" si="58"/>
        <v>-4.1237171838621519E-3</v>
      </c>
      <c r="BG305" s="26">
        <f t="shared" si="57"/>
        <v>0</v>
      </c>
      <c r="BH305" s="26">
        <f t="shared" si="57"/>
        <v>3.3901551675681416E-2</v>
      </c>
      <c r="BI305" s="26">
        <f t="shared" si="57"/>
        <v>-1.3698844358161915E-2</v>
      </c>
      <c r="BJ305" s="26">
        <f t="shared" si="57"/>
        <v>-9.6619109117368589E-3</v>
      </c>
      <c r="BK305" s="26">
        <f t="shared" si="57"/>
        <v>0</v>
      </c>
      <c r="BL305" s="26">
        <f t="shared" si="57"/>
        <v>-7.5201583600418953E-2</v>
      </c>
      <c r="BM305" s="26">
        <f t="shared" si="56"/>
        <v>-2.2518863535349862E-2</v>
      </c>
      <c r="BN305" s="26">
        <f t="shared" si="56"/>
        <v>0</v>
      </c>
      <c r="BO305" s="26">
        <f t="shared" si="56"/>
        <v>0</v>
      </c>
      <c r="BP305" s="26">
        <f t="shared" si="56"/>
        <v>0</v>
      </c>
      <c r="BQ305" s="26">
        <f t="shared" si="56"/>
        <v>0</v>
      </c>
      <c r="BR305" s="26">
        <f t="shared" si="56"/>
        <v>0</v>
      </c>
      <c r="BS305" s="26">
        <f t="shared" si="56"/>
        <v>0</v>
      </c>
      <c r="BT305" s="26">
        <f t="shared" si="56"/>
        <v>-1.749315744751723E-2</v>
      </c>
      <c r="BU305" s="26">
        <f t="shared" si="56"/>
        <v>0</v>
      </c>
      <c r="BV305" s="26">
        <f t="shared" si="51"/>
        <v>0</v>
      </c>
      <c r="BW305" s="26">
        <f t="shared" si="51"/>
        <v>0</v>
      </c>
      <c r="BX305" s="26">
        <f t="shared" si="51"/>
        <v>-1.4760415583120686E-2</v>
      </c>
      <c r="BY305" s="26">
        <f t="shared" si="51"/>
        <v>7.3081933067246224E-3</v>
      </c>
      <c r="BZ305" s="26">
        <f t="shared" si="51"/>
        <v>0</v>
      </c>
      <c r="CA305" s="26">
        <f t="shared" si="51"/>
        <v>-1.1442223870646438E-2</v>
      </c>
      <c r="CB305" s="26">
        <f t="shared" si="51"/>
        <v>2.9368596733097057E-3</v>
      </c>
      <c r="CC305" s="26">
        <f t="shared" si="54"/>
        <v>-7.7549441653039042E-4</v>
      </c>
      <c r="CD305" s="26">
        <f t="shared" si="54"/>
        <v>-4.2105325363436053E-3</v>
      </c>
    </row>
    <row r="306" spans="2:82" x14ac:dyDescent="0.35">
      <c r="B306">
        <v>303</v>
      </c>
      <c r="C306" s="33">
        <v>43196</v>
      </c>
      <c r="D306" s="59">
        <v>12</v>
      </c>
      <c r="E306" s="59">
        <v>0.68</v>
      </c>
      <c r="F306" s="59">
        <v>4.5999999999999996</v>
      </c>
      <c r="G306" s="59">
        <v>6.88</v>
      </c>
      <c r="H306" s="59">
        <v>14.5</v>
      </c>
      <c r="I306" s="59">
        <v>38.75</v>
      </c>
      <c r="J306" s="59">
        <v>33.450000000000003</v>
      </c>
      <c r="K306" s="59">
        <v>1.79</v>
      </c>
      <c r="L306" s="59">
        <v>4.96</v>
      </c>
      <c r="M306" s="59">
        <v>21.45</v>
      </c>
      <c r="N306" s="59">
        <v>0.35</v>
      </c>
      <c r="O306" s="59">
        <v>2.6</v>
      </c>
      <c r="P306" s="59">
        <v>12.15</v>
      </c>
      <c r="Q306" s="59">
        <v>36.5</v>
      </c>
      <c r="R306" s="59">
        <v>29</v>
      </c>
      <c r="S306" s="59">
        <v>44.1</v>
      </c>
      <c r="T306" s="59">
        <v>104</v>
      </c>
      <c r="U306" s="59">
        <v>49.15</v>
      </c>
      <c r="V306" s="59">
        <v>42.93</v>
      </c>
      <c r="W306" s="59">
        <v>24.7</v>
      </c>
      <c r="X306" s="59">
        <v>170</v>
      </c>
      <c r="Y306" s="59">
        <v>1385</v>
      </c>
      <c r="Z306" s="59">
        <v>72</v>
      </c>
      <c r="AA306" s="59">
        <v>0.33</v>
      </c>
      <c r="AB306" s="59">
        <v>48</v>
      </c>
      <c r="AC306" s="59">
        <v>236.6</v>
      </c>
      <c r="AD306" s="59">
        <v>17.3</v>
      </c>
      <c r="AE306" s="59">
        <v>6.65</v>
      </c>
      <c r="AF306" s="59">
        <v>13.45</v>
      </c>
      <c r="AG306" s="59">
        <v>2.62</v>
      </c>
      <c r="AH306" s="59">
        <v>27.3</v>
      </c>
      <c r="AI306" s="59">
        <v>4.09</v>
      </c>
      <c r="AJ306" s="59">
        <v>665.1</v>
      </c>
      <c r="AK306" s="59">
        <v>254.9</v>
      </c>
      <c r="AL306" s="59">
        <v>17</v>
      </c>
      <c r="AM306" s="59">
        <v>129</v>
      </c>
      <c r="AN306" s="59">
        <v>11.9</v>
      </c>
      <c r="AR306" s="23">
        <v>303</v>
      </c>
      <c r="AS306" s="31">
        <f t="shared" si="50"/>
        <v>43196</v>
      </c>
      <c r="AT306" s="26">
        <f t="shared" si="55"/>
        <v>8.3682496705165792E-3</v>
      </c>
      <c r="AU306" s="26">
        <f t="shared" si="55"/>
        <v>4.5120435280469641E-2</v>
      </c>
      <c r="AV306" s="26">
        <f t="shared" si="55"/>
        <v>0</v>
      </c>
      <c r="AW306" s="26">
        <f t="shared" si="55"/>
        <v>0</v>
      </c>
      <c r="AX306" s="26">
        <f t="shared" si="55"/>
        <v>0</v>
      </c>
      <c r="AY306" s="26">
        <f t="shared" si="55"/>
        <v>0</v>
      </c>
      <c r="AZ306" s="26">
        <f t="shared" si="55"/>
        <v>0</v>
      </c>
      <c r="BA306" s="26">
        <f t="shared" si="55"/>
        <v>0</v>
      </c>
      <c r="BB306" s="26">
        <f t="shared" si="55"/>
        <v>0</v>
      </c>
      <c r="BC306" s="26">
        <f t="shared" si="55"/>
        <v>3.3178398697318603E-2</v>
      </c>
      <c r="BD306" s="26">
        <f t="shared" si="58"/>
        <v>0</v>
      </c>
      <c r="BE306" s="26">
        <f t="shared" si="58"/>
        <v>-3.0305349495328922E-2</v>
      </c>
      <c r="BF306" s="26">
        <f t="shared" si="58"/>
        <v>-4.1067819526533593E-3</v>
      </c>
      <c r="BG306" s="26">
        <f t="shared" si="57"/>
        <v>-8.1855845864392939E-3</v>
      </c>
      <c r="BH306" s="26">
        <f t="shared" si="57"/>
        <v>-8.2691715845113409E-2</v>
      </c>
      <c r="BI306" s="26">
        <f t="shared" si="57"/>
        <v>0</v>
      </c>
      <c r="BJ306" s="26">
        <f t="shared" si="57"/>
        <v>0</v>
      </c>
      <c r="BK306" s="26">
        <f t="shared" si="57"/>
        <v>-5.0580934921207937E-2</v>
      </c>
      <c r="BL306" s="26">
        <f t="shared" si="57"/>
        <v>4.6696325805356976E-3</v>
      </c>
      <c r="BM306" s="26">
        <f t="shared" si="56"/>
        <v>0</v>
      </c>
      <c r="BN306" s="26">
        <f t="shared" si="56"/>
        <v>-7.3687715791159139E-2</v>
      </c>
      <c r="BO306" s="26">
        <f t="shared" si="56"/>
        <v>3.6166404701885148E-3</v>
      </c>
      <c r="BP306" s="26">
        <f t="shared" si="56"/>
        <v>0</v>
      </c>
      <c r="BQ306" s="26">
        <f t="shared" si="56"/>
        <v>0</v>
      </c>
      <c r="BR306" s="26">
        <f t="shared" si="56"/>
        <v>-2.0619287202735703E-2</v>
      </c>
      <c r="BS306" s="26">
        <f t="shared" si="56"/>
        <v>-5.1081944920421236E-2</v>
      </c>
      <c r="BT306" s="26">
        <f t="shared" si="56"/>
        <v>0</v>
      </c>
      <c r="BU306" s="26">
        <f t="shared" si="56"/>
        <v>0</v>
      </c>
      <c r="BV306" s="26">
        <f t="shared" si="51"/>
        <v>0</v>
      </c>
      <c r="BW306" s="26">
        <f t="shared" si="51"/>
        <v>0</v>
      </c>
      <c r="BX306" s="26">
        <f t="shared" si="51"/>
        <v>-7.299302481611496E-3</v>
      </c>
      <c r="BY306" s="26">
        <f t="shared" si="51"/>
        <v>1.4778594096118683E-2</v>
      </c>
      <c r="BZ306" s="26">
        <f t="shared" si="51"/>
        <v>0</v>
      </c>
      <c r="CA306" s="26">
        <f t="shared" si="51"/>
        <v>-3.9223377635636442E-4</v>
      </c>
      <c r="CB306" s="26">
        <f t="shared" si="51"/>
        <v>0</v>
      </c>
      <c r="CC306" s="26">
        <f t="shared" si="54"/>
        <v>5.4411327400813621E-3</v>
      </c>
      <c r="CD306" s="26">
        <f t="shared" si="54"/>
        <v>0</v>
      </c>
    </row>
    <row r="307" spans="2:82" x14ac:dyDescent="0.35">
      <c r="B307">
        <v>304</v>
      </c>
      <c r="C307" s="33">
        <v>43195</v>
      </c>
      <c r="D307" s="59">
        <v>11.9</v>
      </c>
      <c r="E307" s="59">
        <v>0.65</v>
      </c>
      <c r="F307" s="59">
        <v>4.5999999999999996</v>
      </c>
      <c r="G307" s="59">
        <v>6.88</v>
      </c>
      <c r="H307" s="59">
        <v>14.5</v>
      </c>
      <c r="I307" s="59">
        <v>38.75</v>
      </c>
      <c r="J307" s="59">
        <v>33.450000000000003</v>
      </c>
      <c r="K307" s="59">
        <v>1.79</v>
      </c>
      <c r="L307" s="59">
        <v>4.96</v>
      </c>
      <c r="M307" s="59">
        <v>20.75</v>
      </c>
      <c r="N307" s="59">
        <v>0.35</v>
      </c>
      <c r="O307" s="59">
        <v>2.68</v>
      </c>
      <c r="P307" s="59">
        <v>12.2</v>
      </c>
      <c r="Q307" s="59">
        <v>36.799999999999997</v>
      </c>
      <c r="R307" s="59">
        <v>31.5</v>
      </c>
      <c r="S307" s="59">
        <v>44.1</v>
      </c>
      <c r="T307" s="59">
        <v>104</v>
      </c>
      <c r="U307" s="59">
        <v>51.7</v>
      </c>
      <c r="V307" s="59">
        <v>42.73</v>
      </c>
      <c r="W307" s="59">
        <v>24.7</v>
      </c>
      <c r="X307" s="59">
        <v>183</v>
      </c>
      <c r="Y307" s="59">
        <v>1380</v>
      </c>
      <c r="Z307" s="59">
        <v>72</v>
      </c>
      <c r="AA307" s="59">
        <v>0.33</v>
      </c>
      <c r="AB307" s="59">
        <v>49</v>
      </c>
      <c r="AC307" s="59">
        <v>249</v>
      </c>
      <c r="AD307" s="59">
        <v>17.3</v>
      </c>
      <c r="AE307" s="59">
        <v>6.65</v>
      </c>
      <c r="AF307" s="59">
        <v>13.45</v>
      </c>
      <c r="AG307" s="59">
        <v>2.62</v>
      </c>
      <c r="AH307" s="59">
        <v>27.5</v>
      </c>
      <c r="AI307" s="59">
        <v>4.03</v>
      </c>
      <c r="AJ307" s="59">
        <v>665.1</v>
      </c>
      <c r="AK307" s="59">
        <v>255</v>
      </c>
      <c r="AL307" s="59">
        <v>17</v>
      </c>
      <c r="AM307" s="59">
        <v>128.30000000000001</v>
      </c>
      <c r="AN307" s="59">
        <v>11.9</v>
      </c>
      <c r="AR307" s="23">
        <v>304</v>
      </c>
      <c r="AS307" s="31">
        <f t="shared" si="50"/>
        <v>43195</v>
      </c>
      <c r="AT307" s="26">
        <f t="shared" si="55"/>
        <v>8.4388686458646035E-3</v>
      </c>
      <c r="AU307" s="26">
        <f t="shared" si="55"/>
        <v>3.125254350410453E-2</v>
      </c>
      <c r="AV307" s="26">
        <f t="shared" si="55"/>
        <v>0</v>
      </c>
      <c r="AW307" s="26">
        <f t="shared" si="55"/>
        <v>0</v>
      </c>
      <c r="AX307" s="26">
        <f t="shared" si="55"/>
        <v>0</v>
      </c>
      <c r="AY307" s="26">
        <f t="shared" si="55"/>
        <v>0</v>
      </c>
      <c r="AZ307" s="26">
        <f t="shared" si="55"/>
        <v>0</v>
      </c>
      <c r="BA307" s="26">
        <f t="shared" si="55"/>
        <v>0</v>
      </c>
      <c r="BB307" s="26">
        <f t="shared" si="55"/>
        <v>0</v>
      </c>
      <c r="BC307" s="26">
        <f t="shared" si="55"/>
        <v>-1.1976191046715649E-2</v>
      </c>
      <c r="BD307" s="26">
        <f t="shared" si="58"/>
        <v>0</v>
      </c>
      <c r="BE307" s="26">
        <f t="shared" si="58"/>
        <v>4.1910895615636948E-2</v>
      </c>
      <c r="BF307" s="26">
        <f t="shared" si="58"/>
        <v>4.1067819526532812E-3</v>
      </c>
      <c r="BG307" s="26">
        <f t="shared" si="57"/>
        <v>0</v>
      </c>
      <c r="BH307" s="26">
        <f t="shared" si="57"/>
        <v>-0.10106559137494557</v>
      </c>
      <c r="BI307" s="26">
        <f t="shared" si="57"/>
        <v>-4.5248945982895774E-3</v>
      </c>
      <c r="BJ307" s="26">
        <f t="shared" si="57"/>
        <v>0</v>
      </c>
      <c r="BK307" s="26">
        <f t="shared" si="57"/>
        <v>-5.0906372347513426E-2</v>
      </c>
      <c r="BL307" s="26">
        <f t="shared" si="57"/>
        <v>0</v>
      </c>
      <c r="BM307" s="26">
        <f t="shared" si="56"/>
        <v>-4.7439725071560572E-2</v>
      </c>
      <c r="BN307" s="26">
        <f t="shared" si="56"/>
        <v>0</v>
      </c>
      <c r="BO307" s="26">
        <f t="shared" si="56"/>
        <v>0</v>
      </c>
      <c r="BP307" s="26">
        <f t="shared" si="56"/>
        <v>0</v>
      </c>
      <c r="BQ307" s="26">
        <f t="shared" si="56"/>
        <v>9.5310179804324935E-2</v>
      </c>
      <c r="BR307" s="26">
        <f t="shared" si="56"/>
        <v>0</v>
      </c>
      <c r="BS307" s="26">
        <f t="shared" si="56"/>
        <v>0</v>
      </c>
      <c r="BT307" s="26">
        <f t="shared" si="56"/>
        <v>5.7971176843259146E-3</v>
      </c>
      <c r="BU307" s="26">
        <f t="shared" si="56"/>
        <v>-4.4124804908937942E-2</v>
      </c>
      <c r="BV307" s="26">
        <f t="shared" si="51"/>
        <v>0</v>
      </c>
      <c r="BW307" s="26">
        <f t="shared" si="51"/>
        <v>-1.8904154639152609E-2</v>
      </c>
      <c r="BX307" s="26">
        <f t="shared" si="51"/>
        <v>5.4694758045352549E-3</v>
      </c>
      <c r="BY307" s="26">
        <f t="shared" si="51"/>
        <v>-2.4783160144670898E-3</v>
      </c>
      <c r="BZ307" s="26">
        <f t="shared" si="51"/>
        <v>0</v>
      </c>
      <c r="CA307" s="26">
        <f t="shared" si="51"/>
        <v>1.5810606026642245E-2</v>
      </c>
      <c r="CB307" s="26">
        <f t="shared" si="51"/>
        <v>3.8985446712953592E-2</v>
      </c>
      <c r="CC307" s="26">
        <f t="shared" si="54"/>
        <v>-5.4411327400813361E-3</v>
      </c>
      <c r="CD307" s="26">
        <f t="shared" si="54"/>
        <v>1.2685159527315861E-2</v>
      </c>
    </row>
    <row r="308" spans="2:82" x14ac:dyDescent="0.35">
      <c r="B308">
        <v>305</v>
      </c>
      <c r="C308" s="33">
        <v>43194</v>
      </c>
      <c r="D308" s="59">
        <v>11.8</v>
      </c>
      <c r="E308" s="59">
        <v>0.63</v>
      </c>
      <c r="F308" s="59">
        <v>4.5999999999999996</v>
      </c>
      <c r="G308" s="59">
        <v>6.88</v>
      </c>
      <c r="H308" s="59">
        <v>14.5</v>
      </c>
      <c r="I308" s="59">
        <v>38.75</v>
      </c>
      <c r="J308" s="59">
        <v>33.450000000000003</v>
      </c>
      <c r="K308" s="59">
        <v>1.79</v>
      </c>
      <c r="L308" s="59">
        <v>4.96</v>
      </c>
      <c r="M308" s="59">
        <v>21</v>
      </c>
      <c r="N308" s="59">
        <v>0.35</v>
      </c>
      <c r="O308" s="59">
        <v>2.57</v>
      </c>
      <c r="P308" s="59">
        <v>12.15</v>
      </c>
      <c r="Q308" s="59">
        <v>36.799999999999997</v>
      </c>
      <c r="R308" s="59">
        <v>34.85</v>
      </c>
      <c r="S308" s="59">
        <v>44.3</v>
      </c>
      <c r="T308" s="59">
        <v>104</v>
      </c>
      <c r="U308" s="59">
        <v>54.4</v>
      </c>
      <c r="V308" s="59">
        <v>42.73</v>
      </c>
      <c r="W308" s="59">
        <v>25.9</v>
      </c>
      <c r="X308" s="59">
        <v>183</v>
      </c>
      <c r="Y308" s="59">
        <v>1380</v>
      </c>
      <c r="Z308" s="59">
        <v>72</v>
      </c>
      <c r="AA308" s="59">
        <v>0.3</v>
      </c>
      <c r="AB308" s="59">
        <v>49</v>
      </c>
      <c r="AC308" s="59">
        <v>249</v>
      </c>
      <c r="AD308" s="59">
        <v>17.2</v>
      </c>
      <c r="AE308" s="59">
        <v>6.95</v>
      </c>
      <c r="AF308" s="59">
        <v>13.45</v>
      </c>
      <c r="AG308" s="59">
        <v>2.67</v>
      </c>
      <c r="AH308" s="59">
        <v>27.35</v>
      </c>
      <c r="AI308" s="59">
        <v>4.04</v>
      </c>
      <c r="AJ308" s="59">
        <v>665.1</v>
      </c>
      <c r="AK308" s="59">
        <v>251</v>
      </c>
      <c r="AL308" s="59">
        <v>16.350000000000001</v>
      </c>
      <c r="AM308" s="59">
        <v>129</v>
      </c>
      <c r="AN308" s="59">
        <v>11.75</v>
      </c>
      <c r="AS308" s="31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53"/>
  <sheetViews>
    <sheetView topLeftCell="AC1" zoomScale="70" zoomScaleNormal="70" workbookViewId="0">
      <selection activeCell="AI15" sqref="AI15"/>
    </sheetView>
  </sheetViews>
  <sheetFormatPr defaultRowHeight="14.5" x14ac:dyDescent="0.35"/>
  <cols>
    <col min="2" max="2" width="9.81640625" bestFit="1" customWidth="1"/>
    <col min="3" max="3" width="9.1796875" customWidth="1"/>
  </cols>
  <sheetData>
    <row r="1" spans="1:39" x14ac:dyDescent="0.35">
      <c r="A1">
        <v>0</v>
      </c>
      <c r="B1" s="35"/>
      <c r="C1" s="35" t="str">
        <f>'Price &amp; Return'!AT3</f>
        <v>ACCESS</v>
      </c>
      <c r="D1" s="35" t="str">
        <f>'Price &amp; Return'!AU3</f>
        <v>AIICO</v>
      </c>
      <c r="E1" s="35" t="str">
        <f>'Price &amp; Return'!AV3</f>
        <v>BOCGAS</v>
      </c>
      <c r="F1" s="35" t="str">
        <f>'Price &amp; Return'!AW3</f>
        <v>CILEASIN</v>
      </c>
      <c r="G1" s="35" t="str">
        <f>'Price &amp; Return'!AX3</f>
        <v>CADBURY</v>
      </c>
      <c r="H1" s="35" t="str">
        <f>'Price &amp; Return'!AY3</f>
        <v>CAP</v>
      </c>
      <c r="I1" s="35" t="str">
        <f>'Price &amp; Return'!AZ3</f>
        <v>CONOIL</v>
      </c>
      <c r="J1" s="35" t="str">
        <f>'Price &amp; Return'!BA3</f>
        <v>CONTINSU</v>
      </c>
      <c r="K1" s="35" t="str">
        <f>'Price &amp; Return'!BB3</f>
        <v>CUSTODIA</v>
      </c>
      <c r="L1" s="35" t="str">
        <f>'Price &amp; Return'!BC3</f>
        <v>DANGSUGA</v>
      </c>
      <c r="M1" s="35" t="str">
        <f>'Price &amp; Return'!BD3</f>
        <v>DUNLOP</v>
      </c>
      <c r="N1" s="35" t="str">
        <f>'Price &amp; Return'!BE3</f>
        <v>FIDELITY</v>
      </c>
      <c r="O1" s="35" t="str">
        <f>'Price &amp; Return'!BF3</f>
        <v>FBNH</v>
      </c>
      <c r="P1" s="35" t="str">
        <f>'Price &amp; Return'!BG3</f>
        <v>FLOURMIL</v>
      </c>
      <c r="Q1" s="35" t="str">
        <f>'Price &amp; Return'!BH3</f>
        <v>GLAXOSMI</v>
      </c>
      <c r="R1" s="35" t="str">
        <f>'Price &amp; Return'!BI3</f>
        <v>GUARANTY</v>
      </c>
      <c r="S1" s="35" t="str">
        <f>'Price &amp; Return'!BJ3</f>
        <v>GUINNESS</v>
      </c>
      <c r="T1" s="35" t="str">
        <f>'Price &amp; Return'!BK3</f>
        <v>INTBREW</v>
      </c>
      <c r="U1" s="35" t="str">
        <f>'Price &amp; Return'!BL3</f>
        <v>WAPCO</v>
      </c>
      <c r="V1" s="35" t="str">
        <f>'Price &amp; Return'!BM3</f>
        <v>JBERGER</v>
      </c>
      <c r="W1" s="35" t="str">
        <f>'Price &amp; Return'!BN3</f>
        <v>MOBIL</v>
      </c>
      <c r="X1" s="35" t="str">
        <f>'Price &amp; Return'!BO3</f>
        <v>NESTLE</v>
      </c>
      <c r="Y1" s="35" t="str">
        <f>'Price &amp; Return'!BP3</f>
        <v>PRESCO</v>
      </c>
      <c r="Z1" s="35" t="str">
        <f>'Price &amp; Return'!BQ3</f>
        <v>PRESTIGE</v>
      </c>
      <c r="AA1" s="35" t="str">
        <f>'Price &amp; Return'!BR3</f>
        <v>STANBIC</v>
      </c>
      <c r="AB1" s="35" t="str">
        <f>'Price &amp; Return'!BS3</f>
        <v>TOTAL</v>
      </c>
      <c r="AC1" s="35" t="str">
        <f>'Price &amp; Return'!BT3</f>
        <v>UACN</v>
      </c>
      <c r="AD1" s="35" t="str">
        <f>'Price &amp; Return'!BU3</f>
        <v>UBN</v>
      </c>
      <c r="AE1" s="35" t="str">
        <f>'Price &amp; Return'!BV3</f>
        <v>UNIONDIC</v>
      </c>
      <c r="AF1" s="35" t="str">
        <f>'Price &amp; Return'!BW3</f>
        <v>VITAFOAM</v>
      </c>
      <c r="AG1" s="35" t="str">
        <f>'Price &amp; Return'!BX3</f>
        <v>ZENITHBA</v>
      </c>
      <c r="AH1" s="35" t="str">
        <f>'Price &amp; Return'!BY3</f>
        <v>AFRIPRUD</v>
      </c>
      <c r="AI1" s="35" t="str">
        <f>'Price &amp; Return'!BZ3</f>
        <v>SEPLAT</v>
      </c>
      <c r="AJ1" s="35" t="str">
        <f>'Price &amp; Return'!CA3</f>
        <v>DANGCEM</v>
      </c>
      <c r="AK1" s="35" t="str">
        <f>'Price &amp; Return'!CB3</f>
        <v>ETI</v>
      </c>
      <c r="AL1" s="35" t="str">
        <f>'Price &amp; Return'!CC3</f>
        <v>NB</v>
      </c>
      <c r="AM1" s="35" t="str">
        <f>'Price &amp; Return'!CD3</f>
        <v>UBA</v>
      </c>
    </row>
    <row r="2" spans="1:39" x14ac:dyDescent="0.35">
      <c r="A2">
        <v>1</v>
      </c>
      <c r="B2" s="31">
        <f>VLOOKUP($A2,'Price &amp; Return'!$AR:$CD,COLUMN(B$1),0)</f>
        <v>43644</v>
      </c>
      <c r="C2" s="36">
        <f>VLOOKUP($A2,'Price &amp; Return'!$AR:$CD,COLUMN(C$1),0)</f>
        <v>2.4332100659530721E-2</v>
      </c>
      <c r="D2" s="36">
        <f>VLOOKUP($A2,'Price &amp; Return'!$AR:$CD,COLUMN(D$1),0)</f>
        <v>0</v>
      </c>
      <c r="E2" s="36">
        <f>VLOOKUP($A2,'Price &amp; Return'!$AR:$CD,COLUMN(E$1),0)</f>
        <v>0</v>
      </c>
      <c r="F2" s="36">
        <f>VLOOKUP($A2,'Price &amp; Return'!$AR:$CD,COLUMN(F$1),0)</f>
        <v>-2.4938948347252066E-2</v>
      </c>
      <c r="G2" s="36">
        <f>VLOOKUP($A2,'Price &amp; Return'!$AR:$CD,COLUMN(G$1),0)</f>
        <v>0</v>
      </c>
      <c r="H2" s="36">
        <f>VLOOKUP($A2,'Price &amp; Return'!$AR:$CD,COLUMN(H$1),0)</f>
        <v>5.0149783685471516E-2</v>
      </c>
      <c r="I2" s="36">
        <f>VLOOKUP($A2,'Price &amp; Return'!$AR:$CD,COLUMN(I$1),0)</f>
        <v>0</v>
      </c>
      <c r="J2" s="36">
        <f>VLOOKUP($A2,'Price &amp; Return'!$AR:$CD,COLUMN(J$1),0)</f>
        <v>0</v>
      </c>
      <c r="K2" s="36">
        <f>VLOOKUP($A2,'Price &amp; Return'!$AR:$CD,COLUMN(K$1),0)</f>
        <v>0</v>
      </c>
      <c r="L2" s="36">
        <f>VLOOKUP($A2,'Price &amp; Return'!$AR:$CD,COLUMN(L$1),0)</f>
        <v>0</v>
      </c>
      <c r="M2" s="36">
        <f>VLOOKUP($A2,'Price &amp; Return'!$AR:$CD,COLUMN(M$1),0)</f>
        <v>0</v>
      </c>
      <c r="N2" s="36">
        <f>VLOOKUP($A2,'Price &amp; Return'!$AR:$CD,COLUMN(N$1),0)</f>
        <v>2.6668247082161273E-2</v>
      </c>
      <c r="O2" s="36">
        <f>VLOOKUP($A2,'Price &amp; Return'!$AR:$CD,COLUMN(O$1),0)</f>
        <v>-4.6838493124263143E-3</v>
      </c>
      <c r="P2" s="36">
        <f>VLOOKUP($A2,'Price &amp; Return'!$AR:$CD,COLUMN(P$1),0)</f>
        <v>-1.6116038943415328E-3</v>
      </c>
      <c r="Q2" s="36">
        <f>VLOOKUP($A2,'Price &amp; Return'!$AR:$CD,COLUMN(Q$1),0)</f>
        <v>0</v>
      </c>
      <c r="R2" s="36">
        <f>VLOOKUP($A2,'Price &amp; Return'!$AR:$CD,COLUMN(R$1),0)</f>
        <v>-8.5627434498878018E-3</v>
      </c>
      <c r="S2" s="36">
        <f>VLOOKUP($A2,'Price &amp; Return'!$AR:$CD,COLUMN(S$1),0)</f>
        <v>5.1413995004186523E-3</v>
      </c>
      <c r="T2" s="36">
        <f>VLOOKUP($A2,'Price &amp; Return'!$AR:$CD,COLUMN(T$1),0)</f>
        <v>0</v>
      </c>
      <c r="U2" s="36">
        <f>VLOOKUP($A2,'Price &amp; Return'!$AR:$CD,COLUMN(U$1),0)</f>
        <v>2.3505355673653031E-2</v>
      </c>
      <c r="V2" s="36">
        <f>VLOOKUP($A2,'Price &amp; Return'!$AR:$CD,COLUMN(V$1),0)</f>
        <v>0</v>
      </c>
      <c r="W2" s="36">
        <f>VLOOKUP($A2,'Price &amp; Return'!$AR:$CD,COLUMN(W$1),0)</f>
        <v>0</v>
      </c>
      <c r="X2" s="36">
        <f>VLOOKUP($A2,'Price &amp; Return'!$AR:$CD,COLUMN(X$1),0)</f>
        <v>3.3500868852820269E-3</v>
      </c>
      <c r="Y2" s="36">
        <f>VLOOKUP($A2,'Price &amp; Return'!$AR:$CD,COLUMN(Y$1),0)</f>
        <v>0</v>
      </c>
      <c r="Z2" s="36">
        <f>VLOOKUP($A2,'Price &amp; Return'!$AR:$CD,COLUMN(Z$1),0)</f>
        <v>4.3485111939738676E-2</v>
      </c>
      <c r="AA2" s="36">
        <f>VLOOKUP($A2,'Price &amp; Return'!$AR:$CD,COLUMN(AA$1),0)</f>
        <v>-5.1151006667703768E-3</v>
      </c>
      <c r="AB2" s="36">
        <f>VLOOKUP($A2,'Price &amp; Return'!$AR:$CD,COLUMN(AB$1),0)</f>
        <v>0</v>
      </c>
      <c r="AC2" s="36">
        <f>VLOOKUP($A2,'Price &amp; Return'!$AR:$CD,COLUMN(AC$1),0)</f>
        <v>3.5650661644961446E-3</v>
      </c>
      <c r="AD2" s="36">
        <f>VLOOKUP($A2,'Price &amp; Return'!$AR:$CD,COLUMN(AD$1),0)</f>
        <v>8.5106896679088308E-3</v>
      </c>
      <c r="AE2" s="36">
        <f>VLOOKUP($A2,'Price &amp; Return'!$AR:$CD,COLUMN(AE$1),0)</f>
        <v>0</v>
      </c>
      <c r="AF2" s="36">
        <f>VLOOKUP($A2,'Price &amp; Return'!$AR:$CD,COLUMN(AF$1),0)</f>
        <v>-3.0890487019338445E-2</v>
      </c>
      <c r="AG2" s="36">
        <f>VLOOKUP($A2,'Price &amp; Return'!$AR:$CD,COLUMN(AG$1),0)</f>
        <v>-1.928640906405597E-3</v>
      </c>
      <c r="AH2" s="36">
        <f>VLOOKUP($A2,'Price &amp; Return'!$AR:$CD,COLUMN(AH$1),0)</f>
        <v>-1.2422519998557096E-2</v>
      </c>
      <c r="AI2" s="36">
        <f>VLOOKUP($A2,'Price &amp; Return'!$AR:$CD,COLUMN(AI$1),0)</f>
        <v>5.1216462917342595E-2</v>
      </c>
      <c r="AJ2" s="36">
        <f>VLOOKUP($A2,'Price &amp; Return'!$AR:$CD,COLUMN(AJ$1),0)</f>
        <v>-2.197890671877523E-2</v>
      </c>
      <c r="AK2" s="36">
        <f>VLOOKUP($A2,'Price &amp; Return'!$AR:$CD,COLUMN(AK$1),0)</f>
        <v>9.950330853168092E-3</v>
      </c>
      <c r="AL2" s="36">
        <f>VLOOKUP($A2,'Price &amp; Return'!$AR:$CD,COLUMN(AL$1),0)</f>
        <v>4.5351551653913628E-3</v>
      </c>
      <c r="AM2" s="36">
        <f>VLOOKUP($A2,'Price &amp; Return'!$AR:$CD,COLUMN(AM$1),0)</f>
        <v>0</v>
      </c>
    </row>
    <row r="3" spans="1:39" x14ac:dyDescent="0.35">
      <c r="A3">
        <v>2</v>
      </c>
      <c r="B3" s="31">
        <f>VLOOKUP($A3,'Price &amp; Return'!$AR:$CD,COLUMN(B$1),0)</f>
        <v>43643</v>
      </c>
      <c r="C3" s="36">
        <f>VLOOKUP($A3,'Price &amp; Return'!$AR:$CD,COLUMN(C$1),0)</f>
        <v>-1.9512814223581715E-2</v>
      </c>
      <c r="D3" s="36">
        <f>VLOOKUP($A3,'Price &amp; Return'!$AR:$CD,COLUMN(D$1),0)</f>
        <v>0</v>
      </c>
      <c r="E3" s="36">
        <f>VLOOKUP($A3,'Price &amp; Return'!$AR:$CD,COLUMN(E$1),0)</f>
        <v>0</v>
      </c>
      <c r="F3" s="36">
        <f>VLOOKUP($A3,'Price &amp; Return'!$AR:$CD,COLUMN(F$1),0)</f>
        <v>5.0515790136901745E-2</v>
      </c>
      <c r="G3" s="36">
        <f>VLOOKUP($A3,'Price &amp; Return'!$AR:$CD,COLUMN(G$1),0)</f>
        <v>0</v>
      </c>
      <c r="H3" s="36">
        <f>VLOOKUP($A3,'Price &amp; Return'!$AR:$CD,COLUMN(H$1),0)</f>
        <v>0</v>
      </c>
      <c r="I3" s="36">
        <f>VLOOKUP($A3,'Price &amp; Return'!$AR:$CD,COLUMN(I$1),0)</f>
        <v>0</v>
      </c>
      <c r="J3" s="36">
        <f>VLOOKUP($A3,'Price &amp; Return'!$AR:$CD,COLUMN(J$1),0)</f>
        <v>-2.0761991448429128E-2</v>
      </c>
      <c r="K3" s="36">
        <f>VLOOKUP($A3,'Price &amp; Return'!$AR:$CD,COLUMN(K$1),0)</f>
        <v>1.5325970478226772E-2</v>
      </c>
      <c r="L3" s="36">
        <f>VLOOKUP($A3,'Price &amp; Return'!$AR:$CD,COLUMN(L$1),0)</f>
        <v>0</v>
      </c>
      <c r="M3" s="36">
        <f>VLOOKUP($A3,'Price &amp; Return'!$AR:$CD,COLUMN(M$1),0)</f>
        <v>0</v>
      </c>
      <c r="N3" s="36">
        <f>VLOOKUP($A3,'Price &amp; Return'!$AR:$CD,COLUMN(N$1),0)</f>
        <v>-4.8361071693421076E-2</v>
      </c>
      <c r="O3" s="36">
        <f>VLOOKUP($A3,'Price &amp; Return'!$AR:$CD,COLUMN(O$1),0)</f>
        <v>-1.392133851860812E-2</v>
      </c>
      <c r="P3" s="36">
        <f>VLOOKUP($A3,'Price &amp; Return'!$AR:$CD,COLUMN(P$1),0)</f>
        <v>0</v>
      </c>
      <c r="Q3" s="36">
        <f>VLOOKUP($A3,'Price &amp; Return'!$AR:$CD,COLUMN(Q$1),0)</f>
        <v>1.0471299867295437E-2</v>
      </c>
      <c r="R3" s="36">
        <f>VLOOKUP($A3,'Price &amp; Return'!$AR:$CD,COLUMN(R$1),0)</f>
        <v>1.2187691941294254E-3</v>
      </c>
      <c r="S3" s="36">
        <f>VLOOKUP($A3,'Price &amp; Return'!$AR:$CD,COLUMN(S$1),0)</f>
        <v>0</v>
      </c>
      <c r="T3" s="36">
        <f>VLOOKUP($A3,'Price &amp; Return'!$AR:$CD,COLUMN(T$1),0)</f>
        <v>6.3327133951274109E-2</v>
      </c>
      <c r="U3" s="36">
        <f>VLOOKUP($A3,'Price &amp; Return'!$AR:$CD,COLUMN(U$1),0)</f>
        <v>-2.4560764742596705E-2</v>
      </c>
      <c r="V3" s="36">
        <f>VLOOKUP($A3,'Price &amp; Return'!$AR:$CD,COLUMN(V$1),0)</f>
        <v>0</v>
      </c>
      <c r="W3" s="36">
        <f>VLOOKUP($A3,'Price &amp; Return'!$AR:$CD,COLUMN(W$1),0)</f>
        <v>5.4794657646255705E-3</v>
      </c>
      <c r="X3" s="36">
        <f>VLOOKUP($A3,'Price &amp; Return'!$AR:$CD,COLUMN(X$1),0)</f>
        <v>-6.688988150796652E-3</v>
      </c>
      <c r="Y3" s="36">
        <f>VLOOKUP($A3,'Price &amp; Return'!$AR:$CD,COLUMN(Y$1),0)</f>
        <v>-2.0202707317519466E-2</v>
      </c>
      <c r="Z3" s="36">
        <f>VLOOKUP($A3,'Price &amp; Return'!$AR:$CD,COLUMN(Z$1),0)</f>
        <v>4.5462374076757413E-2</v>
      </c>
      <c r="AA3" s="36">
        <f>VLOOKUP($A3,'Price &amp; Return'!$AR:$CD,COLUMN(AA$1),0)</f>
        <v>0</v>
      </c>
      <c r="AB3" s="36">
        <f>VLOOKUP($A3,'Price &amp; Return'!$AR:$CD,COLUMN(AB$1),0)</f>
        <v>0</v>
      </c>
      <c r="AC3" s="36">
        <f>VLOOKUP($A3,'Price &amp; Return'!$AR:$CD,COLUMN(AC$1),0)</f>
        <v>0</v>
      </c>
      <c r="AD3" s="36">
        <f>VLOOKUP($A3,'Price &amp; Return'!$AR:$CD,COLUMN(AD$1),0)</f>
        <v>-8.5106896679087302E-3</v>
      </c>
      <c r="AE3" s="36">
        <f>VLOOKUP($A3,'Price &amp; Return'!$AR:$CD,COLUMN(AE$1),0)</f>
        <v>0</v>
      </c>
      <c r="AF3" s="36">
        <f>VLOOKUP($A3,'Price &amp; Return'!$AR:$CD,COLUMN(AF$1),0)</f>
        <v>0</v>
      </c>
      <c r="AG3" s="36">
        <f>VLOOKUP($A3,'Price &amp; Return'!$AR:$CD,COLUMN(AG$1),0)</f>
        <v>1.7493157447517119E-2</v>
      </c>
      <c r="AH3" s="36">
        <f>VLOOKUP($A3,'Price &amp; Return'!$AR:$CD,COLUMN(AH$1),0)</f>
        <v>5.0643732818754936E-2</v>
      </c>
      <c r="AI3" s="36">
        <f>VLOOKUP($A3,'Price &amp; Return'!$AR:$CD,COLUMN(AI$1),0)</f>
        <v>-3.0726686368662623E-4</v>
      </c>
      <c r="AJ3" s="36">
        <f>VLOOKUP($A3,'Price &amp; Return'!$AR:$CD,COLUMN(AJ$1),0)</f>
        <v>0</v>
      </c>
      <c r="AK3" s="36">
        <f>VLOOKUP($A3,'Price &amp; Return'!$AR:$CD,COLUMN(AK$1),0)</f>
        <v>0</v>
      </c>
      <c r="AL3" s="36">
        <f>VLOOKUP($A3,'Price &amp; Return'!$AR:$CD,COLUMN(AL$1),0)</f>
        <v>-4.5351551653912622E-3</v>
      </c>
      <c r="AM3" s="36">
        <f>VLOOKUP($A3,'Price &amp; Return'!$AR:$CD,COLUMN(AM$1),0)</f>
        <v>9.4787439545437387E-3</v>
      </c>
    </row>
    <row r="4" spans="1:39" x14ac:dyDescent="0.35">
      <c r="A4">
        <v>3</v>
      </c>
      <c r="B4" s="31">
        <f>VLOOKUP($A4,'Price &amp; Return'!$AR:$CD,COLUMN(B$1),0)</f>
        <v>43642</v>
      </c>
      <c r="C4" s="36">
        <f>VLOOKUP($A4,'Price &amp; Return'!$AR:$CD,COLUMN(C$1),0)</f>
        <v>4.8426244757879908E-3</v>
      </c>
      <c r="D4" s="36">
        <f>VLOOKUP($A4,'Price &amp; Return'!$AR:$CD,COLUMN(D$1),0)</f>
        <v>1.6529301951210506E-2</v>
      </c>
      <c r="E4" s="36">
        <f>VLOOKUP($A4,'Price &amp; Return'!$AR:$CD,COLUMN(E$1),0)</f>
        <v>0</v>
      </c>
      <c r="F4" s="36">
        <f>VLOOKUP($A4,'Price &amp; Return'!$AR:$CD,COLUMN(F$1),0)</f>
        <v>-4.5577508496319252E-2</v>
      </c>
      <c r="G4" s="36">
        <f>VLOOKUP($A4,'Price &amp; Return'!$AR:$CD,COLUMN(G$1),0)</f>
        <v>3.9220713153281329E-2</v>
      </c>
      <c r="H4" s="36">
        <f>VLOOKUP($A4,'Price &amp; Return'!$AR:$CD,COLUMN(H$1),0)</f>
        <v>0</v>
      </c>
      <c r="I4" s="36">
        <f>VLOOKUP($A4,'Price &amp; Return'!$AR:$CD,COLUMN(I$1),0)</f>
        <v>0</v>
      </c>
      <c r="J4" s="36">
        <f>VLOOKUP($A4,'Price &amp; Return'!$AR:$CD,COLUMN(J$1),0)</f>
        <v>0</v>
      </c>
      <c r="K4" s="36">
        <f>VLOOKUP($A4,'Price &amp; Return'!$AR:$CD,COLUMN(K$1),0)</f>
        <v>3.1375122567753835E-2</v>
      </c>
      <c r="L4" s="36">
        <f>VLOOKUP($A4,'Price &amp; Return'!$AR:$CD,COLUMN(L$1),0)</f>
        <v>0</v>
      </c>
      <c r="M4" s="36">
        <f>VLOOKUP($A4,'Price &amp; Return'!$AR:$CD,COLUMN(M$1),0)</f>
        <v>3.3901551675681416E-2</v>
      </c>
      <c r="N4" s="36">
        <f>VLOOKUP($A4,'Price &amp; Return'!$AR:$CD,COLUMN(N$1),0)</f>
        <v>1.7316450011460958E-2</v>
      </c>
      <c r="O4" s="36">
        <f>VLOOKUP($A4,'Price &amp; Return'!$AR:$CD,COLUMN(O$1),0)</f>
        <v>0</v>
      </c>
      <c r="P4" s="36">
        <f>VLOOKUP($A4,'Price &amp; Return'!$AR:$CD,COLUMN(P$1),0)</f>
        <v>0</v>
      </c>
      <c r="Q4" s="36">
        <f>VLOOKUP($A4,'Price &amp; Return'!$AR:$CD,COLUMN(Q$1),0)</f>
        <v>0</v>
      </c>
      <c r="R4" s="36">
        <f>VLOOKUP($A4,'Price &amp; Return'!$AR:$CD,COLUMN(R$1),0)</f>
        <v>7.3439742557585052E-3</v>
      </c>
      <c r="S4" s="36">
        <f>VLOOKUP($A4,'Price &amp; Return'!$AR:$CD,COLUMN(S$1),0)</f>
        <v>-5.1533111163642954E-4</v>
      </c>
      <c r="T4" s="36">
        <f>VLOOKUP($A4,'Price &amp; Return'!$AR:$CD,COLUMN(T$1),0)</f>
        <v>7.290433262679274E-3</v>
      </c>
      <c r="U4" s="36">
        <f>VLOOKUP($A4,'Price &amp; Return'!$AR:$CD,COLUMN(U$1),0)</f>
        <v>-2.4229399426835434E-2</v>
      </c>
      <c r="V4" s="36">
        <f>VLOOKUP($A4,'Price &amp; Return'!$AR:$CD,COLUMN(V$1),0)</f>
        <v>0</v>
      </c>
      <c r="W4" s="36">
        <f>VLOOKUP($A4,'Price &amp; Return'!$AR:$CD,COLUMN(W$1),0)</f>
        <v>5.5096558109696998E-3</v>
      </c>
      <c r="X4" s="36">
        <f>VLOOKUP($A4,'Price &amp; Return'!$AR:$CD,COLUMN(X$1),0)</f>
        <v>0</v>
      </c>
      <c r="Y4" s="36">
        <f>VLOOKUP($A4,'Price &amp; Return'!$AR:$CD,COLUMN(Y$1),0)</f>
        <v>0</v>
      </c>
      <c r="Z4" s="36">
        <f>VLOOKUP($A4,'Price &amp; Return'!$AR:$CD,COLUMN(Z$1),0)</f>
        <v>7.2320661579626078E-2</v>
      </c>
      <c r="AA4" s="36">
        <f>VLOOKUP($A4,'Price &amp; Return'!$AR:$CD,COLUMN(AA$1),0)</f>
        <v>-2.0202707317519466E-2</v>
      </c>
      <c r="AB4" s="36">
        <f>VLOOKUP($A4,'Price &amp; Return'!$AR:$CD,COLUMN(AB$1),0)</f>
        <v>-3.65708605323386E-2</v>
      </c>
      <c r="AC4" s="36">
        <f>VLOOKUP($A4,'Price &amp; Return'!$AR:$CD,COLUMN(AC$1),0)</f>
        <v>0</v>
      </c>
      <c r="AD4" s="36">
        <f>VLOOKUP($A4,'Price &amp; Return'!$AR:$CD,COLUMN(AD$1),0)</f>
        <v>-4.1499730906752734E-2</v>
      </c>
      <c r="AE4" s="36">
        <f>VLOOKUP($A4,'Price &amp; Return'!$AR:$CD,COLUMN(AE$1),0)</f>
        <v>0</v>
      </c>
      <c r="AF4" s="36">
        <f>VLOOKUP($A4,'Price &amp; Return'!$AR:$CD,COLUMN(AF$1),0)</f>
        <v>0</v>
      </c>
      <c r="AG4" s="36">
        <f>VLOOKUP($A4,'Price &amp; Return'!$AR:$CD,COLUMN(AG$1),0)</f>
        <v>1.980262729617973E-2</v>
      </c>
      <c r="AH4" s="36">
        <f>VLOOKUP($A4,'Price &amp; Return'!$AR:$CD,COLUMN(AH$1),0)</f>
        <v>-3.8221212820197741E-2</v>
      </c>
      <c r="AI4" s="36">
        <f>VLOOKUP($A4,'Price &amp; Return'!$AR:$CD,COLUMN(AI$1),0)</f>
        <v>1.5372793188863979E-3</v>
      </c>
      <c r="AJ4" s="36">
        <f>VLOOKUP($A4,'Price &amp; Return'!$AR:$CD,COLUMN(AJ$1),0)</f>
        <v>0</v>
      </c>
      <c r="AK4" s="36">
        <f>VLOOKUP($A4,'Price &amp; Return'!$AR:$CD,COLUMN(AK$1),0)</f>
        <v>0</v>
      </c>
      <c r="AL4" s="36">
        <f>VLOOKUP($A4,'Price &amp; Return'!$AR:$CD,COLUMN(AL$1),0)</f>
        <v>9.0538711481251964E-4</v>
      </c>
      <c r="AM4" s="36">
        <f>VLOOKUP($A4,'Price &amp; Return'!$AR:$CD,COLUMN(AM$1),0)</f>
        <v>0</v>
      </c>
    </row>
    <row r="5" spans="1:39" x14ac:dyDescent="0.35">
      <c r="A5">
        <v>4</v>
      </c>
      <c r="B5" s="31">
        <f>VLOOKUP($A5,'Price &amp; Return'!$AR:$CD,COLUMN(B$1),0)</f>
        <v>43641</v>
      </c>
      <c r="C5" s="36">
        <f>VLOOKUP($A5,'Price &amp; Return'!$AR:$CD,COLUMN(C$1),0)</f>
        <v>0</v>
      </c>
      <c r="D5" s="36">
        <f>VLOOKUP($A5,'Price &amp; Return'!$AR:$CD,COLUMN(D$1),0)</f>
        <v>-4.8790164169432056E-2</v>
      </c>
      <c r="E5" s="36">
        <f>VLOOKUP($A5,'Price &amp; Return'!$AR:$CD,COLUMN(E$1),0)</f>
        <v>0</v>
      </c>
      <c r="F5" s="36">
        <f>VLOOKUP($A5,'Price &amp; Return'!$AR:$CD,COLUMN(F$1),0)</f>
        <v>-2.4451095864164194E-2</v>
      </c>
      <c r="G5" s="36">
        <f>VLOOKUP($A5,'Price &amp; Return'!$AR:$CD,COLUMN(G$1),0)</f>
        <v>-3.9220713153281267E-2</v>
      </c>
      <c r="H5" s="36">
        <f>VLOOKUP($A5,'Price &amp; Return'!$AR:$CD,COLUMN(H$1),0)</f>
        <v>0</v>
      </c>
      <c r="I5" s="36">
        <f>VLOOKUP($A5,'Price &amp; Return'!$AR:$CD,COLUMN(I$1),0)</f>
        <v>0</v>
      </c>
      <c r="J5" s="36">
        <f>VLOOKUP($A5,'Price &amp; Return'!$AR:$CD,COLUMN(J$1),0)</f>
        <v>6.8728792877620504E-3</v>
      </c>
      <c r="K5" s="36">
        <f>VLOOKUP($A5,'Price &amp; Return'!$AR:$CD,COLUMN(K$1),0)</f>
        <v>0</v>
      </c>
      <c r="L5" s="36">
        <f>VLOOKUP($A5,'Price &amp; Return'!$AR:$CD,COLUMN(L$1),0)</f>
        <v>0</v>
      </c>
      <c r="M5" s="36">
        <f>VLOOKUP($A5,'Price &amp; Return'!$AR:$CD,COLUMN(M$1),0)</f>
        <v>0</v>
      </c>
      <c r="N5" s="36">
        <f>VLOOKUP($A5,'Price &amp; Return'!$AR:$CD,COLUMN(N$1),0)</f>
        <v>4.3763745997987815E-3</v>
      </c>
      <c r="O5" s="36">
        <f>VLOOKUP($A5,'Price &amp; Return'!$AR:$CD,COLUMN(O$1),0)</f>
        <v>1.3921338518608014E-2</v>
      </c>
      <c r="P5" s="36">
        <f>VLOOKUP($A5,'Price &amp; Return'!$AR:$CD,COLUMN(P$1),0)</f>
        <v>-3.6367644170874951E-2</v>
      </c>
      <c r="Q5" s="36">
        <f>VLOOKUP($A5,'Price &amp; Return'!$AR:$CD,COLUMN(Q$1),0)</f>
        <v>0</v>
      </c>
      <c r="R5" s="36">
        <f>VLOOKUP($A5,'Price &amp; Return'!$AR:$CD,COLUMN(R$1),0)</f>
        <v>1.6099418934181115E-2</v>
      </c>
      <c r="S5" s="36">
        <f>VLOOKUP($A5,'Price &amp; Return'!$AR:$CD,COLUMN(S$1),0)</f>
        <v>0</v>
      </c>
      <c r="T5" s="36">
        <f>VLOOKUP($A5,'Price &amp; Return'!$AR:$CD,COLUMN(T$1),0)</f>
        <v>-3.2396354393755621E-2</v>
      </c>
      <c r="U5" s="36">
        <f>VLOOKUP($A5,'Price &amp; Return'!$AR:$CD,COLUMN(U$1),0)</f>
        <v>-4.8728876515810628E-2</v>
      </c>
      <c r="V5" s="36">
        <f>VLOOKUP($A5,'Price &amp; Return'!$AR:$CD,COLUMN(V$1),0)</f>
        <v>0</v>
      </c>
      <c r="W5" s="36">
        <f>VLOOKUP($A5,'Price &amp; Return'!$AR:$CD,COLUMN(W$1),0)</f>
        <v>0</v>
      </c>
      <c r="X5" s="36">
        <f>VLOOKUP($A5,'Price &amp; Return'!$AR:$CD,COLUMN(X$1),0)</f>
        <v>-7.3306457582886469E-4</v>
      </c>
      <c r="Y5" s="36">
        <f>VLOOKUP($A5,'Price &amp; Return'!$AR:$CD,COLUMN(Y$1),0)</f>
        <v>0</v>
      </c>
      <c r="Z5" s="36">
        <f>VLOOKUP($A5,'Price &amp; Return'!$AR:$CD,COLUMN(Z$1),0)</f>
        <v>2.5317807984290001E-2</v>
      </c>
      <c r="AA5" s="36">
        <f>VLOOKUP($A5,'Price &amp; Return'!$AR:$CD,COLUMN(AA$1),0)</f>
        <v>0</v>
      </c>
      <c r="AB5" s="36">
        <f>VLOOKUP($A5,'Price &amp; Return'!$AR:$CD,COLUMN(AB$1),0)</f>
        <v>0</v>
      </c>
      <c r="AC5" s="36">
        <f>VLOOKUP($A5,'Price &amp; Return'!$AR:$CD,COLUMN(AC$1),0)</f>
        <v>0</v>
      </c>
      <c r="AD5" s="36">
        <f>VLOOKUP($A5,'Price &amp; Return'!$AR:$CD,COLUMN(AD$1),0)</f>
        <v>0</v>
      </c>
      <c r="AE5" s="36">
        <f>VLOOKUP($A5,'Price &amp; Return'!$AR:$CD,COLUMN(AE$1),0)</f>
        <v>0</v>
      </c>
      <c r="AF5" s="36">
        <f>VLOOKUP($A5,'Price &amp; Return'!$AR:$CD,COLUMN(AF$1),0)</f>
        <v>0</v>
      </c>
      <c r="AG5" s="36">
        <f>VLOOKUP($A5,'Price &amp; Return'!$AR:$CD,COLUMN(AG$1),0)</f>
        <v>4.0080213975388678E-3</v>
      </c>
      <c r="AH5" s="36">
        <f>VLOOKUP($A5,'Price &amp; Return'!$AR:$CD,COLUMN(AH$1),0)</f>
        <v>0</v>
      </c>
      <c r="AI5" s="36">
        <f>VLOOKUP($A5,'Price &amp; Return'!$AR:$CD,COLUMN(AI$1),0)</f>
        <v>0</v>
      </c>
      <c r="AJ5" s="36">
        <f>VLOOKUP($A5,'Price &amp; Return'!$AR:$CD,COLUMN(AJ$1),0)</f>
        <v>2.1978906718775167E-2</v>
      </c>
      <c r="AK5" s="36">
        <f>VLOOKUP($A5,'Price &amp; Return'!$AR:$CD,COLUMN(AK$1),0)</f>
        <v>0</v>
      </c>
      <c r="AL5" s="36">
        <f>VLOOKUP($A5,'Price &amp; Return'!$AR:$CD,COLUMN(AL$1),0)</f>
        <v>-5.4200674693391446E-3</v>
      </c>
      <c r="AM5" s="36">
        <f>VLOOKUP($A5,'Price &amp; Return'!$AR:$CD,COLUMN(AM$1),0)</f>
        <v>-4.7506027585978647E-3</v>
      </c>
    </row>
    <row r="6" spans="1:39" x14ac:dyDescent="0.35">
      <c r="A6">
        <v>5</v>
      </c>
      <c r="B6" s="31">
        <f>VLOOKUP($A6,'Price &amp; Return'!$AR:$CD,COLUMN(B$1),0)</f>
        <v>43640</v>
      </c>
      <c r="C6" s="36">
        <f>VLOOKUP($A6,'Price &amp; Return'!$AR:$CD,COLUMN(C$1),0)</f>
        <v>-4.8426244757879032E-3</v>
      </c>
      <c r="D6" s="36">
        <f>VLOOKUP($A6,'Price &amp; Return'!$AR:$CD,COLUMN(D$1),0)</f>
        <v>3.2260862218221477E-2</v>
      </c>
      <c r="E6" s="36">
        <f>VLOOKUP($A6,'Price &amp; Return'!$AR:$CD,COLUMN(E$1),0)</f>
        <v>0</v>
      </c>
      <c r="F6" s="36">
        <f>VLOOKUP($A6,'Price &amp; Return'!$AR:$CD,COLUMN(F$1),0)</f>
        <v>0</v>
      </c>
      <c r="G6" s="36">
        <f>VLOOKUP($A6,'Price &amp; Return'!$AR:$CD,COLUMN(G$1),0)</f>
        <v>0</v>
      </c>
      <c r="H6" s="36">
        <f>VLOOKUP($A6,'Price &amp; Return'!$AR:$CD,COLUMN(H$1),0)</f>
        <v>0</v>
      </c>
      <c r="I6" s="36">
        <f>VLOOKUP($A6,'Price &amp; Return'!$AR:$CD,COLUMN(I$1),0)</f>
        <v>0</v>
      </c>
      <c r="J6" s="36">
        <f>VLOOKUP($A6,'Price &amp; Return'!$AR:$CD,COLUMN(J$1),0)</f>
        <v>0</v>
      </c>
      <c r="K6" s="36">
        <f>VLOOKUP($A6,'Price &amp; Return'!$AR:$CD,COLUMN(K$1),0)</f>
        <v>-1.9724505347778701E-2</v>
      </c>
      <c r="L6" s="36">
        <f>VLOOKUP($A6,'Price &amp; Return'!$AR:$CD,COLUMN(L$1),0)</f>
        <v>0</v>
      </c>
      <c r="M6" s="36">
        <f>VLOOKUP($A6,'Price &amp; Return'!$AR:$CD,COLUMN(M$1),0)</f>
        <v>0</v>
      </c>
      <c r="N6" s="36">
        <f>VLOOKUP($A6,'Price &amp; Return'!$AR:$CD,COLUMN(N$1),0)</f>
        <v>-8.7336799687544424E-3</v>
      </c>
      <c r="O6" s="36">
        <f>VLOOKUP($A6,'Price &amp; Return'!$AR:$CD,COLUMN(O$1),0)</f>
        <v>9.3897403498389171E-3</v>
      </c>
      <c r="P6" s="36">
        <f>VLOOKUP($A6,'Price &amp; Return'!$AR:$CD,COLUMN(P$1),0)</f>
        <v>6.2305497506361628E-3</v>
      </c>
      <c r="Q6" s="36">
        <f>VLOOKUP($A6,'Price &amp; Return'!$AR:$CD,COLUMN(Q$1),0)</f>
        <v>0</v>
      </c>
      <c r="R6" s="36">
        <f>VLOOKUP($A6,'Price &amp; Return'!$AR:$CD,COLUMN(R$1),0)</f>
        <v>-1.1173300598125302E-2</v>
      </c>
      <c r="S6" s="36">
        <f>VLOOKUP($A6,'Price &amp; Return'!$AR:$CD,COLUMN(S$1),0)</f>
        <v>-7.1868892504559469E-3</v>
      </c>
      <c r="T6" s="36">
        <f>VLOOKUP($A6,'Price &amp; Return'!$AR:$CD,COLUMN(T$1),0)</f>
        <v>0</v>
      </c>
      <c r="U6" s="36">
        <f>VLOOKUP($A6,'Price &amp; Return'!$AR:$CD,COLUMN(U$1),0)</f>
        <v>2.5324094109867808E-2</v>
      </c>
      <c r="V6" s="36">
        <f>VLOOKUP($A6,'Price &amp; Return'!$AR:$CD,COLUMN(V$1),0)</f>
        <v>0</v>
      </c>
      <c r="W6" s="36">
        <f>VLOOKUP($A6,'Price &amp; Return'!$AR:$CD,COLUMN(W$1),0)</f>
        <v>-1.0989121575595206E-2</v>
      </c>
      <c r="X6" s="36">
        <f>VLOOKUP($A6,'Price &amp; Return'!$AR:$CD,COLUMN(X$1),0)</f>
        <v>-4.8057099593603145E-2</v>
      </c>
      <c r="Y6" s="36">
        <f>VLOOKUP($A6,'Price &amp; Return'!$AR:$CD,COLUMN(Y$1),0)</f>
        <v>0</v>
      </c>
      <c r="Z6" s="36">
        <f>VLOOKUP($A6,'Price &amp; Return'!$AR:$CD,COLUMN(Z$1),0)</f>
        <v>0</v>
      </c>
      <c r="AA6" s="36">
        <f>VLOOKUP($A6,'Price &amp; Return'!$AR:$CD,COLUMN(AA$1),0)</f>
        <v>-3.9220713153281267E-2</v>
      </c>
      <c r="AB6" s="36">
        <f>VLOOKUP($A6,'Price &amp; Return'!$AR:$CD,COLUMN(AB$1),0)</f>
        <v>-4.6293283970844749E-2</v>
      </c>
      <c r="AC6" s="36">
        <f>VLOOKUP($A6,'Price &amp; Return'!$AR:$CD,COLUMN(AC$1),0)</f>
        <v>0</v>
      </c>
      <c r="AD6" s="36">
        <f>VLOOKUP($A6,'Price &amp; Return'!$AR:$CD,COLUMN(AD$1),0)</f>
        <v>8.1633106391610557E-3</v>
      </c>
      <c r="AE6" s="36">
        <f>VLOOKUP($A6,'Price &amp; Return'!$AR:$CD,COLUMN(AE$1),0)</f>
        <v>0</v>
      </c>
      <c r="AF6" s="36">
        <f>VLOOKUP($A6,'Price &amp; Return'!$AR:$CD,COLUMN(AF$1),0)</f>
        <v>-2.6267926820610302E-2</v>
      </c>
      <c r="AG6" s="36">
        <f>VLOOKUP($A6,'Price &amp; Return'!$AR:$CD,COLUMN(AG$1),0)</f>
        <v>-4.0080213975388218E-3</v>
      </c>
      <c r="AH6" s="36">
        <f>VLOOKUP($A6,'Price &amp; Return'!$AR:$CD,COLUMN(AH$1),0)</f>
        <v>2.5031302181184748E-3</v>
      </c>
      <c r="AI6" s="36">
        <f>VLOOKUP($A6,'Price &amp; Return'!$AR:$CD,COLUMN(AI$1),0)</f>
        <v>0</v>
      </c>
      <c r="AJ6" s="36">
        <f>VLOOKUP($A6,'Price &amp; Return'!$AR:$CD,COLUMN(AJ$1),0)</f>
        <v>-1.7621601349819559E-2</v>
      </c>
      <c r="AK6" s="36">
        <f>VLOOKUP($A6,'Price &amp; Return'!$AR:$CD,COLUMN(AK$1),0)</f>
        <v>0</v>
      </c>
      <c r="AL6" s="36">
        <f>VLOOKUP($A6,'Price &amp; Return'!$AR:$CD,COLUMN(AL$1),0)</f>
        <v>-2.8421095909575707E-2</v>
      </c>
      <c r="AM6" s="36">
        <f>VLOOKUP($A6,'Price &amp; Return'!$AR:$CD,COLUMN(AM$1),0)</f>
        <v>4.7506027585977988E-3</v>
      </c>
    </row>
    <row r="7" spans="1:39" x14ac:dyDescent="0.35">
      <c r="A7">
        <v>6</v>
      </c>
      <c r="B7" s="31">
        <f>VLOOKUP($A7,'Price &amp; Return'!$AR:$CD,COLUMN(B$1),0)</f>
        <v>43637</v>
      </c>
      <c r="C7" s="36">
        <f>VLOOKUP($A7,'Price &amp; Return'!$AR:$CD,COLUMN(C$1),0)</f>
        <v>0</v>
      </c>
      <c r="D7" s="36">
        <f>VLOOKUP($A7,'Price &amp; Return'!$AR:$CD,COLUMN(D$1),0)</f>
        <v>-9.3818755217654856E-2</v>
      </c>
      <c r="E7" s="36">
        <f>VLOOKUP($A7,'Price &amp; Return'!$AR:$CD,COLUMN(E$1),0)</f>
        <v>0</v>
      </c>
      <c r="F7" s="36">
        <f>VLOOKUP($A7,'Price &amp; Return'!$AR:$CD,COLUMN(F$1),0)</f>
        <v>-9.2231224216033747E-2</v>
      </c>
      <c r="G7" s="36">
        <f>VLOOKUP($A7,'Price &amp; Return'!$AR:$CD,COLUMN(G$1),0)</f>
        <v>0</v>
      </c>
      <c r="H7" s="36">
        <f>VLOOKUP($A7,'Price &amp; Return'!$AR:$CD,COLUMN(H$1),0)</f>
        <v>0</v>
      </c>
      <c r="I7" s="36">
        <f>VLOOKUP($A7,'Price &amp; Return'!$AR:$CD,COLUMN(I$1),0)</f>
        <v>0</v>
      </c>
      <c r="J7" s="36">
        <f>VLOOKUP($A7,'Price &amp; Return'!$AR:$CD,COLUMN(J$1),0)</f>
        <v>0</v>
      </c>
      <c r="K7" s="36">
        <f>VLOOKUP($A7,'Price &amp; Return'!$AR:$CD,COLUMN(K$1),0)</f>
        <v>0</v>
      </c>
      <c r="L7" s="36">
        <f>VLOOKUP($A7,'Price &amp; Return'!$AR:$CD,COLUMN(L$1),0)</f>
        <v>0</v>
      </c>
      <c r="M7" s="36">
        <f>VLOOKUP($A7,'Price &amp; Return'!$AR:$CD,COLUMN(M$1),0)</f>
        <v>0</v>
      </c>
      <c r="N7" s="36">
        <f>VLOOKUP($A7,'Price &amp; Return'!$AR:$CD,COLUMN(N$1),0)</f>
        <v>4.4451762570833588E-2</v>
      </c>
      <c r="O7" s="36">
        <f>VLOOKUP($A7,'Price &amp; Return'!$AR:$CD,COLUMN(O$1),0)</f>
        <v>0</v>
      </c>
      <c r="P7" s="36">
        <f>VLOOKUP($A7,'Price &amp; Return'!$AR:$CD,COLUMN(P$1),0)</f>
        <v>-2.4692612590371411E-2</v>
      </c>
      <c r="Q7" s="36">
        <f>VLOOKUP($A7,'Price &amp; Return'!$AR:$CD,COLUMN(Q$1),0)</f>
        <v>0</v>
      </c>
      <c r="R7" s="36">
        <f>VLOOKUP($A7,'Price &amp; Return'!$AR:$CD,COLUMN(R$1),0)</f>
        <v>1.242251999855711E-2</v>
      </c>
      <c r="S7" s="36">
        <f>VLOOKUP($A7,'Price &amp; Return'!$AR:$CD,COLUMN(S$1),0)</f>
        <v>-1.3211574279084782E-2</v>
      </c>
      <c r="T7" s="36">
        <f>VLOOKUP($A7,'Price &amp; Return'!$AR:$CD,COLUMN(T$1),0)</f>
        <v>0</v>
      </c>
      <c r="U7" s="36">
        <f>VLOOKUP($A7,'Price &amp; Return'!$AR:$CD,COLUMN(U$1),0)</f>
        <v>0</v>
      </c>
      <c r="V7" s="36">
        <f>VLOOKUP($A7,'Price &amp; Return'!$AR:$CD,COLUMN(V$1),0)</f>
        <v>-1.9802627296179754E-2</v>
      </c>
      <c r="W7" s="36">
        <f>VLOOKUP($A7,'Price &amp; Return'!$AR:$CD,COLUMN(W$1),0)</f>
        <v>-8.833108866493343E-2</v>
      </c>
      <c r="X7" s="36">
        <f>VLOOKUP($A7,'Price &amp; Return'!$AR:$CD,COLUMN(X$1),0)</f>
        <v>0</v>
      </c>
      <c r="Y7" s="36">
        <f>VLOOKUP($A7,'Price &amp; Return'!$AR:$CD,COLUMN(Y$1),0)</f>
        <v>-1.3324452337784896E-3</v>
      </c>
      <c r="Z7" s="36">
        <f>VLOOKUP($A7,'Price &amp; Return'!$AR:$CD,COLUMN(Z$1),0)</f>
        <v>2.5975486403260736E-2</v>
      </c>
      <c r="AA7" s="36">
        <f>VLOOKUP($A7,'Price &amp; Return'!$AR:$CD,COLUMN(AA$1),0)</f>
        <v>0</v>
      </c>
      <c r="AB7" s="36">
        <f>VLOOKUP($A7,'Price &amp; Return'!$AR:$CD,COLUMN(AB$1),0)</f>
        <v>0</v>
      </c>
      <c r="AC7" s="36">
        <f>VLOOKUP($A7,'Price &amp; Return'!$AR:$CD,COLUMN(AC$1),0)</f>
        <v>0</v>
      </c>
      <c r="AD7" s="36">
        <f>VLOOKUP($A7,'Price &amp; Return'!$AR:$CD,COLUMN(AD$1),0)</f>
        <v>1.6529301951210506E-2</v>
      </c>
      <c r="AE7" s="36">
        <f>VLOOKUP($A7,'Price &amp; Return'!$AR:$CD,COLUMN(AE$1),0)</f>
        <v>0</v>
      </c>
      <c r="AF7" s="36">
        <f>VLOOKUP($A7,'Price &amp; Return'!$AR:$CD,COLUMN(AF$1),0)</f>
        <v>4.5462374076757413E-2</v>
      </c>
      <c r="AG7" s="36">
        <f>VLOOKUP($A7,'Price &amp; Return'!$AR:$CD,COLUMN(AG$1),0)</f>
        <v>1.6129381929883498E-2</v>
      </c>
      <c r="AH7" s="36">
        <f>VLOOKUP($A7,'Price &amp; Return'!$AR:$CD,COLUMN(AH$1),0)</f>
        <v>-2.503130218118477E-3</v>
      </c>
      <c r="AI7" s="36">
        <f>VLOOKUP($A7,'Price &amp; Return'!$AR:$CD,COLUMN(AI$1),0)</f>
        <v>0</v>
      </c>
      <c r="AJ7" s="36">
        <f>VLOOKUP($A7,'Price &amp; Return'!$AR:$CD,COLUMN(AJ$1),0)</f>
        <v>2.1629622747358457E-2</v>
      </c>
      <c r="AK7" s="36">
        <f>VLOOKUP($A7,'Price &amp; Return'!$AR:$CD,COLUMN(AK$1),0)</f>
        <v>-2.4968801985872659E-3</v>
      </c>
      <c r="AL7" s="36">
        <f>VLOOKUP($A7,'Price &amp; Return'!$AR:$CD,COLUMN(AL$1),0)</f>
        <v>9.6789140998351352E-3</v>
      </c>
      <c r="AM7" s="36">
        <f>VLOOKUP($A7,'Price &amp; Return'!$AR:$CD,COLUMN(AM$1),0)</f>
        <v>0</v>
      </c>
    </row>
    <row r="8" spans="1:39" x14ac:dyDescent="0.35">
      <c r="A8">
        <v>7</v>
      </c>
      <c r="B8" s="31">
        <f>VLOOKUP($A8,'Price &amp; Return'!$AR:$CD,COLUMN(B$1),0)</f>
        <v>43636</v>
      </c>
      <c r="C8" s="36">
        <f>VLOOKUP($A8,'Price &amp; Return'!$AR:$CD,COLUMN(C$1),0)</f>
        <v>0</v>
      </c>
      <c r="D8" s="36">
        <f>VLOOKUP($A8,'Price &amp; Return'!$AR:$CD,COLUMN(D$1),0)</f>
        <v>0</v>
      </c>
      <c r="E8" s="36">
        <f>VLOOKUP($A8,'Price &amp; Return'!$AR:$CD,COLUMN(E$1),0)</f>
        <v>0</v>
      </c>
      <c r="F8" s="36">
        <f>VLOOKUP($A8,'Price &amp; Return'!$AR:$CD,COLUMN(F$1),0)</f>
        <v>0</v>
      </c>
      <c r="G8" s="36">
        <f>VLOOKUP($A8,'Price &amp; Return'!$AR:$CD,COLUMN(G$1),0)</f>
        <v>7.1743904858841315E-2</v>
      </c>
      <c r="H8" s="36">
        <f>VLOOKUP($A8,'Price &amp; Return'!$AR:$CD,COLUMN(H$1),0)</f>
        <v>0</v>
      </c>
      <c r="I8" s="36">
        <f>VLOOKUP($A8,'Price &amp; Return'!$AR:$CD,COLUMN(I$1),0)</f>
        <v>0</v>
      </c>
      <c r="J8" s="36">
        <f>VLOOKUP($A8,'Price &amp; Return'!$AR:$CD,COLUMN(J$1),0)</f>
        <v>0</v>
      </c>
      <c r="K8" s="36">
        <f>VLOOKUP($A8,'Price &amp; Return'!$AR:$CD,COLUMN(K$1),0)</f>
        <v>-8.2443669211074655E-2</v>
      </c>
      <c r="L8" s="36">
        <f>VLOOKUP($A8,'Price &amp; Return'!$AR:$CD,COLUMN(L$1),0)</f>
        <v>4.5768418455580807E-2</v>
      </c>
      <c r="M8" s="36">
        <f>VLOOKUP($A8,'Price &amp; Return'!$AR:$CD,COLUMN(M$1),0)</f>
        <v>0</v>
      </c>
      <c r="N8" s="36">
        <f>VLOOKUP($A8,'Price &amp; Return'!$AR:$CD,COLUMN(N$1),0)</f>
        <v>5.6089466651043578E-2</v>
      </c>
      <c r="O8" s="36">
        <f>VLOOKUP($A8,'Price &amp; Return'!$AR:$CD,COLUMN(O$1),0)</f>
        <v>9.4787439545437387E-3</v>
      </c>
      <c r="P8" s="36">
        <f>VLOOKUP($A8,'Price &amp; Return'!$AR:$CD,COLUMN(P$1),0)</f>
        <v>1.5255533088369701E-3</v>
      </c>
      <c r="Q8" s="36">
        <f>VLOOKUP($A8,'Price &amp; Return'!$AR:$CD,COLUMN(Q$1),0)</f>
        <v>0</v>
      </c>
      <c r="R8" s="36">
        <f>VLOOKUP($A8,'Price &amp; Return'!$AR:$CD,COLUMN(R$1),0)</f>
        <v>1.0050335853501506E-2</v>
      </c>
      <c r="S8" s="36">
        <f>VLOOKUP($A8,'Price &amp; Return'!$AR:$CD,COLUMN(S$1),0)</f>
        <v>0</v>
      </c>
      <c r="T8" s="36">
        <f>VLOOKUP($A8,'Price &amp; Return'!$AR:$CD,COLUMN(T$1),0)</f>
        <v>0</v>
      </c>
      <c r="U8" s="36">
        <f>VLOOKUP($A8,'Price &amp; Return'!$AR:$CD,COLUMN(U$1),0)</f>
        <v>3.7401900507041647E-2</v>
      </c>
      <c r="V8" s="36">
        <f>VLOOKUP($A8,'Price &amp; Return'!$AR:$CD,COLUMN(V$1),0)</f>
        <v>0</v>
      </c>
      <c r="W8" s="36">
        <f>VLOOKUP($A8,'Price &amp; Return'!$AR:$CD,COLUMN(W$1),0)</f>
        <v>5.0793169345868368E-2</v>
      </c>
      <c r="X8" s="36">
        <f>VLOOKUP($A8,'Price &amp; Return'!$AR:$CD,COLUMN(X$1),0)</f>
        <v>4.2145621450763532E-2</v>
      </c>
      <c r="Y8" s="36">
        <f>VLOOKUP($A8,'Price &amp; Return'!$AR:$CD,COLUMN(Y$1),0)</f>
        <v>0</v>
      </c>
      <c r="Z8" s="36">
        <f>VLOOKUP($A8,'Price &amp; Return'!$AR:$CD,COLUMN(Z$1),0)</f>
        <v>-7.5985906977921985E-2</v>
      </c>
      <c r="AA8" s="36">
        <f>VLOOKUP($A8,'Price &amp; Return'!$AR:$CD,COLUMN(AA$1),0)</f>
        <v>-9.6107647955047816E-4</v>
      </c>
      <c r="AB8" s="36">
        <f>VLOOKUP($A8,'Price &amp; Return'!$AR:$CD,COLUMN(AB$1),0)</f>
        <v>0</v>
      </c>
      <c r="AC8" s="36">
        <f>VLOOKUP($A8,'Price &amp; Return'!$AR:$CD,COLUMN(AC$1),0)</f>
        <v>0</v>
      </c>
      <c r="AD8" s="36">
        <f>VLOOKUP($A8,'Price &amp; Return'!$AR:$CD,COLUMN(AD$1),0)</f>
        <v>0</v>
      </c>
      <c r="AE8" s="36">
        <f>VLOOKUP($A8,'Price &amp; Return'!$AR:$CD,COLUMN(AE$1),0)</f>
        <v>0</v>
      </c>
      <c r="AF8" s="36">
        <f>VLOOKUP($A8,'Price &amp; Return'!$AR:$CD,COLUMN(AF$1),0)</f>
        <v>0</v>
      </c>
      <c r="AG8" s="36">
        <f>VLOOKUP($A8,'Price &amp; Return'!$AR:$CD,COLUMN(AG$1),0)</f>
        <v>2.4692612590371633E-2</v>
      </c>
      <c r="AH8" s="36">
        <f>VLOOKUP($A8,'Price &amp; Return'!$AR:$CD,COLUMN(AH$1),0)</f>
        <v>0</v>
      </c>
      <c r="AI8" s="36">
        <f>VLOOKUP($A8,'Price &amp; Return'!$AR:$CD,COLUMN(AI$1),0)</f>
        <v>0</v>
      </c>
      <c r="AJ8" s="36">
        <f>VLOOKUP($A8,'Price &amp; Return'!$AR:$CD,COLUMN(AJ$1),0)</f>
        <v>5.8178727537522516E-3</v>
      </c>
      <c r="AK8" s="36">
        <f>VLOOKUP($A8,'Price &amp; Return'!$AR:$CD,COLUMN(AK$1),0)</f>
        <v>2.4968801985871458E-3</v>
      </c>
      <c r="AL8" s="36">
        <f>VLOOKUP($A8,'Price &amp; Return'!$AR:$CD,COLUMN(AL$1),0)</f>
        <v>-7.0484873310617388E-3</v>
      </c>
      <c r="AM8" s="36">
        <f>VLOOKUP($A8,'Price &amp; Return'!$AR:$CD,COLUMN(AM$1),0)</f>
        <v>1.9231361927887592E-2</v>
      </c>
    </row>
    <row r="9" spans="1:39" x14ac:dyDescent="0.35">
      <c r="A9">
        <v>8</v>
      </c>
      <c r="B9" s="31">
        <f>VLOOKUP($A9,'Price &amp; Return'!$AR:$CD,COLUMN(B$1),0)</f>
        <v>43635</v>
      </c>
      <c r="C9" s="36">
        <f>VLOOKUP($A9,'Price &amp; Return'!$AR:$CD,COLUMN(C$1),0)</f>
        <v>4.8426244757879908E-3</v>
      </c>
      <c r="D9" s="36">
        <f>VLOOKUP($A9,'Price &amp; Return'!$AR:$CD,COLUMN(D$1),0)</f>
        <v>3.0305349495329058E-2</v>
      </c>
      <c r="E9" s="36">
        <f>VLOOKUP($A9,'Price &amp; Return'!$AR:$CD,COLUMN(E$1),0)</f>
        <v>0.10509662859995508</v>
      </c>
      <c r="F9" s="36">
        <f>VLOOKUP($A9,'Price &amp; Return'!$AR:$CD,COLUMN(F$1),0)</f>
        <v>-3.0371097876298644E-2</v>
      </c>
      <c r="G9" s="36">
        <f>VLOOKUP($A9,'Price &amp; Return'!$AR:$CD,COLUMN(G$1),0)</f>
        <v>-1.6393809775676497E-2</v>
      </c>
      <c r="H9" s="36">
        <f>VLOOKUP($A9,'Price &amp; Return'!$AR:$CD,COLUMN(H$1),0)</f>
        <v>0</v>
      </c>
      <c r="I9" s="36">
        <f>VLOOKUP($A9,'Price &amp; Return'!$AR:$CD,COLUMN(I$1),0)</f>
        <v>8.7011376989629699E-2</v>
      </c>
      <c r="J9" s="36">
        <f>VLOOKUP($A9,'Price &amp; Return'!$AR:$CD,COLUMN(J$1),0)</f>
        <v>0</v>
      </c>
      <c r="K9" s="36">
        <f>VLOOKUP($A9,'Price &amp; Return'!$AR:$CD,COLUMN(K$1),0)</f>
        <v>1.0850016024065844E-2</v>
      </c>
      <c r="L9" s="36">
        <f>VLOOKUP($A9,'Price &amp; Return'!$AR:$CD,COLUMN(L$1),0)</f>
        <v>-1.0959013789719654E-2</v>
      </c>
      <c r="M9" s="36">
        <f>VLOOKUP($A9,'Price &amp; Return'!$AR:$CD,COLUMN(M$1),0)</f>
        <v>0</v>
      </c>
      <c r="N9" s="36">
        <f>VLOOKUP($A9,'Price &amp; Return'!$AR:$CD,COLUMN(N$1),0)</f>
        <v>-6.0624621816434736E-2</v>
      </c>
      <c r="O9" s="36">
        <f>VLOOKUP($A9,'Price &amp; Return'!$AR:$CD,COLUMN(O$1),0)</f>
        <v>-4.7506027585978647E-3</v>
      </c>
      <c r="P9" s="36">
        <f>VLOOKUP($A9,'Price &amp; Return'!$AR:$CD,COLUMN(P$1),0)</f>
        <v>0</v>
      </c>
      <c r="Q9" s="36">
        <f>VLOOKUP($A9,'Price &amp; Return'!$AR:$CD,COLUMN(Q$1),0)</f>
        <v>0</v>
      </c>
      <c r="R9" s="36">
        <f>VLOOKUP($A9,'Price &amp; Return'!$AR:$CD,COLUMN(R$1),0)</f>
        <v>-1.0050335853501451E-2</v>
      </c>
      <c r="S9" s="36">
        <f>VLOOKUP($A9,'Price &amp; Return'!$AR:$CD,COLUMN(S$1),0)</f>
        <v>2.0913794641177041E-2</v>
      </c>
      <c r="T9" s="36">
        <f>VLOOKUP($A9,'Price &amp; Return'!$AR:$CD,COLUMN(T$1),0)</f>
        <v>0</v>
      </c>
      <c r="U9" s="36">
        <f>VLOOKUP($A9,'Price &amp; Return'!$AR:$CD,COLUMN(U$1),0)</f>
        <v>1.1287690394680116E-2</v>
      </c>
      <c r="V9" s="36">
        <f>VLOOKUP($A9,'Price &amp; Return'!$AR:$CD,COLUMN(V$1),0)</f>
        <v>0</v>
      </c>
      <c r="W9" s="36">
        <f>VLOOKUP($A9,'Price &amp; Return'!$AR:$CD,COLUMN(W$1),0)</f>
        <v>0</v>
      </c>
      <c r="X9" s="36">
        <f>VLOOKUP($A9,'Price &amp; Return'!$AR:$CD,COLUMN(X$1),0)</f>
        <v>6.6445427186685108E-3</v>
      </c>
      <c r="Y9" s="36">
        <f>VLOOKUP($A9,'Price &amp; Return'!$AR:$CD,COLUMN(Y$1),0)</f>
        <v>0</v>
      </c>
      <c r="Z9" s="36">
        <f>VLOOKUP($A9,'Price &amp; Return'!$AR:$CD,COLUMN(Z$1),0)</f>
        <v>5.00104205746612E-2</v>
      </c>
      <c r="AA9" s="36">
        <f>VLOOKUP($A9,'Price &amp; Return'!$AR:$CD,COLUMN(AA$1),0)</f>
        <v>0</v>
      </c>
      <c r="AB9" s="36">
        <f>VLOOKUP($A9,'Price &amp; Return'!$AR:$CD,COLUMN(AB$1),0)</f>
        <v>0</v>
      </c>
      <c r="AC9" s="36">
        <f>VLOOKUP($A9,'Price &amp; Return'!$AR:$CD,COLUMN(AC$1),0)</f>
        <v>7.168489478612497E-3</v>
      </c>
      <c r="AD9" s="36">
        <f>VLOOKUP($A9,'Price &amp; Return'!$AR:$CD,COLUMN(AD$1),0)</f>
        <v>3.3901551675681416E-2</v>
      </c>
      <c r="AE9" s="36">
        <f>VLOOKUP($A9,'Price &amp; Return'!$AR:$CD,COLUMN(AE$1),0)</f>
        <v>0</v>
      </c>
      <c r="AF9" s="36">
        <f>VLOOKUP($A9,'Price &amp; Return'!$AR:$CD,COLUMN(AF$1),0)</f>
        <v>0</v>
      </c>
      <c r="AG9" s="36">
        <f>VLOOKUP($A9,'Price &amp; Return'!$AR:$CD,COLUMN(AG$1),0)</f>
        <v>-1.2422519998557209E-2</v>
      </c>
      <c r="AH9" s="36">
        <f>VLOOKUP($A9,'Price &amp; Return'!$AR:$CD,COLUMN(AH$1),0)</f>
        <v>0</v>
      </c>
      <c r="AI9" s="36">
        <f>VLOOKUP($A9,'Price &amp; Return'!$AR:$CD,COLUMN(AI$1),0)</f>
        <v>0</v>
      </c>
      <c r="AJ9" s="36">
        <f>VLOOKUP($A9,'Price &amp; Return'!$AR:$CD,COLUMN(AJ$1),0)</f>
        <v>-8.9726340698978229E-4</v>
      </c>
      <c r="AK9" s="36">
        <f>VLOOKUP($A9,'Price &amp; Return'!$AR:$CD,COLUMN(AK$1),0)</f>
        <v>0</v>
      </c>
      <c r="AL9" s="36">
        <f>VLOOKUP($A9,'Price &amp; Return'!$AR:$CD,COLUMN(AL$1),0)</f>
        <v>2.5790669140802275E-2</v>
      </c>
      <c r="AM9" s="36">
        <f>VLOOKUP($A9,'Price &amp; Return'!$AR:$CD,COLUMN(AM$1),0)</f>
        <v>0</v>
      </c>
    </row>
    <row r="10" spans="1:39" x14ac:dyDescent="0.35">
      <c r="A10">
        <v>9</v>
      </c>
      <c r="B10" s="31">
        <f>VLOOKUP($A10,'Price &amp; Return'!$AR:$CD,COLUMN(B$1),0)</f>
        <v>43634</v>
      </c>
      <c r="C10" s="36">
        <f>VLOOKUP($A10,'Price &amp; Return'!$AR:$CD,COLUMN(C$1),0)</f>
        <v>-4.8426244757879032E-3</v>
      </c>
      <c r="D10" s="36">
        <f>VLOOKUP($A10,'Price &amp; Return'!$AR:$CD,COLUMN(D$1),0)</f>
        <v>-1.5267472130788421E-2</v>
      </c>
      <c r="E10" s="36">
        <f>VLOOKUP($A10,'Price &amp; Return'!$AR:$CD,COLUMN(E$1),0)</f>
        <v>-0.10509662859995507</v>
      </c>
      <c r="F10" s="36">
        <f>VLOOKUP($A10,'Price &amp; Return'!$AR:$CD,COLUMN(F$1),0)</f>
        <v>-1.694955831377332E-2</v>
      </c>
      <c r="G10" s="36">
        <f>VLOOKUP($A10,'Price &amp; Return'!$AR:$CD,COLUMN(G$1),0)</f>
        <v>4.149973090675263E-2</v>
      </c>
      <c r="H10" s="36">
        <f>VLOOKUP($A10,'Price &amp; Return'!$AR:$CD,COLUMN(H$1),0)</f>
        <v>0</v>
      </c>
      <c r="I10" s="36">
        <f>VLOOKUP($A10,'Price &amp; Return'!$AR:$CD,COLUMN(I$1),0)</f>
        <v>0</v>
      </c>
      <c r="J10" s="36">
        <f>VLOOKUP($A10,'Price &amp; Return'!$AR:$CD,COLUMN(J$1),0)</f>
        <v>0</v>
      </c>
      <c r="K10" s="36">
        <f>VLOOKUP($A10,'Price &amp; Return'!$AR:$CD,COLUMN(K$1),0)</f>
        <v>0</v>
      </c>
      <c r="L10" s="36">
        <f>VLOOKUP($A10,'Price &amp; Return'!$AR:$CD,COLUMN(L$1),0)</f>
        <v>-3.4809404665861063E-2</v>
      </c>
      <c r="M10" s="36">
        <f>VLOOKUP($A10,'Price &amp; Return'!$AR:$CD,COLUMN(M$1),0)</f>
        <v>0</v>
      </c>
      <c r="N10" s="36">
        <f>VLOOKUP($A10,'Price &amp; Return'!$AR:$CD,COLUMN(N$1),0)</f>
        <v>2.7524673390089936E-2</v>
      </c>
      <c r="O10" s="36">
        <f>VLOOKUP($A10,'Price &amp; Return'!$AR:$CD,COLUMN(O$1),0)</f>
        <v>4.7506027585977988E-3</v>
      </c>
      <c r="P10" s="36">
        <f>VLOOKUP($A10,'Price &amp; Return'!$AR:$CD,COLUMN(P$1),0)</f>
        <v>5.4915757596114632E-2</v>
      </c>
      <c r="Q10" s="36">
        <f>VLOOKUP($A10,'Price &amp; Return'!$AR:$CD,COLUMN(Q$1),0)</f>
        <v>0</v>
      </c>
      <c r="R10" s="36">
        <f>VLOOKUP($A10,'Price &amp; Return'!$AR:$CD,COLUMN(R$1),0)</f>
        <v>-1.2492194004318168E-3</v>
      </c>
      <c r="S10" s="36">
        <f>VLOOKUP($A10,'Price &amp; Return'!$AR:$CD,COLUMN(S$1),0)</f>
        <v>0</v>
      </c>
      <c r="T10" s="36">
        <f>VLOOKUP($A10,'Price &amp; Return'!$AR:$CD,COLUMN(T$1),0)</f>
        <v>3.2396354393755628E-2</v>
      </c>
      <c r="U10" s="36">
        <f>VLOOKUP($A10,'Price &amp; Return'!$AR:$CD,COLUMN(U$1),0)</f>
        <v>0</v>
      </c>
      <c r="V10" s="36">
        <f>VLOOKUP($A10,'Price &amp; Return'!$AR:$CD,COLUMN(V$1),0)</f>
        <v>-3.1581572050298927E-2</v>
      </c>
      <c r="W10" s="36">
        <f>VLOOKUP($A10,'Price &amp; Return'!$AR:$CD,COLUMN(W$1),0)</f>
        <v>8.2238098236972007E-2</v>
      </c>
      <c r="X10" s="36">
        <f>VLOOKUP($A10,'Price &amp; Return'!$AR:$CD,COLUMN(X$1),0)</f>
        <v>0</v>
      </c>
      <c r="Y10" s="36">
        <f>VLOOKUP($A10,'Price &amp; Return'!$AR:$CD,COLUMN(Y$1),0)</f>
        <v>0</v>
      </c>
      <c r="Z10" s="36">
        <f>VLOOKUP($A10,'Price &amp; Return'!$AR:$CD,COLUMN(Z$1),0)</f>
        <v>2.5975486403260736E-2</v>
      </c>
      <c r="AA10" s="36">
        <f>VLOOKUP($A10,'Price &amp; Return'!$AR:$CD,COLUMN(AA$1),0)</f>
        <v>9.6107647955053204E-4</v>
      </c>
      <c r="AB10" s="36">
        <f>VLOOKUP($A10,'Price &amp; Return'!$AR:$CD,COLUMN(AB$1),0)</f>
        <v>0</v>
      </c>
      <c r="AC10" s="36">
        <f>VLOOKUP($A10,'Price &amp; Return'!$AR:$CD,COLUMN(AC$1),0)</f>
        <v>2.5502292810936043E-2</v>
      </c>
      <c r="AD10" s="36">
        <f>VLOOKUP($A10,'Price &amp; Return'!$AR:$CD,COLUMN(AD$1),0)</f>
        <v>-1.7094433359300183E-2</v>
      </c>
      <c r="AE10" s="36">
        <f>VLOOKUP($A10,'Price &amp; Return'!$AR:$CD,COLUMN(AE$1),0)</f>
        <v>0</v>
      </c>
      <c r="AF10" s="36">
        <f>VLOOKUP($A10,'Price &amp; Return'!$AR:$CD,COLUMN(AF$1),0)</f>
        <v>0</v>
      </c>
      <c r="AG10" s="36">
        <f>VLOOKUP($A10,'Price &amp; Return'!$AR:$CD,COLUMN(AG$1),0)</f>
        <v>0</v>
      </c>
      <c r="AH10" s="36">
        <f>VLOOKUP($A10,'Price &amp; Return'!$AR:$CD,COLUMN(AH$1),0)</f>
        <v>0</v>
      </c>
      <c r="AI10" s="36">
        <f>VLOOKUP($A10,'Price &amp; Return'!$AR:$CD,COLUMN(AI$1),0)</f>
        <v>0</v>
      </c>
      <c r="AJ10" s="36">
        <f>VLOOKUP($A10,'Price &amp; Return'!$AR:$CD,COLUMN(AJ$1),0)</f>
        <v>-2.2173857494321967E-2</v>
      </c>
      <c r="AK10" s="36">
        <f>VLOOKUP($A10,'Price &amp; Return'!$AR:$CD,COLUMN(AK$1),0)</f>
        <v>0</v>
      </c>
      <c r="AL10" s="36">
        <f>VLOOKUP($A10,'Price &amp; Return'!$AR:$CD,COLUMN(AL$1),0)</f>
        <v>-1.7857617400006461E-2</v>
      </c>
      <c r="AM10" s="36">
        <f>VLOOKUP($A10,'Price &amp; Return'!$AR:$CD,COLUMN(AM$1),0)</f>
        <v>-4.8426244757879032E-3</v>
      </c>
    </row>
    <row r="11" spans="1:39" x14ac:dyDescent="0.35">
      <c r="A11">
        <v>10</v>
      </c>
      <c r="B11" s="31">
        <f>VLOOKUP($A11,'Price &amp; Return'!$AR:$CD,COLUMN(B$1),0)</f>
        <v>43633</v>
      </c>
      <c r="C11" s="36">
        <f>VLOOKUP($A11,'Price &amp; Return'!$AR:$CD,COLUMN(C$1),0)</f>
        <v>-4.8192864359489947E-3</v>
      </c>
      <c r="D11" s="36">
        <f>VLOOKUP($A11,'Price &amp; Return'!$AR:$CD,COLUMN(D$1),0)</f>
        <v>0</v>
      </c>
      <c r="E11" s="36">
        <f>VLOOKUP($A11,'Price &amp; Return'!$AR:$CD,COLUMN(E$1),0)</f>
        <v>0</v>
      </c>
      <c r="F11" s="36">
        <f>VLOOKUP($A11,'Price &amp; Return'!$AR:$CD,COLUMN(F$1),0)</f>
        <v>3.4191364748279343E-2</v>
      </c>
      <c r="G11" s="36">
        <f>VLOOKUP($A11,'Price &amp; Return'!$AR:$CD,COLUMN(G$1),0)</f>
        <v>-4.1499730906752734E-2</v>
      </c>
      <c r="H11" s="36">
        <f>VLOOKUP($A11,'Price &amp; Return'!$AR:$CD,COLUMN(H$1),0)</f>
        <v>0</v>
      </c>
      <c r="I11" s="36">
        <f>VLOOKUP($A11,'Price &amp; Return'!$AR:$CD,COLUMN(I$1),0)</f>
        <v>0</v>
      </c>
      <c r="J11" s="36">
        <f>VLOOKUP($A11,'Price &amp; Return'!$AR:$CD,COLUMN(J$1),0)</f>
        <v>0</v>
      </c>
      <c r="K11" s="36">
        <f>VLOOKUP($A11,'Price &amp; Return'!$AR:$CD,COLUMN(K$1),0)</f>
        <v>5.4168236473149674E-2</v>
      </c>
      <c r="L11" s="36">
        <f>VLOOKUP($A11,'Price &amp; Return'!$AR:$CD,COLUMN(L$1),0)</f>
        <v>3.7537919319065242E-2</v>
      </c>
      <c r="M11" s="36">
        <f>VLOOKUP($A11,'Price &amp; Return'!$AR:$CD,COLUMN(M$1),0)</f>
        <v>0</v>
      </c>
      <c r="N11" s="36">
        <f>VLOOKUP($A11,'Price &amp; Return'!$AR:$CD,COLUMN(N$1),0)</f>
        <v>-1.3857034661426354E-2</v>
      </c>
      <c r="O11" s="36">
        <f>VLOOKUP($A11,'Price &amp; Return'!$AR:$CD,COLUMN(O$1),0)</f>
        <v>0</v>
      </c>
      <c r="P11" s="36">
        <f>VLOOKUP($A11,'Price &amp; Return'!$AR:$CD,COLUMN(P$1),0)</f>
        <v>9.7245498919947809E-3</v>
      </c>
      <c r="Q11" s="36">
        <f>VLOOKUP($A11,'Price &amp; Return'!$AR:$CD,COLUMN(Q$1),0)</f>
        <v>0</v>
      </c>
      <c r="R11" s="36">
        <f>VLOOKUP($A11,'Price &amp; Return'!$AR:$CD,COLUMN(R$1),0)</f>
        <v>-3.5564753722284466E-2</v>
      </c>
      <c r="S11" s="36">
        <f>VLOOKUP($A11,'Price &amp; Return'!$AR:$CD,COLUMN(S$1),0)</f>
        <v>0</v>
      </c>
      <c r="T11" s="36">
        <f>VLOOKUP($A11,'Price &amp; Return'!$AR:$CD,COLUMN(T$1),0)</f>
        <v>0</v>
      </c>
      <c r="U11" s="36">
        <f>VLOOKUP($A11,'Price &amp; Return'!$AR:$CD,COLUMN(U$1),0)</f>
        <v>0</v>
      </c>
      <c r="V11" s="36">
        <f>VLOOKUP($A11,'Price &amp; Return'!$AR:$CD,COLUMN(V$1),0)</f>
        <v>-1.8820059326769931E-2</v>
      </c>
      <c r="W11" s="36">
        <f>VLOOKUP($A11,'Price &amp; Return'!$AR:$CD,COLUMN(W$1),0)</f>
        <v>5.8840500022933395E-2</v>
      </c>
      <c r="X11" s="36">
        <f>VLOOKUP($A11,'Price &amp; Return'!$AR:$CD,COLUMN(X$1),0)</f>
        <v>0</v>
      </c>
      <c r="Y11" s="36">
        <f>VLOOKUP($A11,'Price &amp; Return'!$AR:$CD,COLUMN(Y$1),0)</f>
        <v>-5.3120974848900535E-3</v>
      </c>
      <c r="Z11" s="36">
        <f>VLOOKUP($A11,'Price &amp; Return'!$AR:$CD,COLUMN(Z$1),0)</f>
        <v>2.6668247082161273E-2</v>
      </c>
      <c r="AA11" s="36">
        <f>VLOOKUP($A11,'Price &amp; Return'!$AR:$CD,COLUMN(AA$1),0)</f>
        <v>0</v>
      </c>
      <c r="AB11" s="36">
        <f>VLOOKUP($A11,'Price &amp; Return'!$AR:$CD,COLUMN(AB$1),0)</f>
        <v>0</v>
      </c>
      <c r="AC11" s="36">
        <f>VLOOKUP($A11,'Price &amp; Return'!$AR:$CD,COLUMN(AC$1),0)</f>
        <v>-1.1009285508369255E-2</v>
      </c>
      <c r="AD11" s="36">
        <f>VLOOKUP($A11,'Price &amp; Return'!$AR:$CD,COLUMN(AD$1),0)</f>
        <v>-8.4388686458645949E-3</v>
      </c>
      <c r="AE11" s="36">
        <f>VLOOKUP($A11,'Price &amp; Return'!$AR:$CD,COLUMN(AE$1),0)</f>
        <v>0</v>
      </c>
      <c r="AF11" s="36">
        <f>VLOOKUP($A11,'Price &amp; Return'!$AR:$CD,COLUMN(AF$1),0)</f>
        <v>0</v>
      </c>
      <c r="AG11" s="36">
        <f>VLOOKUP($A11,'Price &amp; Return'!$AR:$CD,COLUMN(AG$1),0)</f>
        <v>0</v>
      </c>
      <c r="AH11" s="36">
        <f>VLOOKUP($A11,'Price &amp; Return'!$AR:$CD,COLUMN(AH$1),0)</f>
        <v>0</v>
      </c>
      <c r="AI11" s="36">
        <f>VLOOKUP($A11,'Price &amp; Return'!$AR:$CD,COLUMN(AI$1),0)</f>
        <v>0</v>
      </c>
      <c r="AJ11" s="36">
        <f>VLOOKUP($A11,'Price &amp; Return'!$AR:$CD,COLUMN(AJ$1),0)</f>
        <v>1.3245226750020723E-2</v>
      </c>
      <c r="AK11" s="36">
        <f>VLOOKUP($A11,'Price &amp; Return'!$AR:$CD,COLUMN(AK$1),0)</f>
        <v>-2.4692612590371522E-2</v>
      </c>
      <c r="AL11" s="36">
        <f>VLOOKUP($A11,'Price &amp; Return'!$AR:$CD,COLUMN(AL$1),0)</f>
        <v>1.6957122066756293E-2</v>
      </c>
      <c r="AM11" s="36">
        <f>VLOOKUP($A11,'Price &amp; Return'!$AR:$CD,COLUMN(AM$1),0)</f>
        <v>0</v>
      </c>
    </row>
    <row r="12" spans="1:39" x14ac:dyDescent="0.35">
      <c r="A12">
        <v>11</v>
      </c>
      <c r="B12" s="31">
        <f>VLOOKUP($A12,'Price &amp; Return'!$AR:$CD,COLUMN(B$1),0)</f>
        <v>43630</v>
      </c>
      <c r="C12" s="36">
        <f>VLOOKUP($A12,'Price &amp; Return'!$AR:$CD,COLUMN(C$1),0)</f>
        <v>0</v>
      </c>
      <c r="D12" s="36">
        <f>VLOOKUP($A12,'Price &amp; Return'!$AR:$CD,COLUMN(D$1),0)</f>
        <v>0</v>
      </c>
      <c r="E12" s="36">
        <f>VLOOKUP($A12,'Price &amp; Return'!$AR:$CD,COLUMN(E$1),0)</f>
        <v>0</v>
      </c>
      <c r="F12" s="36">
        <f>VLOOKUP($A12,'Price &amp; Return'!$AR:$CD,COLUMN(F$1),0)</f>
        <v>-7.1309027704781924E-2</v>
      </c>
      <c r="G12" s="36">
        <f>VLOOKUP($A12,'Price &amp; Return'!$AR:$CD,COLUMN(G$1),0)</f>
        <v>0</v>
      </c>
      <c r="H12" s="36">
        <f>VLOOKUP($A12,'Price &amp; Return'!$AR:$CD,COLUMN(H$1),0)</f>
        <v>0</v>
      </c>
      <c r="I12" s="36">
        <f>VLOOKUP($A12,'Price &amp; Return'!$AR:$CD,COLUMN(I$1),0)</f>
        <v>1.8349138668196617E-2</v>
      </c>
      <c r="J12" s="36">
        <f>VLOOKUP($A12,'Price &amp; Return'!$AR:$CD,COLUMN(J$1),0)</f>
        <v>0</v>
      </c>
      <c r="K12" s="36">
        <f>VLOOKUP($A12,'Price &amp; Return'!$AR:$CD,COLUMN(K$1),0)</f>
        <v>-2.651670514263961E-2</v>
      </c>
      <c r="L12" s="36">
        <f>VLOOKUP($A12,'Price &amp; Return'!$AR:$CD,COLUMN(L$1),0)</f>
        <v>2.770260254933575E-2</v>
      </c>
      <c r="M12" s="36">
        <f>VLOOKUP($A12,'Price &amp; Return'!$AR:$CD,COLUMN(M$1),0)</f>
        <v>7.1458963982144852E-2</v>
      </c>
      <c r="N12" s="36">
        <f>VLOOKUP($A12,'Price &amp; Return'!$AR:$CD,COLUMN(N$1),0)</f>
        <v>2.3202897079664012E-2</v>
      </c>
      <c r="O12" s="36">
        <f>VLOOKUP($A12,'Price &amp; Return'!$AR:$CD,COLUMN(O$1),0)</f>
        <v>0</v>
      </c>
      <c r="P12" s="36">
        <f>VLOOKUP($A12,'Price &amp; Return'!$AR:$CD,COLUMN(P$1),0)</f>
        <v>-2.572489123843593E-2</v>
      </c>
      <c r="Q12" s="36">
        <f>VLOOKUP($A12,'Price &amp; Return'!$AR:$CD,COLUMN(Q$1),0)</f>
        <v>0</v>
      </c>
      <c r="R12" s="36">
        <f>VLOOKUP($A12,'Price &amp; Return'!$AR:$CD,COLUMN(R$1),0)</f>
        <v>0</v>
      </c>
      <c r="S12" s="36">
        <f>VLOOKUP($A12,'Price &amp; Return'!$AR:$CD,COLUMN(S$1),0)</f>
        <v>-5.1533111163642954E-4</v>
      </c>
      <c r="T12" s="36">
        <f>VLOOKUP($A12,'Price &amp; Return'!$AR:$CD,COLUMN(T$1),0)</f>
        <v>0</v>
      </c>
      <c r="U12" s="36">
        <f>VLOOKUP($A12,'Price &amp; Return'!$AR:$CD,COLUMN(U$1),0)</f>
        <v>2.6211717271396113E-2</v>
      </c>
      <c r="V12" s="36">
        <f>VLOOKUP($A12,'Price &amp; Return'!$AR:$CD,COLUMN(V$1),0)</f>
        <v>-1.6807118316381289E-2</v>
      </c>
      <c r="W12" s="36">
        <f>VLOOKUP($A12,'Price &amp; Return'!$AR:$CD,COLUMN(W$1),0)</f>
        <v>0</v>
      </c>
      <c r="X12" s="36">
        <f>VLOOKUP($A12,'Price &amp; Return'!$AR:$CD,COLUMN(X$1),0)</f>
        <v>0</v>
      </c>
      <c r="Y12" s="36">
        <f>VLOOKUP($A12,'Price &amp; Return'!$AR:$CD,COLUMN(Y$1),0)</f>
        <v>2.6847250036188056E-2</v>
      </c>
      <c r="Z12" s="36">
        <f>VLOOKUP($A12,'Price &amp; Return'!$AR:$CD,COLUMN(Z$1),0)</f>
        <v>0</v>
      </c>
      <c r="AA12" s="36">
        <f>VLOOKUP($A12,'Price &amp; Return'!$AR:$CD,COLUMN(AA$1),0)</f>
        <v>1.9418085857101516E-2</v>
      </c>
      <c r="AB12" s="36">
        <f>VLOOKUP($A12,'Price &amp; Return'!$AR:$CD,COLUMN(AB$1),0)</f>
        <v>0</v>
      </c>
      <c r="AC12" s="36">
        <f>VLOOKUP($A12,'Price &amp; Return'!$AR:$CD,COLUMN(AC$1),0)</f>
        <v>0</v>
      </c>
      <c r="AD12" s="36">
        <f>VLOOKUP($A12,'Price &amp; Return'!$AR:$CD,COLUMN(AD$1),0)</f>
        <v>8.4388686458646035E-3</v>
      </c>
      <c r="AE12" s="36">
        <f>VLOOKUP($A12,'Price &amp; Return'!$AR:$CD,COLUMN(AE$1),0)</f>
        <v>0</v>
      </c>
      <c r="AF12" s="36">
        <f>VLOOKUP($A12,'Price &amp; Return'!$AR:$CD,COLUMN(AF$1),0)</f>
        <v>0</v>
      </c>
      <c r="AG12" s="36">
        <f>VLOOKUP($A12,'Price &amp; Return'!$AR:$CD,COLUMN(AG$1),0)</f>
        <v>0</v>
      </c>
      <c r="AH12" s="36">
        <f>VLOOKUP($A12,'Price &amp; Return'!$AR:$CD,COLUMN(AH$1),0)</f>
        <v>-4.9875415110389393E-3</v>
      </c>
      <c r="AI12" s="36">
        <f>VLOOKUP($A12,'Price &amp; Return'!$AR:$CD,COLUMN(AI$1),0)</f>
        <v>0</v>
      </c>
      <c r="AJ12" s="36">
        <f>VLOOKUP($A12,'Price &amp; Return'!$AR:$CD,COLUMN(AJ$1),0)</f>
        <v>-8.8496152769824993E-3</v>
      </c>
      <c r="AK12" s="36">
        <f>VLOOKUP($A12,'Price &amp; Return'!$AR:$CD,COLUMN(AK$1),0)</f>
        <v>9.8040000966208348E-3</v>
      </c>
      <c r="AL12" s="36">
        <f>VLOOKUP($A12,'Price &amp; Return'!$AR:$CD,COLUMN(AL$1),0)</f>
        <v>0</v>
      </c>
      <c r="AM12" s="36">
        <f>VLOOKUP($A12,'Price &amp; Return'!$AR:$CD,COLUMN(AM$1),0)</f>
        <v>4.8426244757879908E-3</v>
      </c>
    </row>
    <row r="13" spans="1:39" x14ac:dyDescent="0.35">
      <c r="A13">
        <v>12</v>
      </c>
      <c r="B13" s="31">
        <f>VLOOKUP($A13,'Price &amp; Return'!$AR:$CD,COLUMN(B$1),0)</f>
        <v>43629</v>
      </c>
      <c r="C13" s="36">
        <f>VLOOKUP($A13,'Price &amp; Return'!$AR:$CD,COLUMN(C$1),0)</f>
        <v>-9.5694510161506725E-3</v>
      </c>
      <c r="D13" s="36">
        <f>VLOOKUP($A13,'Price &amp; Return'!$AR:$CD,COLUMN(D$1),0)</f>
        <v>0</v>
      </c>
      <c r="E13" s="36">
        <f>VLOOKUP($A13,'Price &amp; Return'!$AR:$CD,COLUMN(E$1),0)</f>
        <v>0</v>
      </c>
      <c r="F13" s="36">
        <f>VLOOKUP($A13,'Price &amp; Return'!$AR:$CD,COLUMN(F$1),0)</f>
        <v>-1.2072581234269136E-2</v>
      </c>
      <c r="G13" s="36">
        <f>VLOOKUP($A13,'Price &amp; Return'!$AR:$CD,COLUMN(G$1),0)</f>
        <v>2.4692612590371633E-2</v>
      </c>
      <c r="H13" s="36">
        <f>VLOOKUP($A13,'Price &amp; Return'!$AR:$CD,COLUMN(H$1),0)</f>
        <v>0</v>
      </c>
      <c r="I13" s="36">
        <f>VLOOKUP($A13,'Price &amp; Return'!$AR:$CD,COLUMN(I$1),0)</f>
        <v>0</v>
      </c>
      <c r="J13" s="36">
        <f>VLOOKUP($A13,'Price &amp; Return'!$AR:$CD,COLUMN(J$1),0)</f>
        <v>0</v>
      </c>
      <c r="K13" s="36">
        <f>VLOOKUP($A13,'Price &amp; Return'!$AR:$CD,COLUMN(K$1),0)</f>
        <v>-6.3369613932589372E-2</v>
      </c>
      <c r="L13" s="36">
        <f>VLOOKUP($A13,'Price &amp; Return'!$AR:$CD,COLUMN(L$1),0)</f>
        <v>1.6997576368571077E-2</v>
      </c>
      <c r="M13" s="36">
        <f>VLOOKUP($A13,'Price &amp; Return'!$AR:$CD,COLUMN(M$1),0)</f>
        <v>7.6961041136128394E-2</v>
      </c>
      <c r="N13" s="36">
        <f>VLOOKUP($A13,'Price &amp; Return'!$AR:$CD,COLUMN(N$1),0)</f>
        <v>1.8957913744614207E-2</v>
      </c>
      <c r="O13" s="36">
        <f>VLOOKUP($A13,'Price &amp; Return'!$AR:$CD,COLUMN(O$1),0)</f>
        <v>0</v>
      </c>
      <c r="P13" s="36">
        <f>VLOOKUP($A13,'Price &amp; Return'!$AR:$CD,COLUMN(P$1),0)</f>
        <v>1.600034134644112E-2</v>
      </c>
      <c r="Q13" s="36">
        <f>VLOOKUP($A13,'Price &amp; Return'!$AR:$CD,COLUMN(Q$1),0)</f>
        <v>0</v>
      </c>
      <c r="R13" s="36">
        <f>VLOOKUP($A13,'Price &amp; Return'!$AR:$CD,COLUMN(R$1),0)</f>
        <v>3.4317092924129156E-2</v>
      </c>
      <c r="S13" s="36">
        <f>VLOOKUP($A13,'Price &amp; Return'!$AR:$CD,COLUMN(S$1),0)</f>
        <v>0</v>
      </c>
      <c r="T13" s="36">
        <f>VLOOKUP($A13,'Price &amp; Return'!$AR:$CD,COLUMN(T$1),0)</f>
        <v>0</v>
      </c>
      <c r="U13" s="36">
        <f>VLOOKUP($A13,'Price &amp; Return'!$AR:$CD,COLUMN(U$1),0)</f>
        <v>6.0895661254332073E-2</v>
      </c>
      <c r="V13" s="36">
        <f>VLOOKUP($A13,'Price &amp; Return'!$AR:$CD,COLUMN(V$1),0)</f>
        <v>0</v>
      </c>
      <c r="W13" s="36">
        <f>VLOOKUP($A13,'Price &amp; Return'!$AR:$CD,COLUMN(W$1),0)</f>
        <v>0</v>
      </c>
      <c r="X13" s="36">
        <f>VLOOKUP($A13,'Price &amp; Return'!$AR:$CD,COLUMN(X$1),0)</f>
        <v>0</v>
      </c>
      <c r="Y13" s="36">
        <f>VLOOKUP($A13,'Price &amp; Return'!$AR:$CD,COLUMN(Y$1),0)</f>
        <v>0</v>
      </c>
      <c r="Z13" s="36">
        <f>VLOOKUP($A13,'Price &amp; Return'!$AR:$CD,COLUMN(Z$1),0)</f>
        <v>0</v>
      </c>
      <c r="AA13" s="36">
        <f>VLOOKUP($A13,'Price &amp; Return'!$AR:$CD,COLUMN(AA$1),0)</f>
        <v>0</v>
      </c>
      <c r="AB13" s="36">
        <f>VLOOKUP($A13,'Price &amp; Return'!$AR:$CD,COLUMN(AB$1),0)</f>
        <v>4.8790164169432049E-2</v>
      </c>
      <c r="AC13" s="36">
        <f>VLOOKUP($A13,'Price &amp; Return'!$AR:$CD,COLUMN(AC$1),0)</f>
        <v>3.7179003241754029E-2</v>
      </c>
      <c r="AD13" s="36">
        <f>VLOOKUP($A13,'Price &amp; Return'!$AR:$CD,COLUMN(AD$1),0)</f>
        <v>0</v>
      </c>
      <c r="AE13" s="36">
        <f>VLOOKUP($A13,'Price &amp; Return'!$AR:$CD,COLUMN(AE$1),0)</f>
        <v>0</v>
      </c>
      <c r="AF13" s="36">
        <f>VLOOKUP($A13,'Price &amp; Return'!$AR:$CD,COLUMN(AF$1),0)</f>
        <v>0</v>
      </c>
      <c r="AG13" s="36">
        <f>VLOOKUP($A13,'Price &amp; Return'!$AR:$CD,COLUMN(AG$1),0)</f>
        <v>4.1237171838621562E-3</v>
      </c>
      <c r="AH13" s="36">
        <f>VLOOKUP($A13,'Price &amp; Return'!$AR:$CD,COLUMN(AH$1),0)</f>
        <v>4.9875415110389679E-3</v>
      </c>
      <c r="AI13" s="36">
        <f>VLOOKUP($A13,'Price &amp; Return'!$AR:$CD,COLUMN(AI$1),0)</f>
        <v>2.3347363996991107E-2</v>
      </c>
      <c r="AJ13" s="36">
        <f>VLOOKUP($A13,'Price &amp; Return'!$AR:$CD,COLUMN(AJ$1),0)</f>
        <v>0</v>
      </c>
      <c r="AK13" s="36">
        <f>VLOOKUP($A13,'Price &amp; Return'!$AR:$CD,COLUMN(AK$1),0)</f>
        <v>-1.4670189747793742E-2</v>
      </c>
      <c r="AL13" s="36">
        <f>VLOOKUP($A13,'Price &amp; Return'!$AR:$CD,COLUMN(AL$1),0)</f>
        <v>9.950330853168092E-3</v>
      </c>
      <c r="AM13" s="36">
        <f>VLOOKUP($A13,'Price &amp; Return'!$AR:$CD,COLUMN(AM$1),0)</f>
        <v>0</v>
      </c>
    </row>
    <row r="14" spans="1:39" x14ac:dyDescent="0.35">
      <c r="A14">
        <v>13</v>
      </c>
      <c r="B14" s="31">
        <f>VLOOKUP($A14,'Price &amp; Return'!$AR:$CD,COLUMN(B$1),0)</f>
        <v>43627</v>
      </c>
      <c r="C14" s="36">
        <f>VLOOKUP($A14,'Price &amp; Return'!$AR:$CD,COLUMN(C$1),0)</f>
        <v>9.5694510161506725E-3</v>
      </c>
      <c r="D14" s="36">
        <f>VLOOKUP($A14,'Price &amp; Return'!$AR:$CD,COLUMN(D$1),0)</f>
        <v>-2.985296314968116E-2</v>
      </c>
      <c r="E14" s="36">
        <f>VLOOKUP($A14,'Price &amp; Return'!$AR:$CD,COLUMN(E$1),0)</f>
        <v>0</v>
      </c>
      <c r="F14" s="36">
        <f>VLOOKUP($A14,'Price &amp; Return'!$AR:$CD,COLUMN(F$1),0)</f>
        <v>1.207258123426924E-2</v>
      </c>
      <c r="G14" s="36">
        <f>VLOOKUP($A14,'Price &amp; Return'!$AR:$CD,COLUMN(G$1),0)</f>
        <v>-2.4692612590371522E-2</v>
      </c>
      <c r="H14" s="36">
        <f>VLOOKUP($A14,'Price &amp; Return'!$AR:$CD,COLUMN(H$1),0)</f>
        <v>0</v>
      </c>
      <c r="I14" s="36">
        <f>VLOOKUP($A14,'Price &amp; Return'!$AR:$CD,COLUMN(I$1),0)</f>
        <v>0</v>
      </c>
      <c r="J14" s="36">
        <f>VLOOKUP($A14,'Price &amp; Return'!$AR:$CD,COLUMN(J$1),0)</f>
        <v>0</v>
      </c>
      <c r="K14" s="36">
        <f>VLOOKUP($A14,'Price &amp; Return'!$AR:$CD,COLUMN(K$1),0)</f>
        <v>-9.5310179804324768E-2</v>
      </c>
      <c r="L14" s="36">
        <f>VLOOKUP($A14,'Price &amp; Return'!$AR:$CD,COLUMN(L$1),0)</f>
        <v>0</v>
      </c>
      <c r="M14" s="36">
        <f>VLOOKUP($A14,'Price &amp; Return'!$AR:$CD,COLUMN(M$1),0)</f>
        <v>8.3381608939051E-2</v>
      </c>
      <c r="N14" s="36">
        <f>VLOOKUP($A14,'Price &amp; Return'!$AR:$CD,COLUMN(N$1),0)</f>
        <v>-1.4252022707201615E-2</v>
      </c>
      <c r="O14" s="36">
        <f>VLOOKUP($A14,'Price &amp; Return'!$AR:$CD,COLUMN(O$1),0)</f>
        <v>0</v>
      </c>
      <c r="P14" s="36">
        <f>VLOOKUP($A14,'Price &amp; Return'!$AR:$CD,COLUMN(P$1),0)</f>
        <v>8.0972102326193028E-3</v>
      </c>
      <c r="Q14" s="36">
        <f>VLOOKUP($A14,'Price &amp; Return'!$AR:$CD,COLUMN(Q$1),0)</f>
        <v>0</v>
      </c>
      <c r="R14" s="36">
        <f>VLOOKUP($A14,'Price &amp; Return'!$AR:$CD,COLUMN(R$1),0)</f>
        <v>1.2476607981552772E-3</v>
      </c>
      <c r="S14" s="36">
        <f>VLOOKUP($A14,'Price &amp; Return'!$AR:$CD,COLUMN(S$1),0)</f>
        <v>0</v>
      </c>
      <c r="T14" s="36">
        <f>VLOOKUP($A14,'Price &amp; Return'!$AR:$CD,COLUMN(T$1),0)</f>
        <v>6.6817538891042513E-2</v>
      </c>
      <c r="U14" s="36">
        <f>VLOOKUP($A14,'Price &amp; Return'!$AR:$CD,COLUMN(U$1),0)</f>
        <v>5.3235513983280344E-2</v>
      </c>
      <c r="V14" s="36">
        <f>VLOOKUP($A14,'Price &amp; Return'!$AR:$CD,COLUMN(V$1),0)</f>
        <v>0.10536051565782635</v>
      </c>
      <c r="W14" s="36">
        <f>VLOOKUP($A14,'Price &amp; Return'!$AR:$CD,COLUMN(W$1),0)</f>
        <v>-8.9785303872354949E-2</v>
      </c>
      <c r="X14" s="36">
        <f>VLOOKUP($A14,'Price &amp; Return'!$AR:$CD,COLUMN(X$1),0)</f>
        <v>0</v>
      </c>
      <c r="Y14" s="36">
        <f>VLOOKUP($A14,'Price &amp; Return'!$AR:$CD,COLUMN(Y$1),0)</f>
        <v>0</v>
      </c>
      <c r="Z14" s="36">
        <f>VLOOKUP($A14,'Price &amp; Return'!$AR:$CD,COLUMN(Z$1),0)</f>
        <v>0</v>
      </c>
      <c r="AA14" s="36">
        <f>VLOOKUP($A14,'Price &amp; Return'!$AR:$CD,COLUMN(AA$1),0)</f>
        <v>0</v>
      </c>
      <c r="AB14" s="36">
        <f>VLOOKUP($A14,'Price &amp; Return'!$AR:$CD,COLUMN(AB$1),0)</f>
        <v>0</v>
      </c>
      <c r="AC14" s="36">
        <f>VLOOKUP($A14,'Price &amp; Return'!$AR:$CD,COLUMN(AC$1),0)</f>
        <v>-2.6169717733384834E-2</v>
      </c>
      <c r="AD14" s="36">
        <f>VLOOKUP($A14,'Price &amp; Return'!$AR:$CD,COLUMN(AD$1),0)</f>
        <v>-1.6807118316381174E-2</v>
      </c>
      <c r="AE14" s="36">
        <f>VLOOKUP($A14,'Price &amp; Return'!$AR:$CD,COLUMN(AE$1),0)</f>
        <v>0</v>
      </c>
      <c r="AF14" s="36">
        <f>VLOOKUP($A14,'Price &amp; Return'!$AR:$CD,COLUMN(AF$1),0)</f>
        <v>0</v>
      </c>
      <c r="AG14" s="36">
        <f>VLOOKUP($A14,'Price &amp; Return'!$AR:$CD,COLUMN(AG$1),0)</f>
        <v>-8.23049913651548E-3</v>
      </c>
      <c r="AH14" s="36">
        <f>VLOOKUP($A14,'Price &amp; Return'!$AR:$CD,COLUMN(AH$1),0)</f>
        <v>0</v>
      </c>
      <c r="AI14" s="36">
        <f>VLOOKUP($A14,'Price &amp; Return'!$AR:$CD,COLUMN(AI$1),0)</f>
        <v>0</v>
      </c>
      <c r="AJ14" s="36">
        <f>VLOOKUP($A14,'Price &amp; Return'!$AR:$CD,COLUMN(AJ$1),0)</f>
        <v>8.8496152769826E-3</v>
      </c>
      <c r="AK14" s="36">
        <f>VLOOKUP($A14,'Price &amp; Return'!$AR:$CD,COLUMN(AK$1),0)</f>
        <v>0</v>
      </c>
      <c r="AL14" s="36">
        <f>VLOOKUP($A14,'Price &amp; Return'!$AR:$CD,COLUMN(AL$1),0)</f>
        <v>-9.0498355199179273E-3</v>
      </c>
      <c r="AM14" s="36">
        <f>VLOOKUP($A14,'Price &amp; Return'!$AR:$CD,COLUMN(AM$1),0)</f>
        <v>9.7561749453648743E-3</v>
      </c>
    </row>
    <row r="15" spans="1:39" x14ac:dyDescent="0.35">
      <c r="A15">
        <v>14</v>
      </c>
      <c r="B15" s="31">
        <f>VLOOKUP($A15,'Price &amp; Return'!$AR:$CD,COLUMN(B$1),0)</f>
        <v>43626</v>
      </c>
      <c r="C15" s="36">
        <f>VLOOKUP($A15,'Price &amp; Return'!$AR:$CD,COLUMN(C$1),0)</f>
        <v>3.4233171642242176E-2</v>
      </c>
      <c r="D15" s="36">
        <f>VLOOKUP($A15,'Price &amp; Return'!$AR:$CD,COLUMN(D$1),0)</f>
        <v>0</v>
      </c>
      <c r="E15" s="36">
        <f>VLOOKUP($A15,'Price &amp; Return'!$AR:$CD,COLUMN(E$1),0)</f>
        <v>0</v>
      </c>
      <c r="F15" s="36">
        <f>VLOOKUP($A15,'Price &amp; Return'!$AR:$CD,COLUMN(F$1),0)</f>
        <v>6.6970626106183748E-2</v>
      </c>
      <c r="G15" s="36">
        <f>VLOOKUP($A15,'Price &amp; Return'!$AR:$CD,COLUMN(G$1),0)</f>
        <v>0</v>
      </c>
      <c r="H15" s="36">
        <f>VLOOKUP($A15,'Price &amp; Return'!$AR:$CD,COLUMN(H$1),0)</f>
        <v>0</v>
      </c>
      <c r="I15" s="36">
        <f>VLOOKUP($A15,'Price &amp; Return'!$AR:$CD,COLUMN(I$1),0)</f>
        <v>7.4349784875179905E-3</v>
      </c>
      <c r="J15" s="36">
        <f>VLOOKUP($A15,'Price &amp; Return'!$AR:$CD,COLUMN(J$1),0)</f>
        <v>0</v>
      </c>
      <c r="K15" s="36">
        <f>VLOOKUP($A15,'Price &amp; Return'!$AR:$CD,COLUMN(K$1),0)</f>
        <v>3.9029343905735078E-2</v>
      </c>
      <c r="L15" s="36">
        <f>VLOOKUP($A15,'Price &amp; Return'!$AR:$CD,COLUMN(L$1),0)</f>
        <v>1.4388737452099671E-2</v>
      </c>
      <c r="M15" s="36">
        <f>VLOOKUP($A15,'Price &amp; Return'!$AR:$CD,COLUMN(M$1),0)</f>
        <v>0</v>
      </c>
      <c r="N15" s="36">
        <f>VLOOKUP($A15,'Price &amp; Return'!$AR:$CD,COLUMN(N$1),0)</f>
        <v>9.4787439545437387E-3</v>
      </c>
      <c r="O15" s="36">
        <f>VLOOKUP($A15,'Price &amp; Return'!$AR:$CD,COLUMN(O$1),0)</f>
        <v>9.5694510161506725E-3</v>
      </c>
      <c r="P15" s="36">
        <f>VLOOKUP($A15,'Price &amp; Return'!$AR:$CD,COLUMN(P$1),0)</f>
        <v>8.1633106391608354E-3</v>
      </c>
      <c r="Q15" s="36">
        <f>VLOOKUP($A15,'Price &amp; Return'!$AR:$CD,COLUMN(Q$1),0)</f>
        <v>2.3969190112996187E-2</v>
      </c>
      <c r="R15" s="36">
        <f>VLOOKUP($A15,'Price &amp; Return'!$AR:$CD,COLUMN(R$1),0)</f>
        <v>8.7774858212234415E-3</v>
      </c>
      <c r="S15" s="36">
        <f>VLOOKUP($A15,'Price &amp; Return'!$AR:$CD,COLUMN(S$1),0)</f>
        <v>0</v>
      </c>
      <c r="T15" s="36">
        <f>VLOOKUP($A15,'Price &amp; Return'!$AR:$CD,COLUMN(T$1),0)</f>
        <v>-5.4547446299228204E-2</v>
      </c>
      <c r="U15" s="36">
        <f>VLOOKUP($A15,'Price &amp; Return'!$AR:$CD,COLUMN(U$1),0)</f>
        <v>-1.7465063022151665E-2</v>
      </c>
      <c r="V15" s="36">
        <f>VLOOKUP($A15,'Price &amp; Return'!$AR:$CD,COLUMN(V$1),0)</f>
        <v>0</v>
      </c>
      <c r="W15" s="36">
        <f>VLOOKUP($A15,'Price &amp; Return'!$AR:$CD,COLUMN(W$1),0)</f>
        <v>0</v>
      </c>
      <c r="X15" s="36">
        <f>VLOOKUP($A15,'Price &amp; Return'!$AR:$CD,COLUMN(X$1),0)</f>
        <v>0</v>
      </c>
      <c r="Y15" s="36">
        <f>VLOOKUP($A15,'Price &amp; Return'!$AR:$CD,COLUMN(Y$1),0)</f>
        <v>0</v>
      </c>
      <c r="Z15" s="36">
        <f>VLOOKUP($A15,'Price &amp; Return'!$AR:$CD,COLUMN(Z$1),0)</f>
        <v>0</v>
      </c>
      <c r="AA15" s="36">
        <f>VLOOKUP($A15,'Price &amp; Return'!$AR:$CD,COLUMN(AA$1),0)</f>
        <v>-9.7561749453646852E-3</v>
      </c>
      <c r="AB15" s="36">
        <f>VLOOKUP($A15,'Price &amp; Return'!$AR:$CD,COLUMN(AB$1),0)</f>
        <v>0</v>
      </c>
      <c r="AC15" s="36">
        <f>VLOOKUP($A15,'Price &amp; Return'!$AR:$CD,COLUMN(AC$1),0)</f>
        <v>3.6968618813262026E-3</v>
      </c>
      <c r="AD15" s="36">
        <f>VLOOKUP($A15,'Price &amp; Return'!$AR:$CD,COLUMN(AD$1),0)</f>
        <v>3.3901551675681416E-2</v>
      </c>
      <c r="AE15" s="36">
        <f>VLOOKUP($A15,'Price &amp; Return'!$AR:$CD,COLUMN(AE$1),0)</f>
        <v>0</v>
      </c>
      <c r="AF15" s="36">
        <f>VLOOKUP($A15,'Price &amp; Return'!$AR:$CD,COLUMN(AF$1),0)</f>
        <v>-4.5462374076757399E-2</v>
      </c>
      <c r="AG15" s="36">
        <f>VLOOKUP($A15,'Price &amp; Return'!$AR:$CD,COLUMN(AG$1),0)</f>
        <v>1.6529301951210506E-2</v>
      </c>
      <c r="AH15" s="36">
        <f>VLOOKUP($A15,'Price &amp; Return'!$AR:$CD,COLUMN(AH$1),0)</f>
        <v>-2.4968801985871545E-3</v>
      </c>
      <c r="AI15" s="36">
        <f>VLOOKUP($A15,'Price &amp; Return'!$AR:$CD,COLUMN(AI$1),0)</f>
        <v>0</v>
      </c>
      <c r="AJ15" s="36">
        <f>VLOOKUP($A15,'Price &amp; Return'!$AR:$CD,COLUMN(AJ$1),0)</f>
        <v>-8.8496152769824993E-3</v>
      </c>
      <c r="AK15" s="36">
        <f>VLOOKUP($A15,'Price &amp; Return'!$AR:$CD,COLUMN(AK$1),0)</f>
        <v>2.4301348532918907E-3</v>
      </c>
      <c r="AL15" s="36">
        <f>VLOOKUP($A15,'Price &amp; Return'!$AR:$CD,COLUMN(AL$1),0)</f>
        <v>7.2333045935200607E-3</v>
      </c>
      <c r="AM15" s="36">
        <f>VLOOKUP($A15,'Price &amp; Return'!$AR:$CD,COLUMN(AM$1),0)</f>
        <v>1.980262729617973E-2</v>
      </c>
    </row>
    <row r="16" spans="1:39" x14ac:dyDescent="0.35">
      <c r="A16">
        <v>15</v>
      </c>
      <c r="B16" s="31">
        <f>VLOOKUP($A16,'Price &amp; Return'!$AR:$CD,COLUMN(B$1),0)</f>
        <v>43623</v>
      </c>
      <c r="C16" s="36">
        <f>VLOOKUP($A16,'Price &amp; Return'!$AR:$CD,COLUMN(C$1),0)</f>
        <v>-1.4815085785140474E-2</v>
      </c>
      <c r="D16" s="36">
        <f>VLOOKUP($A16,'Price &amp; Return'!$AR:$CD,COLUMN(D$1),0)</f>
        <v>1.4815085785140682E-2</v>
      </c>
      <c r="E16" s="36">
        <f>VLOOKUP($A16,'Price &amp; Return'!$AR:$CD,COLUMN(E$1),0)</f>
        <v>0</v>
      </c>
      <c r="F16" s="36">
        <f>VLOOKUP($A16,'Price &amp; Return'!$AR:$CD,COLUMN(F$1),0)</f>
        <v>-7.1011035643188572E-2</v>
      </c>
      <c r="G16" s="36">
        <f>VLOOKUP($A16,'Price &amp; Return'!$AR:$CD,COLUMN(G$1),0)</f>
        <v>9.8159764472244115E-2</v>
      </c>
      <c r="H16" s="36">
        <f>VLOOKUP($A16,'Price &amp; Return'!$AR:$CD,COLUMN(H$1),0)</f>
        <v>0</v>
      </c>
      <c r="I16" s="36">
        <f>VLOOKUP($A16,'Price &amp; Return'!$AR:$CD,COLUMN(I$1),0)</f>
        <v>-7.4349784875180902E-3</v>
      </c>
      <c r="J16" s="36">
        <f>VLOOKUP($A16,'Price &amp; Return'!$AR:$CD,COLUMN(J$1),0)</f>
        <v>0</v>
      </c>
      <c r="K16" s="36">
        <f>VLOOKUP($A16,'Price &amp; Return'!$AR:$CD,COLUMN(K$1),0)</f>
        <v>-1.4815085785140587E-2</v>
      </c>
      <c r="L16" s="36">
        <f>VLOOKUP($A16,'Price &amp; Return'!$AR:$CD,COLUMN(L$1),0)</f>
        <v>-1.4388737452099556E-2</v>
      </c>
      <c r="M16" s="36">
        <f>VLOOKUP($A16,'Price &amp; Return'!$AR:$CD,COLUMN(M$1),0)</f>
        <v>0</v>
      </c>
      <c r="N16" s="36">
        <f>VLOOKUP($A16,'Price &amp; Return'!$AR:$CD,COLUMN(N$1),0)</f>
        <v>1.4388737452099671E-2</v>
      </c>
      <c r="O16" s="36">
        <f>VLOOKUP($A16,'Price &amp; Return'!$AR:$CD,COLUMN(O$1),0)</f>
        <v>0</v>
      </c>
      <c r="P16" s="36">
        <f>VLOOKUP($A16,'Price &amp; Return'!$AR:$CD,COLUMN(P$1),0)</f>
        <v>4.0139167590344263E-2</v>
      </c>
      <c r="Q16" s="36">
        <f>VLOOKUP($A16,'Price &amp; Return'!$AR:$CD,COLUMN(Q$1),0)</f>
        <v>0</v>
      </c>
      <c r="R16" s="36">
        <f>VLOOKUP($A16,'Price &amp; Return'!$AR:$CD,COLUMN(R$1),0)</f>
        <v>-1.2586534071960661E-3</v>
      </c>
      <c r="S16" s="36">
        <f>VLOOKUP($A16,'Price &amp; Return'!$AR:$CD,COLUMN(S$1),0)</f>
        <v>5.1533111163643865E-4</v>
      </c>
      <c r="T16" s="36">
        <f>VLOOKUP($A16,'Price &amp; Return'!$AR:$CD,COLUMN(T$1),0)</f>
        <v>1.3673301900209642E-2</v>
      </c>
      <c r="U16" s="36">
        <f>VLOOKUP($A16,'Price &amp; Return'!$AR:$CD,COLUMN(U$1),0)</f>
        <v>-8.3572635468441139E-2</v>
      </c>
      <c r="V16" s="36">
        <f>VLOOKUP($A16,'Price &amp; Return'!$AR:$CD,COLUMN(V$1),0)</f>
        <v>0</v>
      </c>
      <c r="W16" s="36">
        <f>VLOOKUP($A16,'Price &amp; Return'!$AR:$CD,COLUMN(W$1),0)</f>
        <v>1.845173960195504E-2</v>
      </c>
      <c r="X16" s="36">
        <f>VLOOKUP($A16,'Price &amp; Return'!$AR:$CD,COLUMN(X$1),0)</f>
        <v>-1.7839918128331005E-2</v>
      </c>
      <c r="Y16" s="36">
        <f>VLOOKUP($A16,'Price &amp; Return'!$AR:$CD,COLUMN(Y$1),0)</f>
        <v>0</v>
      </c>
      <c r="Z16" s="36">
        <f>VLOOKUP($A16,'Price &amp; Return'!$AR:$CD,COLUMN(Z$1),0)</f>
        <v>5.5569851154810786E-2</v>
      </c>
      <c r="AA16" s="36">
        <f>VLOOKUP($A16,'Price &amp; Return'!$AR:$CD,COLUMN(AA$1),0)</f>
        <v>0</v>
      </c>
      <c r="AB16" s="36">
        <f>VLOOKUP($A16,'Price &amp; Return'!$AR:$CD,COLUMN(AB$1),0)</f>
        <v>0</v>
      </c>
      <c r="AC16" s="36">
        <f>VLOOKUP($A16,'Price &amp; Return'!$AR:$CD,COLUMN(AC$1),0)</f>
        <v>1.4925650216675574E-2</v>
      </c>
      <c r="AD16" s="36">
        <f>VLOOKUP($A16,'Price &amp; Return'!$AR:$CD,COLUMN(AD$1),0)</f>
        <v>-3.3901551675681339E-2</v>
      </c>
      <c r="AE16" s="36">
        <f>VLOOKUP($A16,'Price &amp; Return'!$AR:$CD,COLUMN(AE$1),0)</f>
        <v>0</v>
      </c>
      <c r="AF16" s="36">
        <f>VLOOKUP($A16,'Price &amp; Return'!$AR:$CD,COLUMN(AF$1),0)</f>
        <v>-3.6968618813260916E-3</v>
      </c>
      <c r="AG16" s="36">
        <f>VLOOKUP($A16,'Price &amp; Return'!$AR:$CD,COLUMN(AG$1),0)</f>
        <v>0</v>
      </c>
      <c r="AH16" s="36">
        <f>VLOOKUP($A16,'Price &amp; Return'!$AR:$CD,COLUMN(AH$1),0)</f>
        <v>2.4968801985871458E-3</v>
      </c>
      <c r="AI16" s="36">
        <f>VLOOKUP($A16,'Price &amp; Return'!$AR:$CD,COLUMN(AI$1),0)</f>
        <v>-2.3347363996991177E-2</v>
      </c>
      <c r="AJ16" s="36">
        <f>VLOOKUP($A16,'Price &amp; Return'!$AR:$CD,COLUMN(AJ$1),0)</f>
        <v>0</v>
      </c>
      <c r="AK16" s="36">
        <f>VLOOKUP($A16,'Price &amp; Return'!$AR:$CD,COLUMN(AK$1),0)</f>
        <v>9.7800290536394791E-3</v>
      </c>
      <c r="AL16" s="36">
        <f>VLOOKUP($A16,'Price &amp; Return'!$AR:$CD,COLUMN(AL$1),0)</f>
        <v>1.8165309263980069E-3</v>
      </c>
      <c r="AM16" s="36">
        <f>VLOOKUP($A16,'Price &amp; Return'!$AR:$CD,COLUMN(AM$1),0)</f>
        <v>0</v>
      </c>
    </row>
    <row r="17" spans="1:39" x14ac:dyDescent="0.35">
      <c r="A17">
        <v>16</v>
      </c>
      <c r="B17" s="31">
        <f>VLOOKUP($A17,'Price &amp; Return'!$AR:$CD,COLUMN(B$1),0)</f>
        <v>43622</v>
      </c>
      <c r="C17" s="36">
        <f>VLOOKUP($A17,'Price &amp; Return'!$AR:$CD,COLUMN(C$1),0)</f>
        <v>9.8522964430116395E-3</v>
      </c>
      <c r="D17" s="36">
        <f>VLOOKUP($A17,'Price &amp; Return'!$AR:$CD,COLUMN(D$1),0)</f>
        <v>-1.4815085785140699E-2</v>
      </c>
      <c r="E17" s="36">
        <f>VLOOKUP($A17,'Price &amp; Return'!$AR:$CD,COLUMN(E$1),0)</f>
        <v>0</v>
      </c>
      <c r="F17" s="36">
        <f>VLOOKUP($A17,'Price &amp; Return'!$AR:$CD,COLUMN(F$1),0)</f>
        <v>0</v>
      </c>
      <c r="G17" s="36">
        <f>VLOOKUP($A17,'Price &amp; Return'!$AR:$CD,COLUMN(G$1),0)</f>
        <v>0</v>
      </c>
      <c r="H17" s="36">
        <f>VLOOKUP($A17,'Price &amp; Return'!$AR:$CD,COLUMN(H$1),0)</f>
        <v>2.8987536873252187E-2</v>
      </c>
      <c r="I17" s="36">
        <f>VLOOKUP($A17,'Price &amp; Return'!$AR:$CD,COLUMN(I$1),0)</f>
        <v>1.8692133012152546E-2</v>
      </c>
      <c r="J17" s="36">
        <f>VLOOKUP($A17,'Price &amp; Return'!$AR:$CD,COLUMN(J$1),0)</f>
        <v>0</v>
      </c>
      <c r="K17" s="36">
        <f>VLOOKUP($A17,'Price &amp; Return'!$AR:$CD,COLUMN(K$1),0)</f>
        <v>0.10499747335941162</v>
      </c>
      <c r="L17" s="36">
        <f>VLOOKUP($A17,'Price &amp; Return'!$AR:$CD,COLUMN(L$1),0)</f>
        <v>0</v>
      </c>
      <c r="M17" s="36">
        <f>VLOOKUP($A17,'Price &amp; Return'!$AR:$CD,COLUMN(M$1),0)</f>
        <v>0</v>
      </c>
      <c r="N17" s="36">
        <f>VLOOKUP($A17,'Price &amp; Return'!$AR:$CD,COLUMN(N$1),0)</f>
        <v>9.7088141269609032E-3</v>
      </c>
      <c r="O17" s="36">
        <f>VLOOKUP($A17,'Price &amp; Return'!$AR:$CD,COLUMN(O$1),0)</f>
        <v>0</v>
      </c>
      <c r="P17" s="36">
        <f>VLOOKUP($A17,'Price &amp; Return'!$AR:$CD,COLUMN(P$1),0)</f>
        <v>-2.0270964373618992E-2</v>
      </c>
      <c r="Q17" s="36">
        <f>VLOOKUP($A17,'Price &amp; Return'!$AR:$CD,COLUMN(Q$1),0)</f>
        <v>0</v>
      </c>
      <c r="R17" s="36">
        <f>VLOOKUP($A17,'Price &amp; Return'!$AR:$CD,COLUMN(R$1),0)</f>
        <v>3.7807228399059311E-3</v>
      </c>
      <c r="S17" s="36">
        <f>VLOOKUP($A17,'Price &amp; Return'!$AR:$CD,COLUMN(S$1),0)</f>
        <v>0</v>
      </c>
      <c r="T17" s="36">
        <f>VLOOKUP($A17,'Price &amp; Return'!$AR:$CD,COLUMN(T$1),0)</f>
        <v>-1.3673301900209709E-2</v>
      </c>
      <c r="U17" s="36">
        <f>VLOOKUP($A17,'Price &amp; Return'!$AR:$CD,COLUMN(U$1),0)</f>
        <v>0</v>
      </c>
      <c r="V17" s="36">
        <f>VLOOKUP($A17,'Price &amp; Return'!$AR:$CD,COLUMN(V$1),0)</f>
        <v>9.3023926623134103E-3</v>
      </c>
      <c r="W17" s="36">
        <f>VLOOKUP($A17,'Price &amp; Return'!$AR:$CD,COLUMN(W$1),0)</f>
        <v>-1.845173960195513E-2</v>
      </c>
      <c r="X17" s="36">
        <f>VLOOKUP($A17,'Price &amp; Return'!$AR:$CD,COLUMN(X$1),0)</f>
        <v>0</v>
      </c>
      <c r="Y17" s="36">
        <f>VLOOKUP($A17,'Price &amp; Return'!$AR:$CD,COLUMN(Y$1),0)</f>
        <v>0</v>
      </c>
      <c r="Z17" s="36">
        <f>VLOOKUP($A17,'Price &amp; Return'!$AR:$CD,COLUMN(Z$1),0)</f>
        <v>0</v>
      </c>
      <c r="AA17" s="36">
        <f>VLOOKUP($A17,'Price &amp; Return'!$AR:$CD,COLUMN(AA$1),0)</f>
        <v>0</v>
      </c>
      <c r="AB17" s="36">
        <f>VLOOKUP($A17,'Price &amp; Return'!$AR:$CD,COLUMN(AB$1),0)</f>
        <v>0</v>
      </c>
      <c r="AC17" s="36">
        <f>VLOOKUP($A17,'Price &amp; Return'!$AR:$CD,COLUMN(AC$1),0)</f>
        <v>-5.129329438755046E-2</v>
      </c>
      <c r="AD17" s="36">
        <f>VLOOKUP($A17,'Price &amp; Return'!$AR:$CD,COLUMN(AD$1),0)</f>
        <v>5.1293294387550481E-2</v>
      </c>
      <c r="AE17" s="36">
        <f>VLOOKUP($A17,'Price &amp; Return'!$AR:$CD,COLUMN(AE$1),0)</f>
        <v>0</v>
      </c>
      <c r="AF17" s="36">
        <f>VLOOKUP($A17,'Price &amp; Return'!$AR:$CD,COLUMN(AF$1),0)</f>
        <v>0</v>
      </c>
      <c r="AG17" s="36">
        <f>VLOOKUP($A17,'Price &amp; Return'!$AR:$CD,COLUMN(AG$1),0)</f>
        <v>2.0855064910213611E-3</v>
      </c>
      <c r="AH17" s="36">
        <f>VLOOKUP($A17,'Price &amp; Return'!$AR:$CD,COLUMN(AH$1),0)</f>
        <v>0</v>
      </c>
      <c r="AI17" s="36">
        <f>VLOOKUP($A17,'Price &amp; Return'!$AR:$CD,COLUMN(AI$1),0)</f>
        <v>0</v>
      </c>
      <c r="AJ17" s="36">
        <f>VLOOKUP($A17,'Price &amp; Return'!$AR:$CD,COLUMN(AJ$1),0)</f>
        <v>0</v>
      </c>
      <c r="AK17" s="36">
        <f>VLOOKUP($A17,'Price &amp; Return'!$AR:$CD,COLUMN(AK$1),0)</f>
        <v>-1.9465334788103236E-2</v>
      </c>
      <c r="AL17" s="36">
        <f>VLOOKUP($A17,'Price &amp; Return'!$AR:$CD,COLUMN(AL$1),0)</f>
        <v>0</v>
      </c>
      <c r="AM17" s="36">
        <f>VLOOKUP($A17,'Price &amp; Return'!$AR:$CD,COLUMN(AM$1),0)</f>
        <v>5.0125418235444138E-3</v>
      </c>
    </row>
    <row r="18" spans="1:39" x14ac:dyDescent="0.35">
      <c r="A18">
        <v>17</v>
      </c>
      <c r="B18" s="31">
        <f>VLOOKUP($A18,'Price &amp; Return'!$AR:$CD,COLUMN(B$1),0)</f>
        <v>43619</v>
      </c>
      <c r="C18" s="36">
        <f>VLOOKUP($A18,'Price &amp; Return'!$AR:$CD,COLUMN(C$1),0)</f>
        <v>1.496287267671232E-2</v>
      </c>
      <c r="D18" s="36">
        <f>VLOOKUP($A18,'Price &amp; Return'!$AR:$CD,COLUMN(D$1),0)</f>
        <v>4.5120435280469641E-2</v>
      </c>
      <c r="E18" s="36">
        <f>VLOOKUP($A18,'Price &amp; Return'!$AR:$CD,COLUMN(E$1),0)</f>
        <v>0</v>
      </c>
      <c r="F18" s="36">
        <f>VLOOKUP($A18,'Price &amp; Return'!$AR:$CD,COLUMN(F$1),0)</f>
        <v>8.0972102326193028E-3</v>
      </c>
      <c r="G18" s="36">
        <f>VLOOKUP($A18,'Price &amp; Return'!$AR:$CD,COLUMN(G$1),0)</f>
        <v>0</v>
      </c>
      <c r="H18" s="36">
        <f>VLOOKUP($A18,'Price &amp; Return'!$AR:$CD,COLUMN(H$1),0)</f>
        <v>-1.4598799421152636E-2</v>
      </c>
      <c r="I18" s="36">
        <f>VLOOKUP($A18,'Price &amp; Return'!$AR:$CD,COLUMN(I$1),0)</f>
        <v>-1.8692133012152522E-2</v>
      </c>
      <c r="J18" s="36">
        <f>VLOOKUP($A18,'Price &amp; Return'!$AR:$CD,COLUMN(J$1),0)</f>
        <v>-3.3901551675681339E-2</v>
      </c>
      <c r="K18" s="36">
        <f>VLOOKUP($A18,'Price &amp; Return'!$AR:$CD,COLUMN(K$1),0)</f>
        <v>-2.5090921993526541E-2</v>
      </c>
      <c r="L18" s="36">
        <f>VLOOKUP($A18,'Price &amp; Return'!$AR:$CD,COLUMN(L$1),0)</f>
        <v>-2.5389234004819464E-2</v>
      </c>
      <c r="M18" s="36">
        <f>VLOOKUP($A18,'Price &amp; Return'!$AR:$CD,COLUMN(M$1),0)</f>
        <v>0</v>
      </c>
      <c r="N18" s="36">
        <f>VLOOKUP($A18,'Price &amp; Return'!$AR:$CD,COLUMN(N$1),0)</f>
        <v>2.4692612590371414E-2</v>
      </c>
      <c r="O18" s="36">
        <f>VLOOKUP($A18,'Price &amp; Return'!$AR:$CD,COLUMN(O$1),0)</f>
        <v>1.4528100562909808E-2</v>
      </c>
      <c r="P18" s="36">
        <f>VLOOKUP($A18,'Price &amp; Return'!$AR:$CD,COLUMN(P$1),0)</f>
        <v>-3.3389012655147096E-3</v>
      </c>
      <c r="Q18" s="36">
        <f>VLOOKUP($A18,'Price &amp; Return'!$AR:$CD,COLUMN(Q$1),0)</f>
        <v>0.10506106963073486</v>
      </c>
      <c r="R18" s="36">
        <f>VLOOKUP($A18,'Price &amp; Return'!$AR:$CD,COLUMN(R$1),0)</f>
        <v>1.5267472130788381E-2</v>
      </c>
      <c r="S18" s="36">
        <f>VLOOKUP($A18,'Price &amp; Return'!$AR:$CD,COLUMN(S$1),0)</f>
        <v>0</v>
      </c>
      <c r="T18" s="36">
        <f>VLOOKUP($A18,'Price &amp; Return'!$AR:$CD,COLUMN(T$1),0)</f>
        <v>7.6961041136128394E-2</v>
      </c>
      <c r="U18" s="36">
        <f>VLOOKUP($A18,'Price &amp; Return'!$AR:$CD,COLUMN(U$1),0)</f>
        <v>8.3572635468441236E-2</v>
      </c>
      <c r="V18" s="36">
        <f>VLOOKUP($A18,'Price &amp; Return'!$AR:$CD,COLUMN(V$1),0)</f>
        <v>9.6058122995512724E-2</v>
      </c>
      <c r="W18" s="36">
        <f>VLOOKUP($A18,'Price &amp; Return'!$AR:$CD,COLUMN(W$1),0)</f>
        <v>2.7739268827252244E-3</v>
      </c>
      <c r="X18" s="36">
        <f>VLOOKUP($A18,'Price &amp; Return'!$AR:$CD,COLUMN(X$1),0)</f>
        <v>0</v>
      </c>
      <c r="Y18" s="36">
        <f>VLOOKUP($A18,'Price &amp; Return'!$AR:$CD,COLUMN(Y$1),0)</f>
        <v>0</v>
      </c>
      <c r="Z18" s="36">
        <f>VLOOKUP($A18,'Price &amp; Return'!$AR:$CD,COLUMN(Z$1),0)</f>
        <v>0</v>
      </c>
      <c r="AA18" s="36">
        <f>VLOOKUP($A18,'Price &amp; Return'!$AR:$CD,COLUMN(AA$1),0)</f>
        <v>7.9800018678291285E-2</v>
      </c>
      <c r="AB18" s="36">
        <f>VLOOKUP($A18,'Price &amp; Return'!$AR:$CD,COLUMN(AB$1),0)</f>
        <v>0</v>
      </c>
      <c r="AC18" s="36">
        <f>VLOOKUP($A18,'Price &amp; Return'!$AR:$CD,COLUMN(AC$1),0)</f>
        <v>0</v>
      </c>
      <c r="AD18" s="36">
        <f>VLOOKUP($A18,'Price &amp; Return'!$AR:$CD,COLUMN(AD$1),0)</f>
        <v>0</v>
      </c>
      <c r="AE18" s="36">
        <f>VLOOKUP($A18,'Price &amp; Return'!$AR:$CD,COLUMN(AE$1),0)</f>
        <v>0</v>
      </c>
      <c r="AF18" s="36">
        <f>VLOOKUP($A18,'Price &amp; Return'!$AR:$CD,COLUMN(AF$1),0)</f>
        <v>0</v>
      </c>
      <c r="AG18" s="36">
        <f>VLOOKUP($A18,'Price &amp; Return'!$AR:$CD,COLUMN(AG$1),0)</f>
        <v>6.282743179495209E-3</v>
      </c>
      <c r="AH18" s="36">
        <f>VLOOKUP($A18,'Price &amp; Return'!$AR:$CD,COLUMN(AH$1),0)</f>
        <v>-2.4968801985871545E-3</v>
      </c>
      <c r="AI18" s="36">
        <f>VLOOKUP($A18,'Price &amp; Return'!$AR:$CD,COLUMN(AI$1),0)</f>
        <v>0</v>
      </c>
      <c r="AJ18" s="36">
        <f>VLOOKUP($A18,'Price &amp; Return'!$AR:$CD,COLUMN(AJ$1),0)</f>
        <v>-1.3129291441792736E-2</v>
      </c>
      <c r="AK18" s="36">
        <f>VLOOKUP($A18,'Price &amp; Return'!$AR:$CD,COLUMN(AK$1),0)</f>
        <v>-1.1976191046715649E-2</v>
      </c>
      <c r="AL18" s="36">
        <f>VLOOKUP($A18,'Price &amp; Return'!$AR:$CD,COLUMN(AL$1),0)</f>
        <v>1.3730192811902037E-2</v>
      </c>
      <c r="AM18" s="36">
        <f>VLOOKUP($A18,'Price &amp; Return'!$AR:$CD,COLUMN(AM$1),0)</f>
        <v>1.0101095986503919E-2</v>
      </c>
    </row>
    <row r="19" spans="1:39" x14ac:dyDescent="0.35">
      <c r="A19">
        <v>18</v>
      </c>
      <c r="B19" s="31">
        <f>VLOOKUP($A19,'Price &amp; Return'!$AR:$CD,COLUMN(B$1),0)</f>
        <v>43616</v>
      </c>
      <c r="C19" s="36">
        <f>VLOOKUP($A19,'Price &amp; Return'!$AR:$CD,COLUMN(C$1),0)</f>
        <v>-1.0000083334583534E-2</v>
      </c>
      <c r="D19" s="36">
        <f>VLOOKUP($A19,'Price &amp; Return'!$AR:$CD,COLUMN(D$1),0)</f>
        <v>0</v>
      </c>
      <c r="E19" s="36">
        <f>VLOOKUP($A19,'Price &amp; Return'!$AR:$CD,COLUMN(E$1),0)</f>
        <v>0</v>
      </c>
      <c r="F19" s="36">
        <f>VLOOKUP($A19,'Price &amp; Return'!$AR:$CD,COLUMN(F$1),0)</f>
        <v>0</v>
      </c>
      <c r="G19" s="36">
        <f>VLOOKUP($A19,'Price &amp; Return'!$AR:$CD,COLUMN(G$1),0)</f>
        <v>-3.0907537463076548E-2</v>
      </c>
      <c r="H19" s="36">
        <f>VLOOKUP($A19,'Price &amp; Return'!$AR:$CD,COLUMN(H$1),0)</f>
        <v>0</v>
      </c>
      <c r="I19" s="36">
        <f>VLOOKUP($A19,'Price &amp; Return'!$AR:$CD,COLUMN(I$1),0)</f>
        <v>0</v>
      </c>
      <c r="J19" s="36">
        <f>VLOOKUP($A19,'Price &amp; Return'!$AR:$CD,COLUMN(J$1),0)</f>
        <v>-9.5310179804324768E-2</v>
      </c>
      <c r="K19" s="36">
        <f>VLOOKUP($A19,'Price &amp; Return'!$AR:$CD,COLUMN(K$1),0)</f>
        <v>2.6907452919924402E-2</v>
      </c>
      <c r="L19" s="36">
        <f>VLOOKUP($A19,'Price &amp; Return'!$AR:$CD,COLUMN(L$1),0)</f>
        <v>-1.9310944913087512E-2</v>
      </c>
      <c r="M19" s="36">
        <f>VLOOKUP($A19,'Price &amp; Return'!$AR:$CD,COLUMN(M$1),0)</f>
        <v>0</v>
      </c>
      <c r="N19" s="36">
        <f>VLOOKUP($A19,'Price &amp; Return'!$AR:$CD,COLUMN(N$1),0)</f>
        <v>0</v>
      </c>
      <c r="O19" s="36">
        <f>VLOOKUP($A19,'Price &amp; Return'!$AR:$CD,COLUMN(O$1),0)</f>
        <v>0.10265415406008337</v>
      </c>
      <c r="P19" s="36">
        <f>VLOOKUP($A19,'Price &amp; Return'!$AR:$CD,COLUMN(P$1),0)</f>
        <v>0</v>
      </c>
      <c r="Q19" s="36">
        <f>VLOOKUP($A19,'Price &amp; Return'!$AR:$CD,COLUMN(Q$1),0)</f>
        <v>0</v>
      </c>
      <c r="R19" s="36">
        <f>VLOOKUP($A19,'Price &amp; Return'!$AR:$CD,COLUMN(R$1),0)</f>
        <v>5.2643733485421881E-2</v>
      </c>
      <c r="S19" s="36">
        <f>VLOOKUP($A19,'Price &amp; Return'!$AR:$CD,COLUMN(S$1),0)</f>
        <v>0</v>
      </c>
      <c r="T19" s="36">
        <f>VLOOKUP($A19,'Price &amp; Return'!$AR:$CD,COLUMN(T$1),0)</f>
        <v>-7.8194847585056751E-2</v>
      </c>
      <c r="U19" s="36">
        <f>VLOOKUP($A19,'Price &amp; Return'!$AR:$CD,COLUMN(U$1),0)</f>
        <v>1.4432000339038758E-2</v>
      </c>
      <c r="V19" s="36">
        <f>VLOOKUP($A19,'Price &amp; Return'!$AR:$CD,COLUMN(V$1),0)</f>
        <v>3.3475929196389545E-2</v>
      </c>
      <c r="W19" s="36">
        <f>VLOOKUP($A19,'Price &amp; Return'!$AR:$CD,COLUMN(W$1),0)</f>
        <v>0</v>
      </c>
      <c r="X19" s="36">
        <f>VLOOKUP($A19,'Price &amp; Return'!$AR:$CD,COLUMN(X$1),0)</f>
        <v>0</v>
      </c>
      <c r="Y19" s="36">
        <f>VLOOKUP($A19,'Price &amp; Return'!$AR:$CD,COLUMN(Y$1),0)</f>
        <v>0</v>
      </c>
      <c r="Z19" s="36">
        <f>VLOOKUP($A19,'Price &amp; Return'!$AR:$CD,COLUMN(Z$1),0)</f>
        <v>0</v>
      </c>
      <c r="AA19" s="36">
        <f>VLOOKUP($A19,'Price &amp; Return'!$AR:$CD,COLUMN(AA$1),0)</f>
        <v>1.0520779508038345E-3</v>
      </c>
      <c r="AB19" s="36">
        <f>VLOOKUP($A19,'Price &amp; Return'!$AR:$CD,COLUMN(AB$1),0)</f>
        <v>0</v>
      </c>
      <c r="AC19" s="36">
        <f>VLOOKUP($A19,'Price &amp; Return'!$AR:$CD,COLUMN(AC$1),0)</f>
        <v>0</v>
      </c>
      <c r="AD19" s="36">
        <f>VLOOKUP($A19,'Price &amp; Return'!$AR:$CD,COLUMN(AD$1),0)</f>
        <v>-3.4486176071169321E-2</v>
      </c>
      <c r="AE19" s="36">
        <f>VLOOKUP($A19,'Price &amp; Return'!$AR:$CD,COLUMN(AE$1),0)</f>
        <v>0</v>
      </c>
      <c r="AF19" s="36">
        <f>VLOOKUP($A19,'Price &amp; Return'!$AR:$CD,COLUMN(AF$1),0)</f>
        <v>0</v>
      </c>
      <c r="AG19" s="36">
        <f>VLOOKUP($A19,'Price &amp; Return'!$AR:$CD,COLUMN(AG$1),0)</f>
        <v>-6.2827431794951804E-3</v>
      </c>
      <c r="AH19" s="36">
        <f>VLOOKUP($A19,'Price &amp; Return'!$AR:$CD,COLUMN(AH$1),0)</f>
        <v>2.4968801985871458E-3</v>
      </c>
      <c r="AI19" s="36">
        <f>VLOOKUP($A19,'Price &amp; Return'!$AR:$CD,COLUMN(AI$1),0)</f>
        <v>0</v>
      </c>
      <c r="AJ19" s="36">
        <f>VLOOKUP($A19,'Price &amp; Return'!$AR:$CD,COLUMN(AJ$1),0)</f>
        <v>0</v>
      </c>
      <c r="AK19" s="36">
        <f>VLOOKUP($A19,'Price &amp; Return'!$AR:$CD,COLUMN(AK$1),0)</f>
        <v>1.9231361927887592E-2</v>
      </c>
      <c r="AL19" s="36">
        <f>VLOOKUP($A19,'Price &amp; Return'!$AR:$CD,COLUMN(AL$1),0)</f>
        <v>4.6189458562944583E-3</v>
      </c>
      <c r="AM19" s="36">
        <f>VLOOKUP($A19,'Price &amp; Return'!$AR:$CD,COLUMN(AM$1),0)</f>
        <v>-5.063301956546762E-3</v>
      </c>
    </row>
    <row r="20" spans="1:39" x14ac:dyDescent="0.35">
      <c r="A20">
        <v>19</v>
      </c>
      <c r="B20" s="31">
        <f>VLOOKUP($A20,'Price &amp; Return'!$AR:$CD,COLUMN(B$1),0)</f>
        <v>43615</v>
      </c>
      <c r="C20" s="36">
        <f>VLOOKUP($A20,'Price &amp; Return'!$AR:$CD,COLUMN(C$1),0)</f>
        <v>-4.962789342128902E-3</v>
      </c>
      <c r="D20" s="36">
        <f>VLOOKUP($A20,'Price &amp; Return'!$AR:$CD,COLUMN(D$1),0)</f>
        <v>0</v>
      </c>
      <c r="E20" s="36">
        <f>VLOOKUP($A20,'Price &amp; Return'!$AR:$CD,COLUMN(E$1),0)</f>
        <v>0</v>
      </c>
      <c r="F20" s="36">
        <f>VLOOKUP($A20,'Price &amp; Return'!$AR:$CD,COLUMN(F$1),0)</f>
        <v>-8.0972102326193618E-3</v>
      </c>
      <c r="G20" s="36">
        <f>VLOOKUP($A20,'Price &amp; Return'!$AR:$CD,COLUMN(G$1),0)</f>
        <v>9.0971778205726786E-2</v>
      </c>
      <c r="H20" s="36">
        <f>VLOOKUP($A20,'Price &amp; Return'!$AR:$CD,COLUMN(H$1),0)</f>
        <v>0</v>
      </c>
      <c r="I20" s="36">
        <f>VLOOKUP($A20,'Price &amp; Return'!$AR:$CD,COLUMN(I$1),0)</f>
        <v>0</v>
      </c>
      <c r="J20" s="36">
        <f>VLOOKUP($A20,'Price &amp; Return'!$AR:$CD,COLUMN(J$1),0)</f>
        <v>3.0771658666753472E-2</v>
      </c>
      <c r="K20" s="36">
        <f>VLOOKUP($A20,'Price &amp; Return'!$AR:$CD,COLUMN(K$1),0)</f>
        <v>1.4652276786870415E-2</v>
      </c>
      <c r="L20" s="36">
        <f>VLOOKUP($A20,'Price &amp; Return'!$AR:$CD,COLUMN(L$1),0)</f>
        <v>-6.3513405722325861E-2</v>
      </c>
      <c r="M20" s="36">
        <f>VLOOKUP($A20,'Price &amp; Return'!$AR:$CD,COLUMN(M$1),0)</f>
        <v>0</v>
      </c>
      <c r="N20" s="36">
        <f>VLOOKUP($A20,'Price &amp; Return'!$AR:$CD,COLUMN(N$1),0)</f>
        <v>1.5113637810048106E-2</v>
      </c>
      <c r="O20" s="36">
        <f>VLOOKUP($A20,'Price &amp; Return'!$AR:$CD,COLUMN(O$1),0)</f>
        <v>4.987183004017294E-2</v>
      </c>
      <c r="P20" s="36">
        <f>VLOOKUP($A20,'Price &amp; Return'!$AR:$CD,COLUMN(P$1),0)</f>
        <v>0</v>
      </c>
      <c r="Q20" s="36">
        <f>VLOOKUP($A20,'Price &amp; Return'!$AR:$CD,COLUMN(Q$1),0)</f>
        <v>9.0829216369288729E-2</v>
      </c>
      <c r="R20" s="36">
        <f>VLOOKUP($A20,'Price &amp; Return'!$AR:$CD,COLUMN(R$1),0)</f>
        <v>-2.6668247082161294E-2</v>
      </c>
      <c r="S20" s="36">
        <f>VLOOKUP($A20,'Price &amp; Return'!$AR:$CD,COLUMN(S$1),0)</f>
        <v>0</v>
      </c>
      <c r="T20" s="36">
        <f>VLOOKUP($A20,'Price &amp; Return'!$AR:$CD,COLUMN(T$1),0)</f>
        <v>3.3859033765005014E-2</v>
      </c>
      <c r="U20" s="36">
        <f>VLOOKUP($A20,'Price &amp; Return'!$AR:$CD,COLUMN(U$1),0)</f>
        <v>0</v>
      </c>
      <c r="V20" s="36">
        <f>VLOOKUP($A20,'Price &amp; Return'!$AR:$CD,COLUMN(V$1),0)</f>
        <v>-3.3475929196389573E-2</v>
      </c>
      <c r="W20" s="36">
        <f>VLOOKUP($A20,'Price &amp; Return'!$AR:$CD,COLUMN(W$1),0)</f>
        <v>0</v>
      </c>
      <c r="X20" s="36">
        <f>VLOOKUP($A20,'Price &amp; Return'!$AR:$CD,COLUMN(X$1),0)</f>
        <v>5.7065964629167951E-2</v>
      </c>
      <c r="Y20" s="36">
        <f>VLOOKUP($A20,'Price &amp; Return'!$AR:$CD,COLUMN(Y$1),0)</f>
        <v>0</v>
      </c>
      <c r="Z20" s="36">
        <f>VLOOKUP($A20,'Price &amp; Return'!$AR:$CD,COLUMN(Z$1),0)</f>
        <v>0</v>
      </c>
      <c r="AA20" s="36">
        <f>VLOOKUP($A20,'Price &amp; Return'!$AR:$CD,COLUMN(AA$1),0)</f>
        <v>-2.1030501967787877E-3</v>
      </c>
      <c r="AB20" s="36">
        <f>VLOOKUP($A20,'Price &amp; Return'!$AR:$CD,COLUMN(AB$1),0)</f>
        <v>0</v>
      </c>
      <c r="AC20" s="36">
        <f>VLOOKUP($A20,'Price &amp; Return'!$AR:$CD,COLUMN(AC$1),0)</f>
        <v>5.5059777183027389E-2</v>
      </c>
      <c r="AD20" s="36">
        <f>VLOOKUP($A20,'Price &amp; Return'!$AR:$CD,COLUMN(AD$1),0)</f>
        <v>1.7094433359300255E-2</v>
      </c>
      <c r="AE20" s="36">
        <f>VLOOKUP($A20,'Price &amp; Return'!$AR:$CD,COLUMN(AE$1),0)</f>
        <v>0</v>
      </c>
      <c r="AF20" s="36">
        <f>VLOOKUP($A20,'Price &amp; Return'!$AR:$CD,COLUMN(AF$1),0)</f>
        <v>0</v>
      </c>
      <c r="AG20" s="36">
        <f>VLOOKUP($A20,'Price &amp; Return'!$AR:$CD,COLUMN(AG$1),0)</f>
        <v>4.2650387350370002E-2</v>
      </c>
      <c r="AH20" s="36">
        <f>VLOOKUP($A20,'Price &amp; Return'!$AR:$CD,COLUMN(AH$1),0)</f>
        <v>-4.8790164169432056E-2</v>
      </c>
      <c r="AI20" s="36">
        <f>VLOOKUP($A20,'Price &amp; Return'!$AR:$CD,COLUMN(AI$1),0)</f>
        <v>0</v>
      </c>
      <c r="AJ20" s="36">
        <f>VLOOKUP($A20,'Price &amp; Return'!$AR:$CD,COLUMN(AJ$1),0)</f>
        <v>0</v>
      </c>
      <c r="AK20" s="36">
        <f>VLOOKUP($A20,'Price &amp; Return'!$AR:$CD,COLUMN(AK$1),0)</f>
        <v>-4.8426244757879032E-3</v>
      </c>
      <c r="AL20" s="36">
        <f>VLOOKUP($A20,'Price &amp; Return'!$AR:$CD,COLUMN(AL$1),0)</f>
        <v>2.2472855852058576E-2</v>
      </c>
      <c r="AM20" s="36">
        <f>VLOOKUP($A20,'Price &amp; Return'!$AR:$CD,COLUMN(AM$1),0)</f>
        <v>2.0408871631207252E-2</v>
      </c>
    </row>
    <row r="21" spans="1:39" x14ac:dyDescent="0.35">
      <c r="A21">
        <v>20</v>
      </c>
      <c r="B21" s="31">
        <f>VLOOKUP($A21,'Price &amp; Return'!$AR:$CD,COLUMN(B$1),0)</f>
        <v>43613</v>
      </c>
      <c r="C21" s="36">
        <f>VLOOKUP($A21,'Price &amp; Return'!$AR:$CD,COLUMN(C$1),0)</f>
        <v>0</v>
      </c>
      <c r="D21" s="36">
        <f>VLOOKUP($A21,'Price &amp; Return'!$AR:$CD,COLUMN(D$1),0)</f>
        <v>-3.0305349495328922E-2</v>
      </c>
      <c r="E21" s="36">
        <f>VLOOKUP($A21,'Price &amp; Return'!$AR:$CD,COLUMN(E$1),0)</f>
        <v>0</v>
      </c>
      <c r="F21" s="36">
        <f>VLOOKUP($A21,'Price &amp; Return'!$AR:$CD,COLUMN(F$1),0)</f>
        <v>1.6260520871780326E-2</v>
      </c>
      <c r="G21" s="36">
        <f>VLOOKUP($A21,'Price &amp; Return'!$AR:$CD,COLUMN(G$1),0)</f>
        <v>-8.2238098236972118E-2</v>
      </c>
      <c r="H21" s="36">
        <f>VLOOKUP($A21,'Price &amp; Return'!$AR:$CD,COLUMN(H$1),0)</f>
        <v>0</v>
      </c>
      <c r="I21" s="36">
        <f>VLOOKUP($A21,'Price &amp; Return'!$AR:$CD,COLUMN(I$1),0)</f>
        <v>0</v>
      </c>
      <c r="J21" s="36">
        <f>VLOOKUP($A21,'Price &amp; Return'!$AR:$CD,COLUMN(J$1),0)</f>
        <v>6.4538521137571164E-2</v>
      </c>
      <c r="K21" s="36">
        <f>VLOOKUP($A21,'Price &amp; Return'!$AR:$CD,COLUMN(K$1),0)</f>
        <v>-1.8282044837449069E-2</v>
      </c>
      <c r="L21" s="36">
        <f>VLOOKUP($A21,'Price &amp; Return'!$AR:$CD,COLUMN(L$1),0)</f>
        <v>9.6849825989917621E-2</v>
      </c>
      <c r="M21" s="36">
        <f>VLOOKUP($A21,'Price &amp; Return'!$AR:$CD,COLUMN(M$1),0)</f>
        <v>9.0971778205726786E-2</v>
      </c>
      <c r="N21" s="36">
        <f>VLOOKUP($A21,'Price &amp; Return'!$AR:$CD,COLUMN(N$1),0)</f>
        <v>4.6761765908039286E-2</v>
      </c>
      <c r="O21" s="36">
        <f>VLOOKUP($A21,'Price &amp; Return'!$AR:$CD,COLUMN(O$1),0)</f>
        <v>-2.8013036227674006E-2</v>
      </c>
      <c r="P21" s="36">
        <f>VLOOKUP($A21,'Price &amp; Return'!$AR:$CD,COLUMN(P$1),0)</f>
        <v>1.0050335853501506E-2</v>
      </c>
      <c r="Q21" s="36">
        <f>VLOOKUP($A21,'Price &amp; Return'!$AR:$CD,COLUMN(Q$1),0)</f>
        <v>-9.0829216369288757E-2</v>
      </c>
      <c r="R21" s="36">
        <f>VLOOKUP($A21,'Price &amp; Return'!$AR:$CD,COLUMN(R$1),0)</f>
        <v>0</v>
      </c>
      <c r="S21" s="36">
        <f>VLOOKUP($A21,'Price &amp; Return'!$AR:$CD,COLUMN(S$1),0)</f>
        <v>0</v>
      </c>
      <c r="T21" s="36">
        <f>VLOOKUP($A21,'Price &amp; Return'!$AR:$CD,COLUMN(T$1),0)</f>
        <v>4.4335813820051834E-2</v>
      </c>
      <c r="U21" s="36">
        <f>VLOOKUP($A21,'Price &amp; Return'!$AR:$CD,COLUMN(U$1),0)</f>
        <v>4.5222942514308639E-2</v>
      </c>
      <c r="V21" s="36">
        <f>VLOOKUP($A21,'Price &amp; Return'!$AR:$CD,COLUMN(V$1),0)</f>
        <v>0</v>
      </c>
      <c r="W21" s="36">
        <f>VLOOKUP($A21,'Price &amp; Return'!$AR:$CD,COLUMN(W$1),0)</f>
        <v>0</v>
      </c>
      <c r="X21" s="36">
        <f>VLOOKUP($A21,'Price &amp; Return'!$AR:$CD,COLUMN(X$1),0)</f>
        <v>8.5646173355116012E-3</v>
      </c>
      <c r="Y21" s="36">
        <f>VLOOKUP($A21,'Price &amp; Return'!$AR:$CD,COLUMN(Y$1),0)</f>
        <v>0.10536051565782614</v>
      </c>
      <c r="Z21" s="36">
        <f>VLOOKUP($A21,'Price &amp; Return'!$AR:$CD,COLUMN(Z$1),0)</f>
        <v>0</v>
      </c>
      <c r="AA21" s="36">
        <f>VLOOKUP($A21,'Price &amp; Return'!$AR:$CD,COLUMN(AA$1),0)</f>
        <v>-2.4897551621727087E-2</v>
      </c>
      <c r="AB21" s="36">
        <f>VLOOKUP($A21,'Price &amp; Return'!$AR:$CD,COLUMN(AB$1),0)</f>
        <v>0</v>
      </c>
      <c r="AC21" s="36">
        <f>VLOOKUP($A21,'Price &amp; Return'!$AR:$CD,COLUMN(AC$1),0)</f>
        <v>0</v>
      </c>
      <c r="AD21" s="36">
        <f>VLOOKUP($A21,'Price &amp; Return'!$AR:$CD,COLUMN(AD$1),0)</f>
        <v>0</v>
      </c>
      <c r="AE21" s="36">
        <f>VLOOKUP($A21,'Price &amp; Return'!$AR:$CD,COLUMN(AE$1),0)</f>
        <v>0</v>
      </c>
      <c r="AF21" s="36">
        <f>VLOOKUP($A21,'Price &amp; Return'!$AR:$CD,COLUMN(AF$1),0)</f>
        <v>0</v>
      </c>
      <c r="AG21" s="36">
        <f>VLOOKUP($A21,'Price &amp; Return'!$AR:$CD,COLUMN(AG$1),0)</f>
        <v>-2.1762794225955173E-3</v>
      </c>
      <c r="AH21" s="36">
        <f>VLOOKUP($A21,'Price &amp; Return'!$AR:$CD,COLUMN(AH$1),0)</f>
        <v>1.197619104671562E-2</v>
      </c>
      <c r="AI21" s="36">
        <f>VLOOKUP($A21,'Price &amp; Return'!$AR:$CD,COLUMN(AI$1),0)</f>
        <v>0</v>
      </c>
      <c r="AJ21" s="36">
        <f>VLOOKUP($A21,'Price &amp; Return'!$AR:$CD,COLUMN(AJ$1),0)</f>
        <v>-2.0228793933782449E-2</v>
      </c>
      <c r="AK21" s="36">
        <f>VLOOKUP($A21,'Price &amp; Return'!$AR:$CD,COLUMN(AK$1),0)</f>
        <v>2.4183808642816527E-3</v>
      </c>
      <c r="AL21" s="36">
        <f>VLOOKUP($A21,'Price &amp; Return'!$AR:$CD,COLUMN(AL$1),0)</f>
        <v>-1.7832476295556472E-2</v>
      </c>
      <c r="AM21" s="36">
        <f>VLOOKUP($A21,'Price &amp; Return'!$AR:$CD,COLUMN(AM$1),0)</f>
        <v>1.5584731016698111E-2</v>
      </c>
    </row>
    <row r="22" spans="1:39" x14ac:dyDescent="0.35">
      <c r="A22">
        <v>21</v>
      </c>
      <c r="B22" s="31">
        <f>VLOOKUP($A22,'Price &amp; Return'!$AR:$CD,COLUMN(B$1),0)</f>
        <v>43612</v>
      </c>
      <c r="C22" s="36">
        <f>VLOOKUP($A22,'Price &amp; Return'!$AR:$CD,COLUMN(C$1),0)</f>
        <v>9.950330853168092E-3</v>
      </c>
      <c r="D22" s="36">
        <f>VLOOKUP($A22,'Price &amp; Return'!$AR:$CD,COLUMN(D$1),0)</f>
        <v>9.3818755217654912E-2</v>
      </c>
      <c r="E22" s="36">
        <f>VLOOKUP($A22,'Price &amp; Return'!$AR:$CD,COLUMN(E$1),0)</f>
        <v>0</v>
      </c>
      <c r="F22" s="36">
        <f>VLOOKUP($A22,'Price &amp; Return'!$AR:$CD,COLUMN(F$1),0)</f>
        <v>0</v>
      </c>
      <c r="G22" s="36">
        <f>VLOOKUP($A22,'Price &amp; Return'!$AR:$CD,COLUMN(G$1),0)</f>
        <v>2.6668247082161489E-2</v>
      </c>
      <c r="H22" s="36">
        <f>VLOOKUP($A22,'Price &amp; Return'!$AR:$CD,COLUMN(H$1),0)</f>
        <v>-1.4388737452099556E-2</v>
      </c>
      <c r="I22" s="36">
        <f>VLOOKUP($A22,'Price &amp; Return'!$AR:$CD,COLUMN(I$1),0)</f>
        <v>0</v>
      </c>
      <c r="J22" s="36">
        <f>VLOOKUP($A22,'Price &amp; Return'!$AR:$CD,COLUMN(J$1),0)</f>
        <v>-5.8268908123975643E-2</v>
      </c>
      <c r="K22" s="36">
        <f>VLOOKUP($A22,'Price &amp; Return'!$AR:$CD,COLUMN(K$1),0)</f>
        <v>-5.4200674693392556E-3</v>
      </c>
      <c r="L22" s="36">
        <f>VLOOKUP($A22,'Price &amp; Return'!$AR:$CD,COLUMN(L$1),0)</f>
        <v>0</v>
      </c>
      <c r="M22" s="36">
        <f>VLOOKUP($A22,'Price &amp; Return'!$AR:$CD,COLUMN(M$1),0)</f>
        <v>0</v>
      </c>
      <c r="N22" s="36">
        <f>VLOOKUP($A22,'Price &amp; Return'!$AR:$CD,COLUMN(N$1),0)</f>
        <v>-1.0582109330536972E-2</v>
      </c>
      <c r="O22" s="36">
        <f>VLOOKUP($A22,'Price &amp; Return'!$AR:$CD,COLUMN(O$1),0)</f>
        <v>-1.0989121575595206E-2</v>
      </c>
      <c r="P22" s="36">
        <f>VLOOKUP($A22,'Price &amp; Return'!$AR:$CD,COLUMN(P$1),0)</f>
        <v>-1.0050335853501451E-2</v>
      </c>
      <c r="Q22" s="36">
        <f>VLOOKUP($A22,'Price &amp; Return'!$AR:$CD,COLUMN(Q$1),0)</f>
        <v>0</v>
      </c>
      <c r="R22" s="36">
        <f>VLOOKUP($A22,'Price &amp; Return'!$AR:$CD,COLUMN(R$1),0)</f>
        <v>-2.0834086902841914E-2</v>
      </c>
      <c r="S22" s="36">
        <f>VLOOKUP($A22,'Price &amp; Return'!$AR:$CD,COLUMN(S$1),0)</f>
        <v>0</v>
      </c>
      <c r="T22" s="36">
        <f>VLOOKUP($A22,'Price &amp; Return'!$AR:$CD,COLUMN(T$1),0)</f>
        <v>1.0723963362975642E-2</v>
      </c>
      <c r="U22" s="36">
        <f>VLOOKUP($A22,'Price &amp; Return'!$AR:$CD,COLUMN(U$1),0)</f>
        <v>0</v>
      </c>
      <c r="V22" s="36">
        <f>VLOOKUP($A22,'Price &amp; Return'!$AR:$CD,COLUMN(V$1),0)</f>
        <v>0</v>
      </c>
      <c r="W22" s="36">
        <f>VLOOKUP($A22,'Price &amp; Return'!$AR:$CD,COLUMN(W$1),0)</f>
        <v>0</v>
      </c>
      <c r="X22" s="36">
        <f>VLOOKUP($A22,'Price &amp; Return'!$AR:$CD,COLUMN(X$1),0)</f>
        <v>0</v>
      </c>
      <c r="Y22" s="36">
        <f>VLOOKUP($A22,'Price &amp; Return'!$AR:$CD,COLUMN(Y$1),0)</f>
        <v>0</v>
      </c>
      <c r="Z22" s="36">
        <f>VLOOKUP($A22,'Price &amp; Return'!$AR:$CD,COLUMN(Z$1),0)</f>
        <v>0</v>
      </c>
      <c r="AA22" s="36">
        <f>VLOOKUP($A22,'Price &amp; Return'!$AR:$CD,COLUMN(AA$1),0)</f>
        <v>5.1361181217674922E-3</v>
      </c>
      <c r="AB22" s="36">
        <f>VLOOKUP($A22,'Price &amp; Return'!$AR:$CD,COLUMN(AB$1),0)</f>
        <v>0</v>
      </c>
      <c r="AC22" s="36">
        <f>VLOOKUP($A22,'Price &amp; Return'!$AR:$CD,COLUMN(AC$1),0)</f>
        <v>1.1385322225125429E-2</v>
      </c>
      <c r="AD22" s="36">
        <f>VLOOKUP($A22,'Price &amp; Return'!$AR:$CD,COLUMN(AD$1),0)</f>
        <v>0</v>
      </c>
      <c r="AE22" s="36">
        <f>VLOOKUP($A22,'Price &amp; Return'!$AR:$CD,COLUMN(AE$1),0)</f>
        <v>0</v>
      </c>
      <c r="AF22" s="36">
        <f>VLOOKUP($A22,'Price &amp; Return'!$AR:$CD,COLUMN(AF$1),0)</f>
        <v>0</v>
      </c>
      <c r="AG22" s="36">
        <f>VLOOKUP($A22,'Price &amp; Return'!$AR:$CD,COLUMN(AG$1),0)</f>
        <v>-2.1715535135079069E-3</v>
      </c>
      <c r="AH22" s="36">
        <f>VLOOKUP($A22,'Price &amp; Return'!$AR:$CD,COLUMN(AH$1),0)</f>
        <v>-2.4067400305649764E-3</v>
      </c>
      <c r="AI22" s="36">
        <f>VLOOKUP($A22,'Price &amp; Return'!$AR:$CD,COLUMN(AI$1),0)</f>
        <v>0</v>
      </c>
      <c r="AJ22" s="36">
        <f>VLOOKUP($A22,'Price &amp; Return'!$AR:$CD,COLUMN(AJ$1),0)</f>
        <v>-5.5237021686322923E-3</v>
      </c>
      <c r="AK22" s="36">
        <f>VLOOKUP($A22,'Price &amp; Return'!$AR:$CD,COLUMN(AK$1),0)</f>
        <v>1.2180418556871013E-2</v>
      </c>
      <c r="AL22" s="36">
        <f>VLOOKUP($A22,'Price &amp; Return'!$AR:$CD,COLUMN(AL$1),0)</f>
        <v>-4.6403795565022254E-3</v>
      </c>
      <c r="AM22" s="36">
        <f>VLOOKUP($A22,'Price &amp; Return'!$AR:$CD,COLUMN(AM$1),0)</f>
        <v>1.5831465216680662E-2</v>
      </c>
    </row>
    <row r="23" spans="1:39" x14ac:dyDescent="0.35">
      <c r="A23">
        <v>22</v>
      </c>
      <c r="B23" s="31">
        <f>VLOOKUP($A23,'Price &amp; Return'!$AR:$CD,COLUMN(B$1),0)</f>
        <v>43609</v>
      </c>
      <c r="C23" s="36">
        <f>VLOOKUP($A23,'Price &amp; Return'!$AR:$CD,COLUMN(C$1),0)</f>
        <v>0</v>
      </c>
      <c r="D23" s="36">
        <f>VLOOKUP($A23,'Price &amp; Return'!$AR:$CD,COLUMN(D$1),0)</f>
        <v>-1.6260520871780291E-2</v>
      </c>
      <c r="E23" s="36">
        <f>VLOOKUP($A23,'Price &amp; Return'!$AR:$CD,COLUMN(E$1),0)</f>
        <v>0</v>
      </c>
      <c r="F23" s="36">
        <f>VLOOKUP($A23,'Price &amp; Return'!$AR:$CD,COLUMN(F$1),0)</f>
        <v>0</v>
      </c>
      <c r="G23" s="36">
        <f>VLOOKUP($A23,'Price &amp; Return'!$AR:$CD,COLUMN(G$1),0)</f>
        <v>5.5569851154810786E-2</v>
      </c>
      <c r="H23" s="36">
        <f>VLOOKUP($A23,'Price &amp; Return'!$AR:$CD,COLUMN(H$1),0)</f>
        <v>2.8987536873252187E-2</v>
      </c>
      <c r="I23" s="36">
        <f>VLOOKUP($A23,'Price &amp; Return'!$AR:$CD,COLUMN(I$1),0)</f>
        <v>0</v>
      </c>
      <c r="J23" s="36">
        <f>VLOOKUP($A23,'Price &amp; Return'!$AR:$CD,COLUMN(J$1),0)</f>
        <v>0</v>
      </c>
      <c r="K23" s="36">
        <f>VLOOKUP($A23,'Price &amp; Return'!$AR:$CD,COLUMN(K$1),0)</f>
        <v>-9.4490843420922413E-2</v>
      </c>
      <c r="L23" s="36">
        <f>VLOOKUP($A23,'Price &amp; Return'!$AR:$CD,COLUMN(L$1),0)</f>
        <v>4.9213982781412591E-2</v>
      </c>
      <c r="M23" s="36">
        <f>VLOOKUP($A23,'Price &amp; Return'!$AR:$CD,COLUMN(M$1),0)</f>
        <v>4.8790164169431834E-2</v>
      </c>
      <c r="N23" s="36">
        <f>VLOOKUP($A23,'Price &amp; Return'!$AR:$CD,COLUMN(N$1),0)</f>
        <v>9.9529595347033067E-2</v>
      </c>
      <c r="O23" s="36">
        <f>VLOOKUP($A23,'Price &amp; Return'!$AR:$CD,COLUMN(O$1),0)</f>
        <v>-5.4496047675645911E-3</v>
      </c>
      <c r="P23" s="36">
        <f>VLOOKUP($A23,'Price &amp; Return'!$AR:$CD,COLUMN(P$1),0)</f>
        <v>1.0050335853501506E-2</v>
      </c>
      <c r="Q23" s="36">
        <f>VLOOKUP($A23,'Price &amp; Return'!$AR:$CD,COLUMN(Q$1),0)</f>
        <v>0</v>
      </c>
      <c r="R23" s="36">
        <f>VLOOKUP($A23,'Price &amp; Return'!$AR:$CD,COLUMN(R$1),0)</f>
        <v>-5.1413995004187642E-3</v>
      </c>
      <c r="S23" s="36">
        <f>VLOOKUP($A23,'Price &amp; Return'!$AR:$CD,COLUMN(S$1),0)</f>
        <v>1.0362787035546658E-2</v>
      </c>
      <c r="T23" s="36">
        <f>VLOOKUP($A23,'Price &amp; Return'!$AR:$CD,COLUMN(T$1),0)</f>
        <v>8.2854383596590572E-2</v>
      </c>
      <c r="U23" s="36">
        <f>VLOOKUP($A23,'Price &amp; Return'!$AR:$CD,COLUMN(U$1),0)</f>
        <v>0.1051493001115769</v>
      </c>
      <c r="V23" s="36">
        <f>VLOOKUP($A23,'Price &amp; Return'!$AR:$CD,COLUMN(V$1),0)</f>
        <v>0</v>
      </c>
      <c r="W23" s="36">
        <f>VLOOKUP($A23,'Price &amp; Return'!$AR:$CD,COLUMN(W$1),0)</f>
        <v>0</v>
      </c>
      <c r="X23" s="36">
        <f>VLOOKUP($A23,'Price &amp; Return'!$AR:$CD,COLUMN(X$1),0)</f>
        <v>-1.5267472130788421E-2</v>
      </c>
      <c r="Y23" s="36">
        <f>VLOOKUP($A23,'Price &amp; Return'!$AR:$CD,COLUMN(Y$1),0)</f>
        <v>0.1051085947596557</v>
      </c>
      <c r="Z23" s="36">
        <f>VLOOKUP($A23,'Price &amp; Return'!$AR:$CD,COLUMN(Z$1),0)</f>
        <v>0</v>
      </c>
      <c r="AA23" s="36">
        <f>VLOOKUP($A23,'Price &amp; Return'!$AR:$CD,COLUMN(AA$1),0)</f>
        <v>0</v>
      </c>
      <c r="AB23" s="36">
        <f>VLOOKUP($A23,'Price &amp; Return'!$AR:$CD,COLUMN(AB$1),0)</f>
        <v>7.2033202899831547E-2</v>
      </c>
      <c r="AC23" s="36">
        <f>VLOOKUP($A23,'Price &amp; Return'!$AR:$CD,COLUMN(AC$1),0)</f>
        <v>-7.6045993852193036E-3</v>
      </c>
      <c r="AD23" s="36">
        <f>VLOOKUP($A23,'Price &amp; Return'!$AR:$CD,COLUMN(AD$1),0)</f>
        <v>8.6580627431145311E-3</v>
      </c>
      <c r="AE23" s="36">
        <f>VLOOKUP($A23,'Price &amp; Return'!$AR:$CD,COLUMN(AE$1),0)</f>
        <v>0</v>
      </c>
      <c r="AF23" s="36">
        <f>VLOOKUP($A23,'Price &amp; Return'!$AR:$CD,COLUMN(AF$1),0)</f>
        <v>0</v>
      </c>
      <c r="AG23" s="36">
        <f>VLOOKUP($A23,'Price &amp; Return'!$AR:$CD,COLUMN(AG$1),0)</f>
        <v>-2.166848085090314E-3</v>
      </c>
      <c r="AH23" s="36">
        <f>VLOOKUP($A23,'Price &amp; Return'!$AR:$CD,COLUMN(AH$1),0)</f>
        <v>3.6723832954694099E-2</v>
      </c>
      <c r="AI23" s="36">
        <f>VLOOKUP($A23,'Price &amp; Return'!$AR:$CD,COLUMN(AI$1),0)</f>
        <v>0</v>
      </c>
      <c r="AJ23" s="36">
        <f>VLOOKUP($A23,'Price &amp; Return'!$AR:$CD,COLUMN(AJ$1),0)</f>
        <v>4.246290881451004E-3</v>
      </c>
      <c r="AK23" s="36">
        <f>VLOOKUP($A23,'Price &amp; Return'!$AR:$CD,COLUMN(AK$1),0)</f>
        <v>-1.2180418556871072E-2</v>
      </c>
      <c r="AL23" s="36">
        <f>VLOOKUP($A23,'Price &amp; Return'!$AR:$CD,COLUMN(AL$1),0)</f>
        <v>2.3420274208098422E-2</v>
      </c>
      <c r="AM23" s="36">
        <f>VLOOKUP($A23,'Price &amp; Return'!$AR:$CD,COLUMN(AM$1),0)</f>
        <v>2.6955809988528295E-2</v>
      </c>
    </row>
    <row r="24" spans="1:39" x14ac:dyDescent="0.35">
      <c r="A24">
        <v>23</v>
      </c>
      <c r="B24" s="31">
        <f>VLOOKUP($A24,'Price &amp; Return'!$AR:$CD,COLUMN(B$1),0)</f>
        <v>43608</v>
      </c>
      <c r="C24" s="36">
        <f>VLOOKUP($A24,'Price &amp; Return'!$AR:$CD,COLUMN(C$1),0)</f>
        <v>-4.9875415110391622E-3</v>
      </c>
      <c r="D24" s="36">
        <f>VLOOKUP($A24,'Price &amp; Return'!$AR:$CD,COLUMN(D$1),0)</f>
        <v>0</v>
      </c>
      <c r="E24" s="36">
        <f>VLOOKUP($A24,'Price &amp; Return'!$AR:$CD,COLUMN(E$1),0)</f>
        <v>0</v>
      </c>
      <c r="F24" s="36">
        <f>VLOOKUP($A24,'Price &amp; Return'!$AR:$CD,COLUMN(F$1),0)</f>
        <v>0</v>
      </c>
      <c r="G24" s="36">
        <f>VLOOKUP($A24,'Price &amp; Return'!$AR:$CD,COLUMN(G$1),0)</f>
        <v>-1.8868484304382691E-2</v>
      </c>
      <c r="H24" s="36">
        <f>VLOOKUP($A24,'Price &amp; Return'!$AR:$CD,COLUMN(H$1),0)</f>
        <v>-2.8987536873252298E-2</v>
      </c>
      <c r="I24" s="36">
        <f>VLOOKUP($A24,'Price &amp; Return'!$AR:$CD,COLUMN(I$1),0)</f>
        <v>3.7740327982847113E-2</v>
      </c>
      <c r="J24" s="36">
        <f>VLOOKUP($A24,'Price &amp; Return'!$AR:$CD,COLUMN(J$1),0)</f>
        <v>6.3091691932645345E-3</v>
      </c>
      <c r="K24" s="36">
        <f>VLOOKUP($A24,'Price &amp; Return'!$AR:$CD,COLUMN(K$1),0)</f>
        <v>0</v>
      </c>
      <c r="L24" s="36">
        <f>VLOOKUP($A24,'Price &amp; Return'!$AR:$CD,COLUMN(L$1),0)</f>
        <v>8.3510632873169843E-2</v>
      </c>
      <c r="M24" s="36">
        <f>VLOOKUP($A24,'Price &amp; Return'!$AR:$CD,COLUMN(M$1),0)</f>
        <v>0</v>
      </c>
      <c r="N24" s="36">
        <f>VLOOKUP($A24,'Price &amp; Return'!$AR:$CD,COLUMN(N$1),0)</f>
        <v>-7.2861348264871839E-2</v>
      </c>
      <c r="O24" s="36">
        <f>VLOOKUP($A24,'Price &amp; Return'!$AR:$CD,COLUMN(O$1),0)</f>
        <v>-2.150620522096373E-2</v>
      </c>
      <c r="P24" s="36">
        <f>VLOOKUP($A24,'Price &amp; Return'!$AR:$CD,COLUMN(P$1),0)</f>
        <v>3.4249923043078445E-2</v>
      </c>
      <c r="Q24" s="36">
        <f>VLOOKUP($A24,'Price &amp; Return'!$AR:$CD,COLUMN(Q$1),0)</f>
        <v>1.8127384592556701E-2</v>
      </c>
      <c r="R24" s="36">
        <f>VLOOKUP($A24,'Price &amp; Return'!$AR:$CD,COLUMN(R$1),0)</f>
        <v>5.1413995004186523E-3</v>
      </c>
      <c r="S24" s="36">
        <f>VLOOKUP($A24,'Price &amp; Return'!$AR:$CD,COLUMN(S$1),0)</f>
        <v>0</v>
      </c>
      <c r="T24" s="36">
        <f>VLOOKUP($A24,'Price &amp; Return'!$AR:$CD,COLUMN(T$1),0)</f>
        <v>-9.3578346959566114E-2</v>
      </c>
      <c r="U24" s="36">
        <f>VLOOKUP($A24,'Price &amp; Return'!$AR:$CD,COLUMN(U$1),0)</f>
        <v>6.1703168744227127E-2</v>
      </c>
      <c r="V24" s="36">
        <f>VLOOKUP($A24,'Price &amp; Return'!$AR:$CD,COLUMN(V$1),0)</f>
        <v>0</v>
      </c>
      <c r="W24" s="36">
        <f>VLOOKUP($A24,'Price &amp; Return'!$AR:$CD,COLUMN(W$1),0)</f>
        <v>7.1973499625089241E-2</v>
      </c>
      <c r="X24" s="36">
        <f>VLOOKUP($A24,'Price &amp; Return'!$AR:$CD,COLUMN(X$1),0)</f>
        <v>1.3783599701213596E-3</v>
      </c>
      <c r="Y24" s="36">
        <f>VLOOKUP($A24,'Price &amp; Return'!$AR:$CD,COLUMN(Y$1),0)</f>
        <v>0</v>
      </c>
      <c r="Z24" s="36">
        <f>VLOOKUP($A24,'Price &amp; Return'!$AR:$CD,COLUMN(Z$1),0)</f>
        <v>-5.5569851154810765E-2</v>
      </c>
      <c r="AA24" s="36">
        <f>VLOOKUP($A24,'Price &amp; Return'!$AR:$CD,COLUMN(AA$1),0)</f>
        <v>1.0303967938964016E-3</v>
      </c>
      <c r="AB24" s="36">
        <f>VLOOKUP($A24,'Price &amp; Return'!$AR:$CD,COLUMN(AB$1),0)</f>
        <v>-7.2033202899831617E-2</v>
      </c>
      <c r="AC24" s="36">
        <f>VLOOKUP($A24,'Price &amp; Return'!$AR:$CD,COLUMN(AC$1),0)</f>
        <v>0</v>
      </c>
      <c r="AD24" s="36">
        <f>VLOOKUP($A24,'Price &amp; Return'!$AR:$CD,COLUMN(AD$1),0)</f>
        <v>2.6433257068155646E-2</v>
      </c>
      <c r="AE24" s="36">
        <f>VLOOKUP($A24,'Price &amp; Return'!$AR:$CD,COLUMN(AE$1),0)</f>
        <v>0</v>
      </c>
      <c r="AF24" s="36">
        <f>VLOOKUP($A24,'Price &amp; Return'!$AR:$CD,COLUMN(AF$1),0)</f>
        <v>0</v>
      </c>
      <c r="AG24" s="36">
        <f>VLOOKUP($A24,'Price &amp; Return'!$AR:$CD,COLUMN(AG$1),0)</f>
        <v>-6.4725145056173669E-3</v>
      </c>
      <c r="AH24" s="36">
        <f>VLOOKUP($A24,'Price &amp; Return'!$AR:$CD,COLUMN(AH$1),0)</f>
        <v>0</v>
      </c>
      <c r="AI24" s="36">
        <f>VLOOKUP($A24,'Price &amp; Return'!$AR:$CD,COLUMN(AI$1),0)</f>
        <v>0</v>
      </c>
      <c r="AJ24" s="36">
        <f>VLOOKUP($A24,'Price &amp; Return'!$AR:$CD,COLUMN(AJ$1),0)</f>
        <v>0</v>
      </c>
      <c r="AK24" s="36">
        <f>VLOOKUP($A24,'Price &amp; Return'!$AR:$CD,COLUMN(AK$1),0)</f>
        <v>7.290433262679274E-3</v>
      </c>
      <c r="AL24" s="36">
        <f>VLOOKUP($A24,'Price &amp; Return'!$AR:$CD,COLUMN(AL$1),0)</f>
        <v>9.523881511255541E-3</v>
      </c>
      <c r="AM24" s="36">
        <f>VLOOKUP($A24,'Price &amp; Return'!$AR:$CD,COLUMN(AM$1),0)</f>
        <v>-3.7537919319065208E-2</v>
      </c>
    </row>
    <row r="25" spans="1:39" x14ac:dyDescent="0.35">
      <c r="A25">
        <v>24</v>
      </c>
      <c r="B25" s="31">
        <f>VLOOKUP($A25,'Price &amp; Return'!$AR:$CD,COLUMN(B$1),0)</f>
        <v>43607</v>
      </c>
      <c r="C25" s="36">
        <f>VLOOKUP($A25,'Price &amp; Return'!$AR:$CD,COLUMN(C$1),0)</f>
        <v>0</v>
      </c>
      <c r="D25" s="36">
        <f>VLOOKUP($A25,'Price &amp; Return'!$AR:$CD,COLUMN(D$1),0)</f>
        <v>-9.2373320131015166E-2</v>
      </c>
      <c r="E25" s="36">
        <f>VLOOKUP($A25,'Price &amp; Return'!$AR:$CD,COLUMN(E$1),0)</f>
        <v>0</v>
      </c>
      <c r="F25" s="36">
        <f>VLOOKUP($A25,'Price &amp; Return'!$AR:$CD,COLUMN(F$1),0)</f>
        <v>0</v>
      </c>
      <c r="G25" s="36">
        <f>VLOOKUP($A25,'Price &amp; Return'!$AR:$CD,COLUMN(G$1),0)</f>
        <v>0</v>
      </c>
      <c r="H25" s="36">
        <f>VLOOKUP($A25,'Price &amp; Return'!$AR:$CD,COLUMN(H$1),0)</f>
        <v>0</v>
      </c>
      <c r="I25" s="36">
        <f>VLOOKUP($A25,'Price &amp; Return'!$AR:$CD,COLUMN(I$1),0)</f>
        <v>6.7620187674979293E-2</v>
      </c>
      <c r="J25" s="36">
        <f>VLOOKUP($A25,'Price &amp; Return'!$AR:$CD,COLUMN(J$1),0)</f>
        <v>-6.7303681896106554E-2</v>
      </c>
      <c r="K25" s="36">
        <f>VLOOKUP($A25,'Price &amp; Return'!$AR:$CD,COLUMN(K$1),0)</f>
        <v>9.2690662916774413E-2</v>
      </c>
      <c r="L25" s="36">
        <f>VLOOKUP($A25,'Price &amp; Return'!$AR:$CD,COLUMN(L$1),0)</f>
        <v>3.278982282299097E-2</v>
      </c>
      <c r="M25" s="36">
        <f>VLOOKUP($A25,'Price &amp; Return'!$AR:$CD,COLUMN(M$1),0)</f>
        <v>0</v>
      </c>
      <c r="N25" s="36">
        <f>VLOOKUP($A25,'Price &amp; Return'!$AR:$CD,COLUMN(N$1),0)</f>
        <v>0</v>
      </c>
      <c r="O25" s="36">
        <f>VLOOKUP($A25,'Price &amp; Return'!$AR:$CD,COLUMN(O$1),0)</f>
        <v>-2.6248226074936327E-2</v>
      </c>
      <c r="P25" s="36">
        <f>VLOOKUP($A25,'Price &amp; Return'!$AR:$CD,COLUMN(P$1),0)</f>
        <v>5.3680149463623816E-2</v>
      </c>
      <c r="Q25" s="36">
        <f>VLOOKUP($A25,'Price &amp; Return'!$AR:$CD,COLUMN(Q$1),0)</f>
        <v>0</v>
      </c>
      <c r="R25" s="36">
        <f>VLOOKUP($A25,'Price &amp; Return'!$AR:$CD,COLUMN(R$1),0)</f>
        <v>-6.4226296564672469E-3</v>
      </c>
      <c r="S25" s="36">
        <f>VLOOKUP($A25,'Price &amp; Return'!$AR:$CD,COLUMN(S$1),0)</f>
        <v>9.7291307609379235E-2</v>
      </c>
      <c r="T25" s="36">
        <f>VLOOKUP($A25,'Price &amp; Return'!$AR:$CD,COLUMN(T$1),0)</f>
        <v>5.4808236494994951E-2</v>
      </c>
      <c r="U25" s="36">
        <f>VLOOKUP($A25,'Price &amp; Return'!$AR:$CD,COLUMN(U$1),0)</f>
        <v>0</v>
      </c>
      <c r="V25" s="36">
        <f>VLOOKUP($A25,'Price &amp; Return'!$AR:$CD,COLUMN(V$1),0)</f>
        <v>0</v>
      </c>
      <c r="W25" s="36">
        <f>VLOOKUP($A25,'Price &amp; Return'!$AR:$CD,COLUMN(W$1),0)</f>
        <v>-7.1973499625089227E-2</v>
      </c>
      <c r="X25" s="36">
        <f>VLOOKUP($A25,'Price &amp; Return'!$AR:$CD,COLUMN(X$1),0)</f>
        <v>-3.4567996218841837E-2</v>
      </c>
      <c r="Y25" s="36">
        <f>VLOOKUP($A25,'Price &amp; Return'!$AR:$CD,COLUMN(Y$1),0)</f>
        <v>0</v>
      </c>
      <c r="Z25" s="36">
        <f>VLOOKUP($A25,'Price &amp; Return'!$AR:$CD,COLUMN(Z$1),0)</f>
        <v>0</v>
      </c>
      <c r="AA25" s="36">
        <f>VLOOKUP($A25,'Price &amp; Return'!$AR:$CD,COLUMN(AA$1),0)</f>
        <v>0</v>
      </c>
      <c r="AB25" s="36">
        <f>VLOOKUP($A25,'Price &amp; Return'!$AR:$CD,COLUMN(AB$1),0)</f>
        <v>0</v>
      </c>
      <c r="AC25" s="36">
        <f>VLOOKUP($A25,'Price &amp; Return'!$AR:$CD,COLUMN(AC$1),0)</f>
        <v>0</v>
      </c>
      <c r="AD25" s="36">
        <f>VLOOKUP($A25,'Price &amp; Return'!$AR:$CD,COLUMN(AD$1),0)</f>
        <v>0</v>
      </c>
      <c r="AE25" s="36">
        <f>VLOOKUP($A25,'Price &amp; Return'!$AR:$CD,COLUMN(AE$1),0)</f>
        <v>0</v>
      </c>
      <c r="AF25" s="36">
        <f>VLOOKUP($A25,'Price &amp; Return'!$AR:$CD,COLUMN(AF$1),0)</f>
        <v>0</v>
      </c>
      <c r="AG25" s="36">
        <f>VLOOKUP($A25,'Price &amp; Return'!$AR:$CD,COLUMN(AG$1),0)</f>
        <v>-1.9169916107720172E-2</v>
      </c>
      <c r="AH25" s="36">
        <f>VLOOKUP($A25,'Price &amp; Return'!$AR:$CD,COLUMN(AH$1),0)</f>
        <v>-4.9751346401139549E-3</v>
      </c>
      <c r="AI25" s="36">
        <f>VLOOKUP($A25,'Price &amp; Return'!$AR:$CD,COLUMN(AI$1),0)</f>
        <v>0</v>
      </c>
      <c r="AJ25" s="36">
        <f>VLOOKUP($A25,'Price &amp; Return'!$AR:$CD,COLUMN(AJ$1),0)</f>
        <v>4.264398786457518E-3</v>
      </c>
      <c r="AK25" s="36">
        <f>VLOOKUP($A25,'Price &amp; Return'!$AR:$CD,COLUMN(AK$1),0)</f>
        <v>2.4692612590371414E-2</v>
      </c>
      <c r="AL25" s="36">
        <f>VLOOKUP($A25,'Price &amp; Return'!$AR:$CD,COLUMN(AL$1),0)</f>
        <v>4.7961722634930135E-3</v>
      </c>
      <c r="AM25" s="36">
        <f>VLOOKUP($A25,'Price &amp; Return'!$AR:$CD,COLUMN(AM$1),0)</f>
        <v>-1.5666116744399463E-2</v>
      </c>
    </row>
    <row r="26" spans="1:39" x14ac:dyDescent="0.35">
      <c r="A26">
        <v>25</v>
      </c>
      <c r="B26" s="31">
        <f>VLOOKUP($A26,'Price &amp; Return'!$AR:$CD,COLUMN(B$1),0)</f>
        <v>43606</v>
      </c>
      <c r="C26" s="36">
        <f>VLOOKUP($A26,'Price &amp; Return'!$AR:$CD,COLUMN(C$1),0)</f>
        <v>0</v>
      </c>
      <c r="D26" s="36">
        <f>VLOOKUP($A26,'Price &amp; Return'!$AR:$CD,COLUMN(D$1),0)</f>
        <v>-2.8987536873252187E-2</v>
      </c>
      <c r="E26" s="36">
        <f>VLOOKUP($A26,'Price &amp; Return'!$AR:$CD,COLUMN(E$1),0)</f>
        <v>0</v>
      </c>
      <c r="F26" s="36">
        <f>VLOOKUP($A26,'Price &amp; Return'!$AR:$CD,COLUMN(F$1),0)</f>
        <v>-4.0899852515251661E-3</v>
      </c>
      <c r="G26" s="36">
        <f>VLOOKUP($A26,'Price &amp; Return'!$AR:$CD,COLUMN(G$1),0)</f>
        <v>2.843793532053341E-2</v>
      </c>
      <c r="H26" s="36">
        <f>VLOOKUP($A26,'Price &amp; Return'!$AR:$CD,COLUMN(H$1),0)</f>
        <v>0</v>
      </c>
      <c r="I26" s="36">
        <f>VLOOKUP($A26,'Price &amp; Return'!$AR:$CD,COLUMN(I$1),0)</f>
        <v>0</v>
      </c>
      <c r="J26" s="36">
        <f>VLOOKUP($A26,'Price &amp; Return'!$AR:$CD,COLUMN(J$1),0)</f>
        <v>5.4724899689246466E-2</v>
      </c>
      <c r="K26" s="36">
        <f>VLOOKUP($A26,'Price &amp; Return'!$AR:$CD,COLUMN(K$1),0)</f>
        <v>-3.3601746546768008E-2</v>
      </c>
      <c r="L26" s="36">
        <f>VLOOKUP($A26,'Price &amp; Return'!$AR:$CD,COLUMN(L$1),0)</f>
        <v>-6.7658648473814809E-2</v>
      </c>
      <c r="M26" s="36">
        <f>VLOOKUP($A26,'Price &amp; Return'!$AR:$CD,COLUMN(M$1),0)</f>
        <v>0</v>
      </c>
      <c r="N26" s="36">
        <f>VLOOKUP($A26,'Price &amp; Return'!$AR:$CD,COLUMN(N$1),0)</f>
        <v>-5.2643733485421909E-2</v>
      </c>
      <c r="O26" s="36">
        <f>VLOOKUP($A26,'Price &amp; Return'!$AR:$CD,COLUMN(O$1),0)</f>
        <v>-3.5627177643151042E-2</v>
      </c>
      <c r="P26" s="36">
        <f>VLOOKUP($A26,'Price &amp; Return'!$AR:$CD,COLUMN(P$1),0)</f>
        <v>0</v>
      </c>
      <c r="Q26" s="36">
        <f>VLOOKUP($A26,'Price &amp; Return'!$AR:$CD,COLUMN(Q$1),0)</f>
        <v>6.2913825410569182E-2</v>
      </c>
      <c r="R26" s="36">
        <f>VLOOKUP($A26,'Price &amp; Return'!$AR:$CD,COLUMN(R$1),0)</f>
        <v>-1.3986241974739952E-2</v>
      </c>
      <c r="S26" s="36">
        <f>VLOOKUP($A26,'Price &amp; Return'!$AR:$CD,COLUMN(S$1),0)</f>
        <v>-9.7291307609379193E-2</v>
      </c>
      <c r="T26" s="36">
        <f>VLOOKUP($A26,'Price &amp; Return'!$AR:$CD,COLUMN(T$1),0)</f>
        <v>-4.1385216162854364E-2</v>
      </c>
      <c r="U26" s="36">
        <f>VLOOKUP($A26,'Price &amp; Return'!$AR:$CD,COLUMN(U$1),0)</f>
        <v>0</v>
      </c>
      <c r="V26" s="36">
        <f>VLOOKUP($A26,'Price &amp; Return'!$AR:$CD,COLUMN(V$1),0)</f>
        <v>-2.8399474521698002E-2</v>
      </c>
      <c r="W26" s="36">
        <f>VLOOKUP($A26,'Price &amp; Return'!$AR:$CD,COLUMN(W$1),0)</f>
        <v>0</v>
      </c>
      <c r="X26" s="36">
        <f>VLOOKUP($A26,'Price &amp; Return'!$AR:$CD,COLUMN(X$1),0)</f>
        <v>0</v>
      </c>
      <c r="Y26" s="36">
        <f>VLOOKUP($A26,'Price &amp; Return'!$AR:$CD,COLUMN(Y$1),0)</f>
        <v>0</v>
      </c>
      <c r="Z26" s="36">
        <f>VLOOKUP($A26,'Price &amp; Return'!$AR:$CD,COLUMN(Z$1),0)</f>
        <v>0</v>
      </c>
      <c r="AA26" s="36">
        <f>VLOOKUP($A26,'Price &amp; Return'!$AR:$CD,COLUMN(AA$1),0)</f>
        <v>-3.0880106885765052E-3</v>
      </c>
      <c r="AB26" s="36">
        <f>VLOOKUP($A26,'Price &amp; Return'!$AR:$CD,COLUMN(AB$1),0)</f>
        <v>1.0005003335834001E-3</v>
      </c>
      <c r="AC26" s="36">
        <f>VLOOKUP($A26,'Price &amp; Return'!$AR:$CD,COLUMN(AC$1),0)</f>
        <v>0</v>
      </c>
      <c r="AD26" s="36">
        <f>VLOOKUP($A26,'Price &amp; Return'!$AR:$CD,COLUMN(AD$1),0)</f>
        <v>0</v>
      </c>
      <c r="AE26" s="36">
        <f>VLOOKUP($A26,'Price &amp; Return'!$AR:$CD,COLUMN(AE$1),0)</f>
        <v>0</v>
      </c>
      <c r="AF26" s="36">
        <f>VLOOKUP($A26,'Price &amp; Return'!$AR:$CD,COLUMN(AF$1),0)</f>
        <v>-9.4974665625703586E-2</v>
      </c>
      <c r="AG26" s="36">
        <f>VLOOKUP($A26,'Price &amp; Return'!$AR:$CD,COLUMN(AG$1),0)</f>
        <v>0</v>
      </c>
      <c r="AH26" s="36">
        <f>VLOOKUP($A26,'Price &amp; Return'!$AR:$CD,COLUMN(AH$1),0)</f>
        <v>-1.7220597751670407E-2</v>
      </c>
      <c r="AI26" s="36">
        <f>VLOOKUP($A26,'Price &amp; Return'!$AR:$CD,COLUMN(AI$1),0)</f>
        <v>3.9220713153281329E-2</v>
      </c>
      <c r="AJ26" s="36">
        <f>VLOOKUP($A26,'Price &amp; Return'!$AR:$CD,COLUMN(AJ$1),0)</f>
        <v>0</v>
      </c>
      <c r="AK26" s="36">
        <f>VLOOKUP($A26,'Price &amp; Return'!$AR:$CD,COLUMN(AK$1),0)</f>
        <v>-2.7128667388252699E-2</v>
      </c>
      <c r="AL26" s="36">
        <f>VLOOKUP($A26,'Price &amp; Return'!$AR:$CD,COLUMN(AL$1),0)</f>
        <v>0</v>
      </c>
      <c r="AM26" s="36">
        <f>VLOOKUP($A26,'Price &amp; Return'!$AR:$CD,COLUMN(AM$1),0)</f>
        <v>-5.1679701584424493E-3</v>
      </c>
    </row>
    <row r="27" spans="1:39" x14ac:dyDescent="0.35">
      <c r="A27">
        <v>26</v>
      </c>
      <c r="B27" s="31">
        <f>VLOOKUP($A27,'Price &amp; Return'!$AR:$CD,COLUMN(B$1),0)</f>
        <v>43605</v>
      </c>
      <c r="C27" s="36">
        <f>VLOOKUP($A27,'Price &amp; Return'!$AR:$CD,COLUMN(C$1),0)</f>
        <v>0</v>
      </c>
      <c r="D27" s="36">
        <f>VLOOKUP($A27,'Price &amp; Return'!$AR:$CD,COLUMN(D$1),0)</f>
        <v>-1.4184634991956413E-2</v>
      </c>
      <c r="E27" s="36">
        <f>VLOOKUP($A27,'Price &amp; Return'!$AR:$CD,COLUMN(E$1),0)</f>
        <v>0</v>
      </c>
      <c r="F27" s="36">
        <f>VLOOKUP($A27,'Price &amp; Return'!$AR:$CD,COLUMN(F$1),0)</f>
        <v>4.0899852515252876E-3</v>
      </c>
      <c r="G27" s="36">
        <f>VLOOKUP($A27,'Price &amp; Return'!$AR:$CD,COLUMN(G$1),0)</f>
        <v>2.9270382300113237E-2</v>
      </c>
      <c r="H27" s="36">
        <f>VLOOKUP($A27,'Price &amp; Return'!$AR:$CD,COLUMN(H$1),0)</f>
        <v>2.8987536873252187E-2</v>
      </c>
      <c r="I27" s="36">
        <f>VLOOKUP($A27,'Price &amp; Return'!$AR:$CD,COLUMN(I$1),0)</f>
        <v>0</v>
      </c>
      <c r="J27" s="36">
        <f>VLOOKUP($A27,'Price &amp; Return'!$AR:$CD,COLUMN(J$1),0)</f>
        <v>-5.4724899689246487E-2</v>
      </c>
      <c r="K27" s="36">
        <f>VLOOKUP($A27,'Price &amp; Return'!$AR:$CD,COLUMN(K$1),0)</f>
        <v>5.3584246134106263E-2</v>
      </c>
      <c r="L27" s="36">
        <f>VLOOKUP($A27,'Price &amp; Return'!$AR:$CD,COLUMN(L$1),0)</f>
        <v>-5.4558984250434366E-2</v>
      </c>
      <c r="M27" s="36">
        <f>VLOOKUP($A27,'Price &amp; Return'!$AR:$CD,COLUMN(M$1),0)</f>
        <v>0</v>
      </c>
      <c r="N27" s="36">
        <f>VLOOKUP($A27,'Price &amp; Return'!$AR:$CD,COLUMN(N$1),0)</f>
        <v>-2.5317807984289897E-2</v>
      </c>
      <c r="O27" s="36">
        <f>VLOOKUP($A27,'Price &amp; Return'!$AR:$CD,COLUMN(O$1),0)</f>
        <v>-4.9875415110391622E-3</v>
      </c>
      <c r="P27" s="36">
        <f>VLOOKUP($A27,'Price &amp; Return'!$AR:$CD,COLUMN(P$1),0)</f>
        <v>-7.7777701042684264E-2</v>
      </c>
      <c r="Q27" s="36">
        <f>VLOOKUP($A27,'Price &amp; Return'!$AR:$CD,COLUMN(Q$1),0)</f>
        <v>-9.8845834636632601E-2</v>
      </c>
      <c r="R27" s="36">
        <f>VLOOKUP($A27,'Price &amp; Return'!$AR:$CD,COLUMN(R$1),0)</f>
        <v>-2.2472855852058514E-2</v>
      </c>
      <c r="S27" s="36">
        <f>VLOOKUP($A27,'Price &amp; Return'!$AR:$CD,COLUMN(S$1),0)</f>
        <v>0</v>
      </c>
      <c r="T27" s="36">
        <f>VLOOKUP($A27,'Price &amp; Return'!$AR:$CD,COLUMN(T$1),0)</f>
        <v>5.5569851154810786E-2</v>
      </c>
      <c r="U27" s="36">
        <f>VLOOKUP($A27,'Price &amp; Return'!$AR:$CD,COLUMN(U$1),0)</f>
        <v>0</v>
      </c>
      <c r="V27" s="36">
        <f>VLOOKUP($A27,'Price &amp; Return'!$AR:$CD,COLUMN(V$1),0)</f>
        <v>0</v>
      </c>
      <c r="W27" s="36">
        <f>VLOOKUP($A27,'Price &amp; Return'!$AR:$CD,COLUMN(W$1),0)</f>
        <v>0</v>
      </c>
      <c r="X27" s="36">
        <f>VLOOKUP($A27,'Price &amp; Return'!$AR:$CD,COLUMN(X$1),0)</f>
        <v>-6.660006906181456E-4</v>
      </c>
      <c r="Y27" s="36">
        <f>VLOOKUP($A27,'Price &amp; Return'!$AR:$CD,COLUMN(Y$1),0)</f>
        <v>0</v>
      </c>
      <c r="Z27" s="36">
        <f>VLOOKUP($A27,'Price &amp; Return'!$AR:$CD,COLUMN(Z$1),0)</f>
        <v>0</v>
      </c>
      <c r="AA27" s="36">
        <f>VLOOKUP($A27,'Price &amp; Return'!$AR:$CD,COLUMN(AA$1),0)</f>
        <v>-2.5369194125458881E-2</v>
      </c>
      <c r="AB27" s="36">
        <f>VLOOKUP($A27,'Price &amp; Return'!$AR:$CD,COLUMN(AB$1),0)</f>
        <v>8.7830713373032179E-2</v>
      </c>
      <c r="AC27" s="36">
        <f>VLOOKUP($A27,'Price &amp; Return'!$AR:$CD,COLUMN(AC$1),0)</f>
        <v>0</v>
      </c>
      <c r="AD27" s="36">
        <f>VLOOKUP($A27,'Price &amp; Return'!$AR:$CD,COLUMN(AD$1),0)</f>
        <v>-5.2185753170570309E-2</v>
      </c>
      <c r="AE27" s="36">
        <f>VLOOKUP($A27,'Price &amp; Return'!$AR:$CD,COLUMN(AE$1),0)</f>
        <v>0</v>
      </c>
      <c r="AF27" s="36">
        <f>VLOOKUP($A27,'Price &amp; Return'!$AR:$CD,COLUMN(AF$1),0)</f>
        <v>-6.688988150796652E-3</v>
      </c>
      <c r="AG27" s="36">
        <f>VLOOKUP($A27,'Price &amp; Return'!$AR:$CD,COLUMN(AG$1),0)</f>
        <v>0</v>
      </c>
      <c r="AH27" s="36">
        <f>VLOOKUP($A27,'Price &amp; Return'!$AR:$CD,COLUMN(AH$1),0)</f>
        <v>-9.7088141269609379E-3</v>
      </c>
      <c r="AI27" s="36">
        <f>VLOOKUP($A27,'Price &amp; Return'!$AR:$CD,COLUMN(AI$1),0)</f>
        <v>-9.5310179804324893E-2</v>
      </c>
      <c r="AJ27" s="36">
        <f>VLOOKUP($A27,'Price &amp; Return'!$AR:$CD,COLUMN(AJ$1),0)</f>
        <v>0</v>
      </c>
      <c r="AK27" s="36">
        <f>VLOOKUP($A27,'Price &amp; Return'!$AR:$CD,COLUMN(AK$1),0)</f>
        <v>2.436054797881121E-3</v>
      </c>
      <c r="AL27" s="36">
        <f>VLOOKUP($A27,'Price &amp; Return'!$AR:$CD,COLUMN(AL$1),0)</f>
        <v>-4.7961722634930551E-3</v>
      </c>
      <c r="AM27" s="36">
        <f>VLOOKUP($A27,'Price &amp; Return'!$AR:$CD,COLUMN(AM$1),0)</f>
        <v>-1.0256500167189221E-2</v>
      </c>
    </row>
    <row r="28" spans="1:39" x14ac:dyDescent="0.35">
      <c r="A28">
        <v>27</v>
      </c>
      <c r="B28" s="31">
        <f>VLOOKUP($A28,'Price &amp; Return'!$AR:$CD,COLUMN(B$1),0)</f>
        <v>43602</v>
      </c>
      <c r="C28" s="36">
        <f>VLOOKUP($A28,'Price &amp; Return'!$AR:$CD,COLUMN(C$1),0)</f>
        <v>4.9875415110391882E-3</v>
      </c>
      <c r="D28" s="36">
        <f>VLOOKUP($A28,'Price &amp; Return'!$AR:$CD,COLUMN(D$1),0)</f>
        <v>0</v>
      </c>
      <c r="E28" s="36">
        <f>VLOOKUP($A28,'Price &amp; Return'!$AR:$CD,COLUMN(E$1),0)</f>
        <v>0</v>
      </c>
      <c r="F28" s="36">
        <f>VLOOKUP($A28,'Price &amp; Return'!$AR:$CD,COLUMN(F$1),0)</f>
        <v>0</v>
      </c>
      <c r="G28" s="36">
        <f>VLOOKUP($A28,'Price &amp; Return'!$AR:$CD,COLUMN(G$1),0)</f>
        <v>-5.770831762064673E-2</v>
      </c>
      <c r="H28" s="36">
        <f>VLOOKUP($A28,'Price &amp; Return'!$AR:$CD,COLUMN(H$1),0)</f>
        <v>-2.8987536873252298E-2</v>
      </c>
      <c r="I28" s="36">
        <f>VLOOKUP($A28,'Price &amp; Return'!$AR:$CD,COLUMN(I$1),0)</f>
        <v>0</v>
      </c>
      <c r="J28" s="36">
        <f>VLOOKUP($A28,'Price &amp; Return'!$AR:$CD,COLUMN(J$1),0)</f>
        <v>0</v>
      </c>
      <c r="K28" s="36">
        <f>VLOOKUP($A28,'Price &amp; Return'!$AR:$CD,COLUMN(K$1),0)</f>
        <v>0</v>
      </c>
      <c r="L28" s="36">
        <f>VLOOKUP($A28,'Price &amp; Return'!$AR:$CD,COLUMN(L$1),0)</f>
        <v>2.9542118974316043E-3</v>
      </c>
      <c r="M28" s="36">
        <f>VLOOKUP($A28,'Price &amp; Return'!$AR:$CD,COLUMN(M$1),0)</f>
        <v>0</v>
      </c>
      <c r="N28" s="36">
        <f>VLOOKUP($A28,'Price &amp; Return'!$AR:$CD,COLUMN(N$1),0)</f>
        <v>5.0125418235441935E-3</v>
      </c>
      <c r="O28" s="36">
        <f>VLOOKUP($A28,'Price &amp; Return'!$AR:$CD,COLUMN(O$1),0)</f>
        <v>-4.962789342128902E-3</v>
      </c>
      <c r="P28" s="36">
        <f>VLOOKUP($A28,'Price &amp; Return'!$AR:$CD,COLUMN(P$1),0)</f>
        <v>2.4097551579060524E-2</v>
      </c>
      <c r="Q28" s="36">
        <f>VLOOKUP($A28,'Price &amp; Return'!$AR:$CD,COLUMN(Q$1),0)</f>
        <v>0</v>
      </c>
      <c r="R28" s="36">
        <f>VLOOKUP($A28,'Price &amp; Return'!$AR:$CD,COLUMN(R$1),0)</f>
        <v>1.1173300598125255E-2</v>
      </c>
      <c r="S28" s="36">
        <f>VLOOKUP($A28,'Price &amp; Return'!$AR:$CD,COLUMN(S$1),0)</f>
        <v>0</v>
      </c>
      <c r="T28" s="36">
        <f>VLOOKUP($A28,'Price &amp; Return'!$AR:$CD,COLUMN(T$1),0)</f>
        <v>-5.5569851154810765E-2</v>
      </c>
      <c r="U28" s="36">
        <f>VLOOKUP($A28,'Price &amp; Return'!$AR:$CD,COLUMN(U$1),0)</f>
        <v>0</v>
      </c>
      <c r="V28" s="36">
        <f>VLOOKUP($A28,'Price &amp; Return'!$AR:$CD,COLUMN(V$1),0)</f>
        <v>0</v>
      </c>
      <c r="W28" s="36">
        <f>VLOOKUP($A28,'Price &amp; Return'!$AR:$CD,COLUMN(W$1),0)</f>
        <v>0</v>
      </c>
      <c r="X28" s="36">
        <f>VLOOKUP($A28,'Price &amp; Return'!$AR:$CD,COLUMN(X$1),0)</f>
        <v>-6.3206075903792583E-2</v>
      </c>
      <c r="Y28" s="36">
        <f>VLOOKUP($A28,'Price &amp; Return'!$AR:$CD,COLUMN(Y$1),0)</f>
        <v>0</v>
      </c>
      <c r="Z28" s="36">
        <f>VLOOKUP($A28,'Price &amp; Return'!$AR:$CD,COLUMN(Z$1),0)</f>
        <v>-7.7961541469711931E-2</v>
      </c>
      <c r="AA28" s="36">
        <f>VLOOKUP($A28,'Price &amp; Return'!$AR:$CD,COLUMN(AA$1),0)</f>
        <v>3.0105391528712842E-3</v>
      </c>
      <c r="AB28" s="36">
        <f>VLOOKUP($A28,'Price &amp; Return'!$AR:$CD,COLUMN(AB$1),0)</f>
        <v>0</v>
      </c>
      <c r="AC28" s="36">
        <f>VLOOKUP($A28,'Price &amp; Return'!$AR:$CD,COLUMN(AC$1),0)</f>
        <v>0</v>
      </c>
      <c r="AD28" s="36">
        <f>VLOOKUP($A28,'Price &amp; Return'!$AR:$CD,COLUMN(AD$1),0)</f>
        <v>0</v>
      </c>
      <c r="AE28" s="36">
        <f>VLOOKUP($A28,'Price &amp; Return'!$AR:$CD,COLUMN(AE$1),0)</f>
        <v>0</v>
      </c>
      <c r="AF28" s="36">
        <f>VLOOKUP($A28,'Price &amp; Return'!$AR:$CD,COLUMN(AF$1),0)</f>
        <v>0</v>
      </c>
      <c r="AG28" s="36">
        <f>VLOOKUP($A28,'Price &amp; Return'!$AR:$CD,COLUMN(AG$1),0)</f>
        <v>2.9980832211935857E-2</v>
      </c>
      <c r="AH28" s="36">
        <f>VLOOKUP($A28,'Price &amp; Return'!$AR:$CD,COLUMN(AH$1),0)</f>
        <v>-4.8192864359489947E-3</v>
      </c>
      <c r="AI28" s="36">
        <f>VLOOKUP($A28,'Price &amp; Return'!$AR:$CD,COLUMN(AI$1),0)</f>
        <v>-2.3716526617316044E-2</v>
      </c>
      <c r="AJ28" s="36">
        <f>VLOOKUP($A28,'Price &amp; Return'!$AR:$CD,COLUMN(AJ$1),0)</f>
        <v>0</v>
      </c>
      <c r="AK28" s="36">
        <f>VLOOKUP($A28,'Price &amp; Return'!$AR:$CD,COLUMN(AK$1),0)</f>
        <v>-2.4360547978811158E-3</v>
      </c>
      <c r="AL28" s="36">
        <f>VLOOKUP($A28,'Price &amp; Return'!$AR:$CD,COLUMN(AL$1),0)</f>
        <v>-4.7732787526576599E-3</v>
      </c>
      <c r="AM28" s="36">
        <f>VLOOKUP($A28,'Price &amp; Return'!$AR:$CD,COLUMN(AM$1),0)</f>
        <v>2.5841231183887328E-2</v>
      </c>
    </row>
    <row r="29" spans="1:39" x14ac:dyDescent="0.35">
      <c r="A29">
        <v>28</v>
      </c>
      <c r="B29" s="31">
        <f>VLOOKUP($A29,'Price &amp; Return'!$AR:$CD,COLUMN(B$1),0)</f>
        <v>43601</v>
      </c>
      <c r="C29" s="36">
        <f>VLOOKUP($A29,'Price &amp; Return'!$AR:$CD,COLUMN(C$1),0)</f>
        <v>3.0459207484708654E-2</v>
      </c>
      <c r="D29" s="36">
        <f>VLOOKUP($A29,'Price &amp; Return'!$AR:$CD,COLUMN(D$1),0)</f>
        <v>1.4184634991956381E-2</v>
      </c>
      <c r="E29" s="36">
        <f>VLOOKUP($A29,'Price &amp; Return'!$AR:$CD,COLUMN(E$1),0)</f>
        <v>0</v>
      </c>
      <c r="F29" s="36">
        <f>VLOOKUP($A29,'Price &amp; Return'!$AR:$CD,COLUMN(F$1),0)</f>
        <v>0</v>
      </c>
      <c r="G29" s="36">
        <f>VLOOKUP($A29,'Price &amp; Return'!$AR:$CD,COLUMN(G$1),0)</f>
        <v>0</v>
      </c>
      <c r="H29" s="36">
        <f>VLOOKUP($A29,'Price &amp; Return'!$AR:$CD,COLUMN(H$1),0)</f>
        <v>0.10536051565782635</v>
      </c>
      <c r="I29" s="36">
        <f>VLOOKUP($A29,'Price &amp; Return'!$AR:$CD,COLUMN(I$1),0)</f>
        <v>0</v>
      </c>
      <c r="J29" s="36">
        <f>VLOOKUP($A29,'Price &amp; Return'!$AR:$CD,COLUMN(J$1),0)</f>
        <v>8.0042707673536356E-2</v>
      </c>
      <c r="K29" s="36">
        <f>VLOOKUP($A29,'Price &amp; Return'!$AR:$CD,COLUMN(K$1),0)</f>
        <v>3.7387532071620412E-2</v>
      </c>
      <c r="L29" s="36">
        <f>VLOOKUP($A29,'Price &amp; Return'!$AR:$CD,COLUMN(L$1),0)</f>
        <v>1.1904902506318239E-2</v>
      </c>
      <c r="M29" s="36">
        <f>VLOOKUP($A29,'Price &amp; Return'!$AR:$CD,COLUMN(M$1),0)</f>
        <v>0</v>
      </c>
      <c r="N29" s="36">
        <f>VLOOKUP($A29,'Price &amp; Return'!$AR:$CD,COLUMN(N$1),0)</f>
        <v>8.9298137647697146E-2</v>
      </c>
      <c r="O29" s="36">
        <f>VLOOKUP($A29,'Price &amp; Return'!$AR:$CD,COLUMN(O$1),0)</f>
        <v>1.496287267671232E-2</v>
      </c>
      <c r="P29" s="36">
        <f>VLOOKUP($A29,'Price &amp; Return'!$AR:$CD,COLUMN(P$1),0)</f>
        <v>3.4904049397683459E-3</v>
      </c>
      <c r="Q29" s="36">
        <f>VLOOKUP($A29,'Price &amp; Return'!$AR:$CD,COLUMN(Q$1),0)</f>
        <v>0</v>
      </c>
      <c r="R29" s="36">
        <f>VLOOKUP($A29,'Price &amp; Return'!$AR:$CD,COLUMN(R$1),0)</f>
        <v>3.7523496185503718E-3</v>
      </c>
      <c r="S29" s="36">
        <f>VLOOKUP($A29,'Price &amp; Return'!$AR:$CD,COLUMN(S$1),0)</f>
        <v>0</v>
      </c>
      <c r="T29" s="36">
        <f>VLOOKUP($A29,'Price &amp; Return'!$AR:$CD,COLUMN(T$1),0)</f>
        <v>0.10236201266156968</v>
      </c>
      <c r="U29" s="36">
        <f>VLOOKUP($A29,'Price &amp; Return'!$AR:$CD,COLUMN(U$1),0)</f>
        <v>-1.7811231522509876E-2</v>
      </c>
      <c r="V29" s="36">
        <f>VLOOKUP($A29,'Price &amp; Return'!$AR:$CD,COLUMN(V$1),0)</f>
        <v>0</v>
      </c>
      <c r="W29" s="36">
        <f>VLOOKUP($A29,'Price &amp; Return'!$AR:$CD,COLUMN(W$1),0)</f>
        <v>0</v>
      </c>
      <c r="X29" s="36">
        <f>VLOOKUP($A29,'Price &amp; Return'!$AR:$CD,COLUMN(X$1),0)</f>
        <v>2.5317807984289786E-2</v>
      </c>
      <c r="Y29" s="36">
        <f>VLOOKUP($A29,'Price &amp; Return'!$AR:$CD,COLUMN(Y$1),0)</f>
        <v>0</v>
      </c>
      <c r="Z29" s="36">
        <f>VLOOKUP($A29,'Price &amp; Return'!$AR:$CD,COLUMN(Z$1),0)</f>
        <v>0</v>
      </c>
      <c r="AA29" s="36">
        <f>VLOOKUP($A29,'Price &amp; Return'!$AR:$CD,COLUMN(AA$1),0)</f>
        <v>0</v>
      </c>
      <c r="AB29" s="36">
        <f>VLOOKUP($A29,'Price &amp; Return'!$AR:$CD,COLUMN(AB$1),0)</f>
        <v>-3.7537919319065208E-2</v>
      </c>
      <c r="AC29" s="36">
        <f>VLOOKUP($A29,'Price &amp; Return'!$AR:$CD,COLUMN(AC$1),0)</f>
        <v>0</v>
      </c>
      <c r="AD29" s="36">
        <f>VLOOKUP($A29,'Price &amp; Return'!$AR:$CD,COLUMN(AD$1),0)</f>
        <v>0</v>
      </c>
      <c r="AE29" s="36">
        <f>VLOOKUP($A29,'Price &amp; Return'!$AR:$CD,COLUMN(AE$1),0)</f>
        <v>0</v>
      </c>
      <c r="AF29" s="36">
        <f>VLOOKUP($A29,'Price &amp; Return'!$AR:$CD,COLUMN(AF$1),0)</f>
        <v>0</v>
      </c>
      <c r="AG29" s="36">
        <f>VLOOKUP($A29,'Price &amp; Return'!$AR:$CD,COLUMN(AG$1),0)</f>
        <v>-2.1715535135079069E-3</v>
      </c>
      <c r="AH29" s="36">
        <f>VLOOKUP($A29,'Price &amp; Return'!$AR:$CD,COLUMN(AH$1),0)</f>
        <v>4.8192864359489218E-3</v>
      </c>
      <c r="AI29" s="36">
        <f>VLOOKUP($A29,'Price &amp; Return'!$AR:$CD,COLUMN(AI$1),0)</f>
        <v>0</v>
      </c>
      <c r="AJ29" s="36">
        <f>VLOOKUP($A29,'Price &amp; Return'!$AR:$CD,COLUMN(AJ$1),0)</f>
        <v>1.2903404835907782E-2</v>
      </c>
      <c r="AK29" s="36">
        <f>VLOOKUP($A29,'Price &amp; Return'!$AR:$CD,COLUMN(AK$1),0)</f>
        <v>-4.2863704431782272E-2</v>
      </c>
      <c r="AL29" s="36">
        <f>VLOOKUP($A29,'Price &amp; Return'!$AR:$CD,COLUMN(AL$1),0)</f>
        <v>1.9231361927887592E-2</v>
      </c>
      <c r="AM29" s="36">
        <f>VLOOKUP($A29,'Price &amp; Return'!$AR:$CD,COLUMN(AM$1),0)</f>
        <v>2.6526754333428604E-2</v>
      </c>
    </row>
    <row r="30" spans="1:39" x14ac:dyDescent="0.35">
      <c r="A30">
        <v>29</v>
      </c>
      <c r="B30" s="31">
        <f>VLOOKUP($A30,'Price &amp; Return'!$AR:$CD,COLUMN(B$1),0)</f>
        <v>43600</v>
      </c>
      <c r="C30" s="36">
        <f>VLOOKUP($A30,'Price &amp; Return'!$AR:$CD,COLUMN(C$1),0)</f>
        <v>-3.0459207484708574E-2</v>
      </c>
      <c r="D30" s="36">
        <f>VLOOKUP($A30,'Price &amp; Return'!$AR:$CD,COLUMN(D$1),0)</f>
        <v>0</v>
      </c>
      <c r="E30" s="36">
        <f>VLOOKUP($A30,'Price &amp; Return'!$AR:$CD,COLUMN(E$1),0)</f>
        <v>0</v>
      </c>
      <c r="F30" s="36">
        <f>VLOOKUP($A30,'Price &amp; Return'!$AR:$CD,COLUMN(F$1),0)</f>
        <v>-4.0899852515251661E-3</v>
      </c>
      <c r="G30" s="36">
        <f>VLOOKUP($A30,'Price &amp; Return'!$AR:$CD,COLUMN(G$1),0)</f>
        <v>0</v>
      </c>
      <c r="H30" s="36">
        <f>VLOOKUP($A30,'Price &amp; Return'!$AR:$CD,COLUMN(H$1),0)</f>
        <v>0</v>
      </c>
      <c r="I30" s="36">
        <f>VLOOKUP($A30,'Price &amp; Return'!$AR:$CD,COLUMN(I$1),0)</f>
        <v>8.2645098498934314E-3</v>
      </c>
      <c r="J30" s="36">
        <f>VLOOKUP($A30,'Price &amp; Return'!$AR:$CD,COLUMN(J$1),0)</f>
        <v>-8.004270767353637E-2</v>
      </c>
      <c r="K30" s="36">
        <f>VLOOKUP($A30,'Price &amp; Return'!$AR:$CD,COLUMN(K$1),0)</f>
        <v>0</v>
      </c>
      <c r="L30" s="36">
        <f>VLOOKUP($A30,'Price &amp; Return'!$AR:$CD,COLUMN(L$1),0)</f>
        <v>1.50832422113285E-2</v>
      </c>
      <c r="M30" s="36">
        <f>VLOOKUP($A30,'Price &amp; Return'!$AR:$CD,COLUMN(M$1),0)</f>
        <v>0</v>
      </c>
      <c r="N30" s="36">
        <f>VLOOKUP($A30,'Price &amp; Return'!$AR:$CD,COLUMN(N$1),0)</f>
        <v>-2.7101929777791384E-2</v>
      </c>
      <c r="O30" s="36">
        <f>VLOOKUP($A30,'Price &amp; Return'!$AR:$CD,COLUMN(O$1),0)</f>
        <v>-1.0000083334583534E-2</v>
      </c>
      <c r="P30" s="36">
        <f>VLOOKUP($A30,'Price &amp; Return'!$AR:$CD,COLUMN(P$1),0)</f>
        <v>5.3872989940151612E-2</v>
      </c>
      <c r="Q30" s="36">
        <f>VLOOKUP($A30,'Price &amp; Return'!$AR:$CD,COLUMN(Q$1),0)</f>
        <v>0</v>
      </c>
      <c r="R30" s="36">
        <f>VLOOKUP($A30,'Price &amp; Return'!$AR:$CD,COLUMN(R$1),0)</f>
        <v>-3.7523496185504642E-3</v>
      </c>
      <c r="S30" s="36">
        <f>VLOOKUP($A30,'Price &amp; Return'!$AR:$CD,COLUMN(S$1),0)</f>
        <v>2.1053409197832263E-2</v>
      </c>
      <c r="T30" s="36">
        <f>VLOOKUP($A30,'Price &amp; Return'!$AR:$CD,COLUMN(T$1),0)</f>
        <v>7.4568695497508469E-2</v>
      </c>
      <c r="U30" s="36">
        <f>VLOOKUP($A30,'Price &amp; Return'!$AR:$CD,COLUMN(U$1),0)</f>
        <v>7.0123926400504077E-3</v>
      </c>
      <c r="V30" s="36">
        <f>VLOOKUP($A30,'Price &amp; Return'!$AR:$CD,COLUMN(V$1),0)</f>
        <v>-1.9980026626731087E-3</v>
      </c>
      <c r="W30" s="36">
        <f>VLOOKUP($A30,'Price &amp; Return'!$AR:$CD,COLUMN(W$1),0)</f>
        <v>0</v>
      </c>
      <c r="X30" s="36">
        <f>VLOOKUP($A30,'Price &amp; Return'!$AR:$CD,COLUMN(X$1),0)</f>
        <v>0</v>
      </c>
      <c r="Y30" s="36">
        <f>VLOOKUP($A30,'Price &amp; Return'!$AR:$CD,COLUMN(Y$1),0)</f>
        <v>-7.5282664207916364E-3</v>
      </c>
      <c r="Z30" s="36">
        <f>VLOOKUP($A30,'Price &amp; Return'!$AR:$CD,COLUMN(Z$1),0)</f>
        <v>0</v>
      </c>
      <c r="AA30" s="36">
        <f>VLOOKUP($A30,'Price &amp; Return'!$AR:$CD,COLUMN(AA$1),0)</f>
        <v>-5.0125418235442863E-3</v>
      </c>
      <c r="AB30" s="36">
        <f>VLOOKUP($A30,'Price &amp; Return'!$AR:$CD,COLUMN(AB$1),0)</f>
        <v>-2.5975486403260677E-2</v>
      </c>
      <c r="AC30" s="36">
        <f>VLOOKUP($A30,'Price &amp; Return'!$AR:$CD,COLUMN(AC$1),0)</f>
        <v>0</v>
      </c>
      <c r="AD30" s="36">
        <f>VLOOKUP($A30,'Price &amp; Return'!$AR:$CD,COLUMN(AD$1),0)</f>
        <v>0</v>
      </c>
      <c r="AE30" s="36">
        <f>VLOOKUP($A30,'Price &amp; Return'!$AR:$CD,COLUMN(AE$1),0)</f>
        <v>0</v>
      </c>
      <c r="AF30" s="36">
        <f>VLOOKUP($A30,'Price &amp; Return'!$AR:$CD,COLUMN(AF$1),0)</f>
        <v>0</v>
      </c>
      <c r="AG30" s="36">
        <f>VLOOKUP($A30,'Price &amp; Return'!$AR:$CD,COLUMN(AG$1),0)</f>
        <v>-2.5697345495284404E-2</v>
      </c>
      <c r="AH30" s="36">
        <f>VLOOKUP($A30,'Price &amp; Return'!$AR:$CD,COLUMN(AH$1),0)</f>
        <v>2.1978906718775167E-2</v>
      </c>
      <c r="AI30" s="36">
        <f>VLOOKUP($A30,'Price &amp; Return'!$AR:$CD,COLUMN(AI$1),0)</f>
        <v>0</v>
      </c>
      <c r="AJ30" s="36">
        <f>VLOOKUP($A30,'Price &amp; Return'!$AR:$CD,COLUMN(AJ$1),0)</f>
        <v>4.3384015985981411E-3</v>
      </c>
      <c r="AK30" s="36">
        <f>VLOOKUP($A30,'Price &amp; Return'!$AR:$CD,COLUMN(AK$1),0)</f>
        <v>-2.3042494147154355E-2</v>
      </c>
      <c r="AL30" s="36">
        <f>VLOOKUP($A30,'Price &amp; Return'!$AR:$CD,COLUMN(AL$1),0)</f>
        <v>2.9558802241544429E-2</v>
      </c>
      <c r="AM30" s="36">
        <f>VLOOKUP($A30,'Price &amp; Return'!$AR:$CD,COLUMN(AM$1),0)</f>
        <v>-5.74570550247872E-2</v>
      </c>
    </row>
    <row r="31" spans="1:39" x14ac:dyDescent="0.35">
      <c r="A31">
        <v>30</v>
      </c>
      <c r="B31" s="31">
        <f>VLOOKUP($A31,'Price &amp; Return'!$AR:$CD,COLUMN(B$1),0)</f>
        <v>43599</v>
      </c>
      <c r="C31" s="36">
        <f>VLOOKUP($A31,'Price &amp; Return'!$AR:$CD,COLUMN(C$1),0)</f>
        <v>0</v>
      </c>
      <c r="D31" s="36">
        <f>VLOOKUP($A31,'Price &amp; Return'!$AR:$CD,COLUMN(D$1),0)</f>
        <v>-1.4184634991956413E-2</v>
      </c>
      <c r="E31" s="36">
        <f>VLOOKUP($A31,'Price &amp; Return'!$AR:$CD,COLUMN(E$1),0)</f>
        <v>0</v>
      </c>
      <c r="F31" s="36">
        <f>VLOOKUP($A31,'Price &amp; Return'!$AR:$CD,COLUMN(F$1),0)</f>
        <v>-2.0202707317519355E-2</v>
      </c>
      <c r="G31" s="36">
        <f>VLOOKUP($A31,'Price &amp; Return'!$AR:$CD,COLUMN(G$1),0)</f>
        <v>9.2976456458104567E-2</v>
      </c>
      <c r="H31" s="36">
        <f>VLOOKUP($A31,'Price &amp; Return'!$AR:$CD,COLUMN(H$1),0)</f>
        <v>0</v>
      </c>
      <c r="I31" s="36">
        <f>VLOOKUP($A31,'Price &amp; Return'!$AR:$CD,COLUMN(I$1),0)</f>
        <v>4.671762456745978E-2</v>
      </c>
      <c r="J31" s="36">
        <f>VLOOKUP($A31,'Price &amp; Return'!$AR:$CD,COLUMN(J$1),0)</f>
        <v>0</v>
      </c>
      <c r="K31" s="36">
        <f>VLOOKUP($A31,'Price &amp; Return'!$AR:$CD,COLUMN(K$1),0)</f>
        <v>0</v>
      </c>
      <c r="L31" s="36">
        <f>VLOOKUP($A31,'Price &amp; Return'!$AR:$CD,COLUMN(L$1),0)</f>
        <v>2.7736754971599619E-2</v>
      </c>
      <c r="M31" s="36">
        <f>VLOOKUP($A31,'Price &amp; Return'!$AR:$CD,COLUMN(M$1),0)</f>
        <v>0</v>
      </c>
      <c r="N31" s="36">
        <f>VLOOKUP($A31,'Price &amp; Return'!$AR:$CD,COLUMN(N$1),0)</f>
        <v>-5.3333459753625049E-3</v>
      </c>
      <c r="O31" s="36">
        <f>VLOOKUP($A31,'Price &amp; Return'!$AR:$CD,COLUMN(O$1),0)</f>
        <v>4.9875415110391882E-3</v>
      </c>
      <c r="P31" s="36">
        <f>VLOOKUP($A31,'Price &amp; Return'!$AR:$CD,COLUMN(P$1),0)</f>
        <v>3.6968618813262026E-3</v>
      </c>
      <c r="Q31" s="36">
        <f>VLOOKUP($A31,'Price &amp; Return'!$AR:$CD,COLUMN(Q$1),0)</f>
        <v>0</v>
      </c>
      <c r="R31" s="36">
        <f>VLOOKUP($A31,'Price &amp; Return'!$AR:$CD,COLUMN(R$1),0)</f>
        <v>0</v>
      </c>
      <c r="S31" s="36">
        <f>VLOOKUP($A31,'Price &amp; Return'!$AR:$CD,COLUMN(S$1),0)</f>
        <v>0</v>
      </c>
      <c r="T31" s="36">
        <f>VLOOKUP($A31,'Price &amp; Return'!$AR:$CD,COLUMN(T$1),0)</f>
        <v>1.6260520871780326E-2</v>
      </c>
      <c r="U31" s="36">
        <f>VLOOKUP($A31,'Price &amp; Return'!$AR:$CD,COLUMN(U$1),0)</f>
        <v>-7.0123926400503462E-3</v>
      </c>
      <c r="V31" s="36">
        <f>VLOOKUP($A31,'Price &amp; Return'!$AR:$CD,COLUMN(V$1),0)</f>
        <v>1.9980026626730579E-3</v>
      </c>
      <c r="W31" s="36">
        <f>VLOOKUP($A31,'Price &amp; Return'!$AR:$CD,COLUMN(W$1),0)</f>
        <v>0</v>
      </c>
      <c r="X31" s="36">
        <f>VLOOKUP($A31,'Price &amp; Return'!$AR:$CD,COLUMN(X$1),0)</f>
        <v>0</v>
      </c>
      <c r="Y31" s="36">
        <f>VLOOKUP($A31,'Price &amp; Return'!$AR:$CD,COLUMN(Y$1),0)</f>
        <v>0</v>
      </c>
      <c r="Z31" s="36">
        <f>VLOOKUP($A31,'Price &amp; Return'!$AR:$CD,COLUMN(Z$1),0)</f>
        <v>0</v>
      </c>
      <c r="AA31" s="36">
        <f>VLOOKUP($A31,'Price &amp; Return'!$AR:$CD,COLUMN(AA$1),0)</f>
        <v>4.0080213975388678E-3</v>
      </c>
      <c r="AB31" s="36">
        <f>VLOOKUP($A31,'Price &amp; Return'!$AR:$CD,COLUMN(AB$1),0)</f>
        <v>0</v>
      </c>
      <c r="AC31" s="36">
        <f>VLOOKUP($A31,'Price &amp; Return'!$AR:$CD,COLUMN(AC$1),0)</f>
        <v>5.0496164014532233E-2</v>
      </c>
      <c r="AD31" s="36">
        <f>VLOOKUP($A31,'Price &amp; Return'!$AR:$CD,COLUMN(AD$1),0)</f>
        <v>8.5106896679088308E-3</v>
      </c>
      <c r="AE31" s="36">
        <f>VLOOKUP($A31,'Price &amp; Return'!$AR:$CD,COLUMN(AE$1),0)</f>
        <v>0</v>
      </c>
      <c r="AF31" s="36">
        <f>VLOOKUP($A31,'Price &amp; Return'!$AR:$CD,COLUMN(AF$1),0)</f>
        <v>0</v>
      </c>
      <c r="AG31" s="36">
        <f>VLOOKUP($A31,'Price &amp; Return'!$AR:$CD,COLUMN(AG$1),0)</f>
        <v>-8.4211023964083972E-3</v>
      </c>
      <c r="AH31" s="36">
        <f>VLOOKUP($A31,'Price &amp; Return'!$AR:$CD,COLUMN(AH$1),0)</f>
        <v>1.242251999855711E-2</v>
      </c>
      <c r="AI31" s="36">
        <f>VLOOKUP($A31,'Price &amp; Return'!$AR:$CD,COLUMN(AI$1),0)</f>
        <v>-8.4866138773186939E-3</v>
      </c>
      <c r="AJ31" s="36">
        <f>VLOOKUP($A31,'Price &amp; Return'!$AR:$CD,COLUMN(AJ$1),0)</f>
        <v>4.3573053689556262E-3</v>
      </c>
      <c r="AK31" s="36">
        <f>VLOOKUP($A31,'Price &amp; Return'!$AR:$CD,COLUMN(AK$1),0)</f>
        <v>3.9494099039159361E-2</v>
      </c>
      <c r="AL31" s="36">
        <f>VLOOKUP($A31,'Price &amp; Return'!$AR:$CD,COLUMN(AL$1),0)</f>
        <v>-2.9558802241544391E-2</v>
      </c>
      <c r="AM31" s="36">
        <f>VLOOKUP($A31,'Price &amp; Return'!$AR:$CD,COLUMN(AM$1),0)</f>
        <v>4.1456713678346128E-2</v>
      </c>
    </row>
    <row r="32" spans="1:39" x14ac:dyDescent="0.35">
      <c r="A32">
        <v>31</v>
      </c>
      <c r="B32" s="31">
        <f>VLOOKUP($A32,'Price &amp; Return'!$AR:$CD,COLUMN(B$1),0)</f>
        <v>43598</v>
      </c>
      <c r="C32" s="36">
        <f>VLOOKUP($A32,'Price &amp; Return'!$AR:$CD,COLUMN(C$1),0)</f>
        <v>-4.9875415110391622E-3</v>
      </c>
      <c r="D32" s="36">
        <f>VLOOKUP($A32,'Price &amp; Return'!$AR:$CD,COLUMN(D$1),0)</f>
        <v>0</v>
      </c>
      <c r="E32" s="36">
        <f>VLOOKUP($A32,'Price &amp; Return'!$AR:$CD,COLUMN(E$1),0)</f>
        <v>0</v>
      </c>
      <c r="F32" s="36">
        <f>VLOOKUP($A32,'Price &amp; Return'!$AR:$CD,COLUMN(F$1),0)</f>
        <v>0</v>
      </c>
      <c r="G32" s="36">
        <f>VLOOKUP($A32,'Price &amp; Return'!$AR:$CD,COLUMN(G$1),0)</f>
        <v>2.5975486403260736E-2</v>
      </c>
      <c r="H32" s="36">
        <f>VLOOKUP($A32,'Price &amp; Return'!$AR:$CD,COLUMN(H$1),0)</f>
        <v>0</v>
      </c>
      <c r="I32" s="36">
        <f>VLOOKUP($A32,'Price &amp; Return'!$AR:$CD,COLUMN(I$1),0)</f>
        <v>-5.4982134417353057E-2</v>
      </c>
      <c r="J32" s="36">
        <f>VLOOKUP($A32,'Price &amp; Return'!$AR:$CD,COLUMN(J$1),0)</f>
        <v>0</v>
      </c>
      <c r="K32" s="36">
        <f>VLOOKUP($A32,'Price &amp; Return'!$AR:$CD,COLUMN(K$1),0)</f>
        <v>0</v>
      </c>
      <c r="L32" s="36">
        <f>VLOOKUP($A32,'Price &amp; Return'!$AR:$CD,COLUMN(L$1),0)</f>
        <v>0</v>
      </c>
      <c r="M32" s="36">
        <f>VLOOKUP($A32,'Price &amp; Return'!$AR:$CD,COLUMN(M$1),0)</f>
        <v>0</v>
      </c>
      <c r="N32" s="36">
        <f>VLOOKUP($A32,'Price &amp; Return'!$AR:$CD,COLUMN(N$1),0)</f>
        <v>5.3333459753623818E-3</v>
      </c>
      <c r="O32" s="36">
        <f>VLOOKUP($A32,'Price &amp; Return'!$AR:$CD,COLUMN(O$1),0)</f>
        <v>1.0050335853501506E-2</v>
      </c>
      <c r="P32" s="36">
        <f>VLOOKUP($A32,'Price &amp; Return'!$AR:$CD,COLUMN(P$1),0)</f>
        <v>9.3090423066011826E-2</v>
      </c>
      <c r="Q32" s="36">
        <f>VLOOKUP($A32,'Price &amp; Return'!$AR:$CD,COLUMN(Q$1),0)</f>
        <v>0</v>
      </c>
      <c r="R32" s="36">
        <f>VLOOKUP($A32,'Price &amp; Return'!$AR:$CD,COLUMN(R$1),0)</f>
        <v>1.2492194004318981E-3</v>
      </c>
      <c r="S32" s="36">
        <f>VLOOKUP($A32,'Price &amp; Return'!$AR:$CD,COLUMN(S$1),0)</f>
        <v>0</v>
      </c>
      <c r="T32" s="36">
        <f>VLOOKUP($A32,'Price &amp; Return'!$AR:$CD,COLUMN(T$1),0)</f>
        <v>0</v>
      </c>
      <c r="U32" s="36">
        <f>VLOOKUP($A32,'Price &amp; Return'!$AR:$CD,COLUMN(U$1),0)</f>
        <v>-8.5600550195273406E-2</v>
      </c>
      <c r="V32" s="36">
        <f>VLOOKUP($A32,'Price &amp; Return'!$AR:$CD,COLUMN(V$1),0)</f>
        <v>0</v>
      </c>
      <c r="W32" s="36">
        <f>VLOOKUP($A32,'Price &amp; Return'!$AR:$CD,COLUMN(W$1),0)</f>
        <v>0</v>
      </c>
      <c r="X32" s="36">
        <f>VLOOKUP($A32,'Price &amp; Return'!$AR:$CD,COLUMN(X$1),0)</f>
        <v>0</v>
      </c>
      <c r="Y32" s="36">
        <f>VLOOKUP($A32,'Price &amp; Return'!$AR:$CD,COLUMN(Y$1),0)</f>
        <v>0</v>
      </c>
      <c r="Z32" s="36">
        <f>VLOOKUP($A32,'Price &amp; Return'!$AR:$CD,COLUMN(Z$1),0)</f>
        <v>0</v>
      </c>
      <c r="AA32" s="36">
        <f>VLOOKUP($A32,'Price &amp; Return'!$AR:$CD,COLUMN(AA$1),0)</f>
        <v>-2.006018726865743E-3</v>
      </c>
      <c r="AB32" s="36">
        <f>VLOOKUP($A32,'Price &amp; Return'!$AR:$CD,COLUMN(AB$1),0)</f>
        <v>0</v>
      </c>
      <c r="AC32" s="36">
        <f>VLOOKUP($A32,'Price &amp; Return'!$AR:$CD,COLUMN(AC$1),0)</f>
        <v>0</v>
      </c>
      <c r="AD32" s="36">
        <f>VLOOKUP($A32,'Price &amp; Return'!$AR:$CD,COLUMN(AD$1),0)</f>
        <v>0</v>
      </c>
      <c r="AE32" s="36">
        <f>VLOOKUP($A32,'Price &amp; Return'!$AR:$CD,COLUMN(AE$1),0)</f>
        <v>0</v>
      </c>
      <c r="AF32" s="36">
        <f>VLOOKUP($A32,'Price &amp; Return'!$AR:$CD,COLUMN(AF$1),0)</f>
        <v>0</v>
      </c>
      <c r="AG32" s="36">
        <f>VLOOKUP($A32,'Price &amp; Return'!$AR:$CD,COLUMN(AG$1),0)</f>
        <v>-4.1841065225739849E-3</v>
      </c>
      <c r="AH32" s="36">
        <f>VLOOKUP($A32,'Price &amp; Return'!$AR:$CD,COLUMN(AH$1),0)</f>
        <v>2.5031302181184748E-3</v>
      </c>
      <c r="AI32" s="36">
        <f>VLOOKUP($A32,'Price &amp; Return'!$AR:$CD,COLUMN(AI$1),0)</f>
        <v>0</v>
      </c>
      <c r="AJ32" s="36">
        <f>VLOOKUP($A32,'Price &amp; Return'!$AR:$CD,COLUMN(AJ$1),0)</f>
        <v>4.3763745997987815E-3</v>
      </c>
      <c r="AK32" s="36">
        <f>VLOOKUP($A32,'Price &amp; Return'!$AR:$CD,COLUMN(AK$1),0)</f>
        <v>-4.1769412876295028E-2</v>
      </c>
      <c r="AL32" s="36">
        <f>VLOOKUP($A32,'Price &amp; Return'!$AR:$CD,COLUMN(AL$1),0)</f>
        <v>2.0599060870072381E-2</v>
      </c>
      <c r="AM32" s="36">
        <f>VLOOKUP($A32,'Price &amp; Return'!$AR:$CD,COLUMN(AM$1),0)</f>
        <v>-2.6111144003685773E-2</v>
      </c>
    </row>
    <row r="33" spans="1:39" x14ac:dyDescent="0.35">
      <c r="A33">
        <v>32</v>
      </c>
      <c r="B33" s="31">
        <f>VLOOKUP($A33,'Price &amp; Return'!$AR:$CD,COLUMN(B$1),0)</f>
        <v>43595</v>
      </c>
      <c r="C33" s="36">
        <f>VLOOKUP($A33,'Price &amp; Return'!$AR:$CD,COLUMN(C$1),0)</f>
        <v>4.9875415110391882E-3</v>
      </c>
      <c r="D33" s="36">
        <f>VLOOKUP($A33,'Price &amp; Return'!$AR:$CD,COLUMN(D$1),0)</f>
        <v>0</v>
      </c>
      <c r="E33" s="36">
        <f>VLOOKUP($A33,'Price &amp; Return'!$AR:$CD,COLUMN(E$1),0)</f>
        <v>0</v>
      </c>
      <c r="F33" s="36">
        <f>VLOOKUP($A33,'Price &amp; Return'!$AR:$CD,COLUMN(F$1),0)</f>
        <v>0</v>
      </c>
      <c r="G33" s="36">
        <f>VLOOKUP($A33,'Price &amp; Return'!$AR:$CD,COLUMN(G$1),0)</f>
        <v>-4.6280752564006225E-2</v>
      </c>
      <c r="H33" s="36">
        <f>VLOOKUP($A33,'Price &amp; Return'!$AR:$CD,COLUMN(H$1),0)</f>
        <v>0.10536051565782635</v>
      </c>
      <c r="I33" s="36">
        <f>VLOOKUP($A33,'Price &amp; Return'!$AR:$CD,COLUMN(I$1),0)</f>
        <v>0</v>
      </c>
      <c r="J33" s="36">
        <f>VLOOKUP($A33,'Price &amp; Return'!$AR:$CD,COLUMN(J$1),0)</f>
        <v>0</v>
      </c>
      <c r="K33" s="36">
        <f>VLOOKUP($A33,'Price &amp; Return'!$AR:$CD,COLUMN(K$1),0)</f>
        <v>0</v>
      </c>
      <c r="L33" s="36">
        <f>VLOOKUP($A33,'Price &amp; Return'!$AR:$CD,COLUMN(L$1),0)</f>
        <v>0</v>
      </c>
      <c r="M33" s="36">
        <f>VLOOKUP($A33,'Price &amp; Return'!$AR:$CD,COLUMN(M$1),0)</f>
        <v>0</v>
      </c>
      <c r="N33" s="36">
        <f>VLOOKUP($A33,'Price &amp; Return'!$AR:$CD,COLUMN(N$1),0)</f>
        <v>1.6172859245601186E-2</v>
      </c>
      <c r="O33" s="36">
        <f>VLOOKUP($A33,'Price &amp; Return'!$AR:$CD,COLUMN(O$1),0)</f>
        <v>-5.0377940299570698E-3</v>
      </c>
      <c r="P33" s="36">
        <f>VLOOKUP($A33,'Price &amp; Return'!$AR:$CD,COLUMN(P$1),0)</f>
        <v>-3.5932009226063329E-2</v>
      </c>
      <c r="Q33" s="36">
        <f>VLOOKUP($A33,'Price &amp; Return'!$AR:$CD,COLUMN(Q$1),0)</f>
        <v>0</v>
      </c>
      <c r="R33" s="36">
        <f>VLOOKUP($A33,'Price &amp; Return'!$AR:$CD,COLUMN(R$1),0)</f>
        <v>2.1479031677124231E-2</v>
      </c>
      <c r="S33" s="36">
        <f>VLOOKUP($A33,'Price &amp; Return'!$AR:$CD,COLUMN(S$1),0)</f>
        <v>0</v>
      </c>
      <c r="T33" s="36">
        <f>VLOOKUP($A33,'Price &amp; Return'!$AR:$CD,COLUMN(T$1),0)</f>
        <v>0</v>
      </c>
      <c r="U33" s="36">
        <f>VLOOKUP($A33,'Price &amp; Return'!$AR:$CD,COLUMN(U$1),0)</f>
        <v>1.9775618883057445E-2</v>
      </c>
      <c r="V33" s="36">
        <f>VLOOKUP($A33,'Price &amp; Return'!$AR:$CD,COLUMN(V$1),0)</f>
        <v>0</v>
      </c>
      <c r="W33" s="36">
        <f>VLOOKUP($A33,'Price &amp; Return'!$AR:$CD,COLUMN(W$1),0)</f>
        <v>0</v>
      </c>
      <c r="X33" s="36">
        <f>VLOOKUP($A33,'Price &amp; Return'!$AR:$CD,COLUMN(X$1),0)</f>
        <v>0</v>
      </c>
      <c r="Y33" s="36">
        <f>VLOOKUP($A33,'Price &amp; Return'!$AR:$CD,COLUMN(Y$1),0)</f>
        <v>0</v>
      </c>
      <c r="Z33" s="36">
        <f>VLOOKUP($A33,'Price &amp; Return'!$AR:$CD,COLUMN(Z$1),0)</f>
        <v>0</v>
      </c>
      <c r="AA33" s="36">
        <f>VLOOKUP($A33,'Price &amp; Return'!$AR:$CD,COLUMN(AA$1),0)</f>
        <v>0</v>
      </c>
      <c r="AB33" s="36">
        <f>VLOOKUP($A33,'Price &amp; Return'!$AR:$CD,COLUMN(AB$1),0)</f>
        <v>0</v>
      </c>
      <c r="AC33" s="36">
        <f>VLOOKUP($A33,'Price &amp; Return'!$AR:$CD,COLUMN(AC$1),0)</f>
        <v>-1.972450534777859E-2</v>
      </c>
      <c r="AD33" s="36">
        <f>VLOOKUP($A33,'Price &amp; Return'!$AR:$CD,COLUMN(AD$1),0)</f>
        <v>0</v>
      </c>
      <c r="AE33" s="36">
        <f>VLOOKUP($A33,'Price &amp; Return'!$AR:$CD,COLUMN(AE$1),0)</f>
        <v>0</v>
      </c>
      <c r="AF33" s="36">
        <f>VLOOKUP($A33,'Price &amp; Return'!$AR:$CD,COLUMN(AF$1),0)</f>
        <v>0</v>
      </c>
      <c r="AG33" s="36">
        <f>VLOOKUP($A33,'Price &amp; Return'!$AR:$CD,COLUMN(AG$1),0)</f>
        <v>8.3857933762739641E-3</v>
      </c>
      <c r="AH33" s="36">
        <f>VLOOKUP($A33,'Price &amp; Return'!$AR:$CD,COLUMN(AH$1),0)</f>
        <v>-2.503130218118477E-3</v>
      </c>
      <c r="AI33" s="36">
        <f>VLOOKUP($A33,'Price &amp; Return'!$AR:$CD,COLUMN(AI$1),0)</f>
        <v>8.8292607145678215E-2</v>
      </c>
      <c r="AJ33" s="36">
        <f>VLOOKUP($A33,'Price &amp; Return'!$AR:$CD,COLUMN(AJ$1),0)</f>
        <v>0</v>
      </c>
      <c r="AK33" s="36">
        <f>VLOOKUP($A33,'Price &amp; Return'!$AR:$CD,COLUMN(AK$1),0)</f>
        <v>-4.5351551653913741E-3</v>
      </c>
      <c r="AL33" s="36">
        <f>VLOOKUP($A33,'Price &amp; Return'!$AR:$CD,COLUMN(AL$1),0)</f>
        <v>-2.0599060870072423E-2</v>
      </c>
      <c r="AM33" s="36">
        <f>VLOOKUP($A33,'Price &amp; Return'!$AR:$CD,COLUMN(AM$1),0)</f>
        <v>1.0362787035546658E-2</v>
      </c>
    </row>
    <row r="34" spans="1:39" x14ac:dyDescent="0.35">
      <c r="A34">
        <v>33</v>
      </c>
      <c r="B34" s="31">
        <f>VLOOKUP($A34,'Price &amp; Return'!$AR:$CD,COLUMN(B$1),0)</f>
        <v>43594</v>
      </c>
      <c r="C34" s="36">
        <f>VLOOKUP($A34,'Price &amp; Return'!$AR:$CD,COLUMN(C$1),0)</f>
        <v>0</v>
      </c>
      <c r="D34" s="36">
        <f>VLOOKUP($A34,'Price &amp; Return'!$AR:$CD,COLUMN(D$1),0)</f>
        <v>1.4184634991956381E-2</v>
      </c>
      <c r="E34" s="36">
        <f>VLOOKUP($A34,'Price &amp; Return'!$AR:$CD,COLUMN(E$1),0)</f>
        <v>0</v>
      </c>
      <c r="F34" s="36">
        <f>VLOOKUP($A34,'Price &amp; Return'!$AR:$CD,COLUMN(F$1),0)</f>
        <v>0</v>
      </c>
      <c r="G34" s="36">
        <f>VLOOKUP($A34,'Price &amp; Return'!$AR:$CD,COLUMN(G$1),0)</f>
        <v>-5.0125418235443982E-3</v>
      </c>
      <c r="H34" s="36">
        <f>VLOOKUP($A34,'Price &amp; Return'!$AR:$CD,COLUMN(H$1),0)</f>
        <v>0</v>
      </c>
      <c r="I34" s="36">
        <f>VLOOKUP($A34,'Price &amp; Return'!$AR:$CD,COLUMN(I$1),0)</f>
        <v>0</v>
      </c>
      <c r="J34" s="36">
        <f>VLOOKUP($A34,'Price &amp; Return'!$AR:$CD,COLUMN(J$1),0)</f>
        <v>0</v>
      </c>
      <c r="K34" s="36">
        <f>VLOOKUP($A34,'Price &amp; Return'!$AR:$CD,COLUMN(K$1),0)</f>
        <v>0</v>
      </c>
      <c r="L34" s="36">
        <f>VLOOKUP($A34,'Price &amp; Return'!$AR:$CD,COLUMN(L$1),0)</f>
        <v>0</v>
      </c>
      <c r="M34" s="36">
        <f>VLOOKUP($A34,'Price &amp; Return'!$AR:$CD,COLUMN(M$1),0)</f>
        <v>0</v>
      </c>
      <c r="N34" s="36">
        <f>VLOOKUP($A34,'Price &amp; Return'!$AR:$CD,COLUMN(N$1),0)</f>
        <v>-2.681125745065693E-2</v>
      </c>
      <c r="O34" s="36">
        <f>VLOOKUP($A34,'Price &amp; Return'!$AR:$CD,COLUMN(O$1),0)</f>
        <v>0</v>
      </c>
      <c r="P34" s="36">
        <f>VLOOKUP($A34,'Price &amp; Return'!$AR:$CD,COLUMN(P$1),0)</f>
        <v>0</v>
      </c>
      <c r="Q34" s="36">
        <f>VLOOKUP($A34,'Price &amp; Return'!$AR:$CD,COLUMN(Q$1),0)</f>
        <v>0</v>
      </c>
      <c r="R34" s="36">
        <f>VLOOKUP($A34,'Price &amp; Return'!$AR:$CD,COLUMN(R$1),0)</f>
        <v>3.8387763071656669E-3</v>
      </c>
      <c r="S34" s="36">
        <f>VLOOKUP($A34,'Price &amp; Return'!$AR:$CD,COLUMN(S$1),0)</f>
        <v>0</v>
      </c>
      <c r="T34" s="36">
        <f>VLOOKUP($A34,'Price &amp; Return'!$AR:$CD,COLUMN(T$1),0)</f>
        <v>0</v>
      </c>
      <c r="U34" s="36">
        <f>VLOOKUP($A34,'Price &amp; Return'!$AR:$CD,COLUMN(U$1),0)</f>
        <v>0</v>
      </c>
      <c r="V34" s="36">
        <f>VLOOKUP($A34,'Price &amp; Return'!$AR:$CD,COLUMN(V$1),0)</f>
        <v>0</v>
      </c>
      <c r="W34" s="36">
        <f>VLOOKUP($A34,'Price &amp; Return'!$AR:$CD,COLUMN(W$1),0)</f>
        <v>0</v>
      </c>
      <c r="X34" s="36">
        <f>VLOOKUP($A34,'Price &amp; Return'!$AR:$CD,COLUMN(X$1),0)</f>
        <v>0</v>
      </c>
      <c r="Y34" s="36">
        <f>VLOOKUP($A34,'Price &amp; Return'!$AR:$CD,COLUMN(Y$1),0)</f>
        <v>0</v>
      </c>
      <c r="Z34" s="36">
        <f>VLOOKUP($A34,'Price &amp; Return'!$AR:$CD,COLUMN(Z$1),0)</f>
        <v>0</v>
      </c>
      <c r="AA34" s="36">
        <f>VLOOKUP($A34,'Price &amp; Return'!$AR:$CD,COLUMN(AA$1),0)</f>
        <v>0</v>
      </c>
      <c r="AB34" s="36">
        <f>VLOOKUP($A34,'Price &amp; Return'!$AR:$CD,COLUMN(AB$1),0)</f>
        <v>2.5975486403260736E-2</v>
      </c>
      <c r="AC34" s="36">
        <f>VLOOKUP($A34,'Price &amp; Return'!$AR:$CD,COLUMN(AC$1),0)</f>
        <v>-1.5504186535965199E-2</v>
      </c>
      <c r="AD34" s="36">
        <f>VLOOKUP($A34,'Price &amp; Return'!$AR:$CD,COLUMN(AD$1),0)</f>
        <v>0</v>
      </c>
      <c r="AE34" s="36">
        <f>VLOOKUP($A34,'Price &amp; Return'!$AR:$CD,COLUMN(AE$1),0)</f>
        <v>0</v>
      </c>
      <c r="AF34" s="36">
        <f>VLOOKUP($A34,'Price &amp; Return'!$AR:$CD,COLUMN(AF$1),0)</f>
        <v>0</v>
      </c>
      <c r="AG34" s="36">
        <f>VLOOKUP($A34,'Price &amp; Return'!$AR:$CD,COLUMN(AG$1),0)</f>
        <v>0</v>
      </c>
      <c r="AH34" s="36">
        <f>VLOOKUP($A34,'Price &amp; Return'!$AR:$CD,COLUMN(AH$1),0)</f>
        <v>-1.2422519998557096E-2</v>
      </c>
      <c r="AI34" s="36">
        <f>VLOOKUP($A34,'Price &amp; Return'!$AR:$CD,COLUMN(AI$1),0)</f>
        <v>0</v>
      </c>
      <c r="AJ34" s="36">
        <f>VLOOKUP($A34,'Price &amp; Return'!$AR:$CD,COLUMN(AJ$1),0)</f>
        <v>0</v>
      </c>
      <c r="AK34" s="36">
        <f>VLOOKUP($A34,'Price &amp; Return'!$AR:$CD,COLUMN(AK$1),0)</f>
        <v>2.2650066308520615E-3</v>
      </c>
      <c r="AL34" s="36">
        <f>VLOOKUP($A34,'Price &amp; Return'!$AR:$CD,COLUMN(AL$1),0)</f>
        <v>0</v>
      </c>
      <c r="AM34" s="36">
        <f>VLOOKUP($A34,'Price &amp; Return'!$AR:$CD,COLUMN(AM$1),0)</f>
        <v>1.0471299867295437E-2</v>
      </c>
    </row>
    <row r="35" spans="1:39" x14ac:dyDescent="0.35">
      <c r="A35">
        <v>34</v>
      </c>
      <c r="B35" s="31">
        <f>VLOOKUP($A35,'Price &amp; Return'!$AR:$CD,COLUMN(B$1),0)</f>
        <v>43593</v>
      </c>
      <c r="C35" s="36">
        <f>VLOOKUP($A35,'Price &amp; Return'!$AR:$CD,COLUMN(C$1),0)</f>
        <v>0</v>
      </c>
      <c r="D35" s="36">
        <f>VLOOKUP($A35,'Price &amp; Return'!$AR:$CD,COLUMN(D$1),0)</f>
        <v>0</v>
      </c>
      <c r="E35" s="36">
        <f>VLOOKUP($A35,'Price &amp; Return'!$AR:$CD,COLUMN(E$1),0)</f>
        <v>0</v>
      </c>
      <c r="F35" s="36">
        <f>VLOOKUP($A35,'Price &amp; Return'!$AR:$CD,COLUMN(F$1),0)</f>
        <v>0</v>
      </c>
      <c r="G35" s="36">
        <f>VLOOKUP($A35,'Price &amp; Return'!$AR:$CD,COLUMN(G$1),0)</f>
        <v>0</v>
      </c>
      <c r="H35" s="36">
        <f>VLOOKUP($A35,'Price &amp; Return'!$AR:$CD,COLUMN(H$1),0)</f>
        <v>0</v>
      </c>
      <c r="I35" s="36">
        <f>VLOOKUP($A35,'Price &amp; Return'!$AR:$CD,COLUMN(I$1),0)</f>
        <v>0</v>
      </c>
      <c r="J35" s="36">
        <f>VLOOKUP($A35,'Price &amp; Return'!$AR:$CD,COLUMN(J$1),0)</f>
        <v>0</v>
      </c>
      <c r="K35" s="36">
        <f>VLOOKUP($A35,'Price &amp; Return'!$AR:$CD,COLUMN(K$1),0)</f>
        <v>0</v>
      </c>
      <c r="L35" s="36">
        <f>VLOOKUP($A35,'Price &amp; Return'!$AR:$CD,COLUMN(L$1),0)</f>
        <v>0</v>
      </c>
      <c r="M35" s="36">
        <f>VLOOKUP($A35,'Price &amp; Return'!$AR:$CD,COLUMN(M$1),0)</f>
        <v>0</v>
      </c>
      <c r="N35" s="36">
        <f>VLOOKUP($A35,'Price &amp; Return'!$AR:$CD,COLUMN(N$1),0)</f>
        <v>3.7740327982847113E-2</v>
      </c>
      <c r="O35" s="36">
        <f>VLOOKUP($A35,'Price &amp; Return'!$AR:$CD,COLUMN(O$1),0)</f>
        <v>4.6280752564006183E-2</v>
      </c>
      <c r="P35" s="36">
        <f>VLOOKUP($A35,'Price &amp; Return'!$AR:$CD,COLUMN(P$1),0)</f>
        <v>0</v>
      </c>
      <c r="Q35" s="36">
        <f>VLOOKUP($A35,'Price &amp; Return'!$AR:$CD,COLUMN(Q$1),0)</f>
        <v>0</v>
      </c>
      <c r="R35" s="36">
        <f>VLOOKUP($A35,'Price &amp; Return'!$AR:$CD,COLUMN(R$1),0)</f>
        <v>0</v>
      </c>
      <c r="S35" s="36">
        <f>VLOOKUP($A35,'Price &amp; Return'!$AR:$CD,COLUMN(S$1),0)</f>
        <v>0</v>
      </c>
      <c r="T35" s="36">
        <f>VLOOKUP($A35,'Price &amp; Return'!$AR:$CD,COLUMN(T$1),0)</f>
        <v>-1.6260520871780291E-2</v>
      </c>
      <c r="U35" s="36">
        <f>VLOOKUP($A35,'Price &amp; Return'!$AR:$CD,COLUMN(U$1),0)</f>
        <v>0</v>
      </c>
      <c r="V35" s="36">
        <f>VLOOKUP($A35,'Price &amp; Return'!$AR:$CD,COLUMN(V$1),0)</f>
        <v>0</v>
      </c>
      <c r="W35" s="36">
        <f>VLOOKUP($A35,'Price &amp; Return'!$AR:$CD,COLUMN(W$1),0)</f>
        <v>5.7158413839948623E-2</v>
      </c>
      <c r="X35" s="36">
        <f>VLOOKUP($A35,'Price &amp; Return'!$AR:$CD,COLUMN(X$1),0)</f>
        <v>0</v>
      </c>
      <c r="Y35" s="36">
        <f>VLOOKUP($A35,'Price &amp; Return'!$AR:$CD,COLUMN(Y$1),0)</f>
        <v>0</v>
      </c>
      <c r="Z35" s="36">
        <f>VLOOKUP($A35,'Price &amp; Return'!$AR:$CD,COLUMN(Z$1),0)</f>
        <v>0</v>
      </c>
      <c r="AA35" s="36">
        <f>VLOOKUP($A35,'Price &amp; Return'!$AR:$CD,COLUMN(AA$1),0)</f>
        <v>-2.0020026706730793E-3</v>
      </c>
      <c r="AB35" s="36">
        <f>VLOOKUP($A35,'Price &amp; Return'!$AR:$CD,COLUMN(AB$1),0)</f>
        <v>0</v>
      </c>
      <c r="AC35" s="36">
        <f>VLOOKUP($A35,'Price &amp; Return'!$AR:$CD,COLUMN(AC$1),0)</f>
        <v>0</v>
      </c>
      <c r="AD35" s="36">
        <f>VLOOKUP($A35,'Price &amp; Return'!$AR:$CD,COLUMN(AD$1),0)</f>
        <v>0</v>
      </c>
      <c r="AE35" s="36">
        <f>VLOOKUP($A35,'Price &amp; Return'!$AR:$CD,COLUMN(AE$1),0)</f>
        <v>0</v>
      </c>
      <c r="AF35" s="36">
        <f>VLOOKUP($A35,'Price &amp; Return'!$AR:$CD,COLUMN(AF$1),0)</f>
        <v>0.10536051565782614</v>
      </c>
      <c r="AG35" s="36">
        <f>VLOOKUP($A35,'Price &amp; Return'!$AR:$CD,COLUMN(AG$1),0)</f>
        <v>6.3358184490857035E-3</v>
      </c>
      <c r="AH35" s="36">
        <f>VLOOKUP($A35,'Price &amp; Return'!$AR:$CD,COLUMN(AH$1),0)</f>
        <v>0</v>
      </c>
      <c r="AI35" s="36">
        <f>VLOOKUP($A35,'Price &amp; Return'!$AR:$CD,COLUMN(AI$1),0)</f>
        <v>0</v>
      </c>
      <c r="AJ35" s="36">
        <f>VLOOKUP($A35,'Price &amp; Return'!$AR:$CD,COLUMN(AJ$1),0)</f>
        <v>0</v>
      </c>
      <c r="AK35" s="36">
        <f>VLOOKUP($A35,'Price &amp; Return'!$AR:$CD,COLUMN(AK$1),0)</f>
        <v>-4.5248945982895774E-3</v>
      </c>
      <c r="AL35" s="36">
        <f>VLOOKUP($A35,'Price &amp; Return'!$AR:$CD,COLUMN(AL$1),0)</f>
        <v>0</v>
      </c>
      <c r="AM35" s="36">
        <f>VLOOKUP($A35,'Price &amp; Return'!$AR:$CD,COLUMN(AM$1),0)</f>
        <v>5.2770571008438193E-3</v>
      </c>
    </row>
    <row r="36" spans="1:39" x14ac:dyDescent="0.35">
      <c r="A36">
        <v>35</v>
      </c>
      <c r="B36" s="31">
        <f>VLOOKUP($A36,'Price &amp; Return'!$AR:$CD,COLUMN(B$1),0)</f>
        <v>43592</v>
      </c>
      <c r="C36" s="36">
        <f>VLOOKUP($A36,'Price &amp; Return'!$AR:$CD,COLUMN(C$1),0)</f>
        <v>0</v>
      </c>
      <c r="D36" s="36">
        <f>VLOOKUP($A36,'Price &amp; Return'!$AR:$CD,COLUMN(D$1),0)</f>
        <v>-1.4184634991956413E-2</v>
      </c>
      <c r="E36" s="36">
        <f>VLOOKUP($A36,'Price &amp; Return'!$AR:$CD,COLUMN(E$1),0)</f>
        <v>0</v>
      </c>
      <c r="F36" s="36">
        <f>VLOOKUP($A36,'Price &amp; Return'!$AR:$CD,COLUMN(F$1),0)</f>
        <v>-3.9920212695373379E-3</v>
      </c>
      <c r="G36" s="36">
        <f>VLOOKUP($A36,'Price &amp; Return'!$AR:$CD,COLUMN(G$1),0)</f>
        <v>0</v>
      </c>
      <c r="H36" s="36">
        <f>VLOOKUP($A36,'Price &amp; Return'!$AR:$CD,COLUMN(H$1),0)</f>
        <v>0</v>
      </c>
      <c r="I36" s="36">
        <f>VLOOKUP($A36,'Price &amp; Return'!$AR:$CD,COLUMN(I$1),0)</f>
        <v>0</v>
      </c>
      <c r="J36" s="36">
        <f>VLOOKUP($A36,'Price &amp; Return'!$AR:$CD,COLUMN(J$1),0)</f>
        <v>0</v>
      </c>
      <c r="K36" s="36">
        <f>VLOOKUP($A36,'Price &amp; Return'!$AR:$CD,COLUMN(K$1),0)</f>
        <v>2.3122417420854212E-2</v>
      </c>
      <c r="L36" s="36">
        <f>VLOOKUP($A36,'Price &amp; Return'!$AR:$CD,COLUMN(L$1),0)</f>
        <v>3.174869831458027E-2</v>
      </c>
      <c r="M36" s="36">
        <f>VLOOKUP($A36,'Price &amp; Return'!$AR:$CD,COLUMN(M$1),0)</f>
        <v>0</v>
      </c>
      <c r="N36" s="36">
        <f>VLOOKUP($A36,'Price &amp; Return'!$AR:$CD,COLUMN(N$1),0)</f>
        <v>5.5096558109694795E-3</v>
      </c>
      <c r="O36" s="36">
        <f>VLOOKUP($A36,'Price &amp; Return'!$AR:$CD,COLUMN(O$1),0)</f>
        <v>-1.0471299867295366E-2</v>
      </c>
      <c r="P36" s="36">
        <f>VLOOKUP($A36,'Price &amp; Return'!$AR:$CD,COLUMN(P$1),0)</f>
        <v>3.593200922606337E-2</v>
      </c>
      <c r="Q36" s="36">
        <f>VLOOKUP($A36,'Price &amp; Return'!$AR:$CD,COLUMN(Q$1),0)</f>
        <v>0.10536051565782635</v>
      </c>
      <c r="R36" s="36">
        <f>VLOOKUP($A36,'Price &amp; Return'!$AR:$CD,COLUMN(R$1),0)</f>
        <v>0</v>
      </c>
      <c r="S36" s="36">
        <f>VLOOKUP($A36,'Price &amp; Return'!$AR:$CD,COLUMN(S$1),0)</f>
        <v>0</v>
      </c>
      <c r="T36" s="36">
        <f>VLOOKUP($A36,'Price &amp; Return'!$AR:$CD,COLUMN(T$1),0)</f>
        <v>-3.1748698314580298E-2</v>
      </c>
      <c r="U36" s="36">
        <f>VLOOKUP($A36,'Price &amp; Return'!$AR:$CD,COLUMN(U$1),0)</f>
        <v>6.5824931312215978E-2</v>
      </c>
      <c r="V36" s="36">
        <f>VLOOKUP($A36,'Price &amp; Return'!$AR:$CD,COLUMN(V$1),0)</f>
        <v>0</v>
      </c>
      <c r="W36" s="36">
        <f>VLOOKUP($A36,'Price &amp; Return'!$AR:$CD,COLUMN(W$1),0)</f>
        <v>-3.4685557987889984E-2</v>
      </c>
      <c r="X36" s="36">
        <f>VLOOKUP($A36,'Price &amp; Return'!$AR:$CD,COLUMN(X$1),0)</f>
        <v>0</v>
      </c>
      <c r="Y36" s="36">
        <f>VLOOKUP($A36,'Price &amp; Return'!$AR:$CD,COLUMN(Y$1),0)</f>
        <v>0</v>
      </c>
      <c r="Z36" s="36">
        <f>VLOOKUP($A36,'Price &amp; Return'!$AR:$CD,COLUMN(Z$1),0)</f>
        <v>0</v>
      </c>
      <c r="AA36" s="36">
        <f>VLOOKUP($A36,'Price &amp; Return'!$AR:$CD,COLUMN(AA$1),0)</f>
        <v>1.3085239548655534E-2</v>
      </c>
      <c r="AB36" s="36">
        <f>VLOOKUP($A36,'Price &amp; Return'!$AR:$CD,COLUMN(AB$1),0)</f>
        <v>2.6668247082161273E-2</v>
      </c>
      <c r="AC36" s="36">
        <f>VLOOKUP($A36,'Price &amp; Return'!$AR:$CD,COLUMN(AC$1),0)</f>
        <v>0</v>
      </c>
      <c r="AD36" s="36">
        <f>VLOOKUP($A36,'Price &amp; Return'!$AR:$CD,COLUMN(AD$1),0)</f>
        <v>0</v>
      </c>
      <c r="AE36" s="36">
        <f>VLOOKUP($A36,'Price &amp; Return'!$AR:$CD,COLUMN(AE$1),0)</f>
        <v>0</v>
      </c>
      <c r="AF36" s="36">
        <f>VLOOKUP($A36,'Price &amp; Return'!$AR:$CD,COLUMN(AF$1),0)</f>
        <v>0</v>
      </c>
      <c r="AG36" s="36">
        <f>VLOOKUP($A36,'Price &amp; Return'!$AR:$CD,COLUMN(AG$1),0)</f>
        <v>0</v>
      </c>
      <c r="AH36" s="36">
        <f>VLOOKUP($A36,'Price &amp; Return'!$AR:$CD,COLUMN(AH$1),0)</f>
        <v>0</v>
      </c>
      <c r="AI36" s="36">
        <f>VLOOKUP($A36,'Price &amp; Return'!$AR:$CD,COLUMN(AI$1),0)</f>
        <v>0</v>
      </c>
      <c r="AJ36" s="36">
        <f>VLOOKUP($A36,'Price &amp; Return'!$AR:$CD,COLUMN(AJ$1),0)</f>
        <v>6.3369613932589192E-2</v>
      </c>
      <c r="AK36" s="36">
        <f>VLOOKUP($A36,'Price &amp; Return'!$AR:$CD,COLUMN(AK$1),0)</f>
        <v>4.6197590998857736E-2</v>
      </c>
      <c r="AL36" s="36">
        <f>VLOOKUP($A36,'Price &amp; Return'!$AR:$CD,COLUMN(AL$1),0)</f>
        <v>0</v>
      </c>
      <c r="AM36" s="36">
        <f>VLOOKUP($A36,'Price &amp; Return'!$AR:$CD,COLUMN(AM$1),0)</f>
        <v>0</v>
      </c>
    </row>
    <row r="37" spans="1:39" x14ac:dyDescent="0.35">
      <c r="A37">
        <v>36</v>
      </c>
      <c r="B37" s="31">
        <f>VLOOKUP($A37,'Price &amp; Return'!$AR:$CD,COLUMN(B$1),0)</f>
        <v>43591</v>
      </c>
      <c r="C37" s="36">
        <f>VLOOKUP($A37,'Price &amp; Return'!$AR:$CD,COLUMN(C$1),0)</f>
        <v>1.0050335853501506E-2</v>
      </c>
      <c r="D37" s="36">
        <f>VLOOKUP($A37,'Price &amp; Return'!$AR:$CD,COLUMN(D$1),0)</f>
        <v>5.7987257650349316E-2</v>
      </c>
      <c r="E37" s="36">
        <f>VLOOKUP($A37,'Price &amp; Return'!$AR:$CD,COLUMN(E$1),0)</f>
        <v>0</v>
      </c>
      <c r="F37" s="36">
        <f>VLOOKUP($A37,'Price &amp; Return'!$AR:$CD,COLUMN(F$1),0)</f>
        <v>3.9920212695374567E-3</v>
      </c>
      <c r="G37" s="36">
        <f>VLOOKUP($A37,'Price &amp; Return'!$AR:$CD,COLUMN(G$1),0)</f>
        <v>-9.950330853168092E-3</v>
      </c>
      <c r="H37" s="36">
        <f>VLOOKUP($A37,'Price &amp; Return'!$AR:$CD,COLUMN(H$1),0)</f>
        <v>0</v>
      </c>
      <c r="I37" s="36">
        <f>VLOOKUP($A37,'Price &amp; Return'!$AR:$CD,COLUMN(I$1),0)</f>
        <v>1.242251999855711E-2</v>
      </c>
      <c r="J37" s="36">
        <f>VLOOKUP($A37,'Price &amp; Return'!$AR:$CD,COLUMN(J$1),0)</f>
        <v>0</v>
      </c>
      <c r="K37" s="36">
        <f>VLOOKUP($A37,'Price &amp; Return'!$AR:$CD,COLUMN(K$1),0)</f>
        <v>0</v>
      </c>
      <c r="L37" s="36">
        <f>VLOOKUP($A37,'Price &amp; Return'!$AR:$CD,COLUMN(L$1),0)</f>
        <v>1.9544596072970346E-2</v>
      </c>
      <c r="M37" s="36">
        <f>VLOOKUP($A37,'Price &amp; Return'!$AR:$CD,COLUMN(M$1),0)</f>
        <v>0</v>
      </c>
      <c r="N37" s="36">
        <f>VLOOKUP($A37,'Price &amp; Return'!$AR:$CD,COLUMN(N$1),0)</f>
        <v>1.6713480973740532E-2</v>
      </c>
      <c r="O37" s="36">
        <f>VLOOKUP($A37,'Price &amp; Return'!$AR:$CD,COLUMN(O$1),0)</f>
        <v>-5.1948168771040228E-3</v>
      </c>
      <c r="P37" s="36">
        <f>VLOOKUP($A37,'Price &amp; Return'!$AR:$CD,COLUMN(P$1),0)</f>
        <v>4.0733253876358688E-3</v>
      </c>
      <c r="Q37" s="36">
        <f>VLOOKUP($A37,'Price &amp; Return'!$AR:$CD,COLUMN(Q$1),0)</f>
        <v>0</v>
      </c>
      <c r="R37" s="36">
        <f>VLOOKUP($A37,'Price &amp; Return'!$AR:$CD,COLUMN(R$1),0)</f>
        <v>5.1413995004186523E-3</v>
      </c>
      <c r="S37" s="36">
        <f>VLOOKUP($A37,'Price &amp; Return'!$AR:$CD,COLUMN(S$1),0)</f>
        <v>4.3485111939738891E-2</v>
      </c>
      <c r="T37" s="36">
        <f>VLOOKUP($A37,'Price &amp; Return'!$AR:$CD,COLUMN(T$1),0)</f>
        <v>-4.4315883774510963E-2</v>
      </c>
      <c r="U37" s="36">
        <f>VLOOKUP($A37,'Price &amp; Return'!$AR:$CD,COLUMN(U$1),0)</f>
        <v>0</v>
      </c>
      <c r="V37" s="36">
        <f>VLOOKUP($A37,'Price &amp; Return'!$AR:$CD,COLUMN(V$1),0)</f>
        <v>0</v>
      </c>
      <c r="W37" s="36">
        <f>VLOOKUP($A37,'Price &amp; Return'!$AR:$CD,COLUMN(W$1),0)</f>
        <v>2.5900728432157172E-2</v>
      </c>
      <c r="X37" s="36">
        <f>VLOOKUP($A37,'Price &amp; Return'!$AR:$CD,COLUMN(X$1),0)</f>
        <v>0</v>
      </c>
      <c r="Y37" s="36">
        <f>VLOOKUP($A37,'Price &amp; Return'!$AR:$CD,COLUMN(Y$1),0)</f>
        <v>0</v>
      </c>
      <c r="Z37" s="36">
        <f>VLOOKUP($A37,'Price &amp; Return'!$AR:$CD,COLUMN(Z$1),0)</f>
        <v>0</v>
      </c>
      <c r="AA37" s="36">
        <f>VLOOKUP($A37,'Price &amp; Return'!$AR:$CD,COLUMN(AA$1),0)</f>
        <v>-1.3085239548655481E-2</v>
      </c>
      <c r="AB37" s="36">
        <f>VLOOKUP($A37,'Price &amp; Return'!$AR:$CD,COLUMN(AB$1),0)</f>
        <v>0</v>
      </c>
      <c r="AC37" s="36">
        <f>VLOOKUP($A37,'Price &amp; Return'!$AR:$CD,COLUMN(AC$1),0)</f>
        <v>-7.4107972153721849E-2</v>
      </c>
      <c r="AD37" s="36">
        <f>VLOOKUP($A37,'Price &amp; Return'!$AR:$CD,COLUMN(AD$1),0)</f>
        <v>0</v>
      </c>
      <c r="AE37" s="36">
        <f>VLOOKUP($A37,'Price &amp; Return'!$AR:$CD,COLUMN(AE$1),0)</f>
        <v>0</v>
      </c>
      <c r="AF37" s="36">
        <f>VLOOKUP($A37,'Price &amp; Return'!$AR:$CD,COLUMN(AF$1),0)</f>
        <v>0</v>
      </c>
      <c r="AG37" s="36">
        <f>VLOOKUP($A37,'Price &amp; Return'!$AR:$CD,COLUMN(AG$1),0)</f>
        <v>6.3762171392760638E-3</v>
      </c>
      <c r="AH37" s="36">
        <f>VLOOKUP($A37,'Price &amp; Return'!$AR:$CD,COLUMN(AH$1),0)</f>
        <v>0</v>
      </c>
      <c r="AI37" s="36">
        <f>VLOOKUP($A37,'Price &amp; Return'!$AR:$CD,COLUMN(AI$1),0)</f>
        <v>0</v>
      </c>
      <c r="AJ37" s="36">
        <f>VLOOKUP($A37,'Price &amp; Return'!$AR:$CD,COLUMN(AJ$1),0)</f>
        <v>0</v>
      </c>
      <c r="AK37" s="36">
        <f>VLOOKUP($A37,'Price &amp; Return'!$AR:$CD,COLUMN(AK$1),0)</f>
        <v>0</v>
      </c>
      <c r="AL37" s="36">
        <f>VLOOKUP($A37,'Price &amp; Return'!$AR:$CD,COLUMN(AL$1),0)</f>
        <v>-4.8426244757880151E-3</v>
      </c>
      <c r="AM37" s="36">
        <f>VLOOKUP($A37,'Price &amp; Return'!$AR:$CD,COLUMN(AM$1),0)</f>
        <v>3.2260862218221262E-2</v>
      </c>
    </row>
    <row r="38" spans="1:39" x14ac:dyDescent="0.35">
      <c r="A38">
        <v>37</v>
      </c>
      <c r="B38" s="31">
        <f>VLOOKUP($A38,'Price &amp; Return'!$AR:$CD,COLUMN(B$1),0)</f>
        <v>43588</v>
      </c>
      <c r="C38" s="36">
        <f>VLOOKUP($A38,'Price &amp; Return'!$AR:$CD,COLUMN(C$1),0)</f>
        <v>3.0771658666753687E-2</v>
      </c>
      <c r="D38" s="36">
        <f>VLOOKUP($A38,'Price &amp; Return'!$AR:$CD,COLUMN(D$1),0)</f>
        <v>-4.380262265839277E-2</v>
      </c>
      <c r="E38" s="36">
        <f>VLOOKUP($A38,'Price &amp; Return'!$AR:$CD,COLUMN(E$1),0)</f>
        <v>0</v>
      </c>
      <c r="F38" s="36">
        <f>VLOOKUP($A38,'Price &amp; Return'!$AR:$CD,COLUMN(F$1),0)</f>
        <v>-1.9802627296179643E-2</v>
      </c>
      <c r="G38" s="36">
        <f>VLOOKUP($A38,'Price &amp; Return'!$AR:$CD,COLUMN(G$1),0)</f>
        <v>0</v>
      </c>
      <c r="H38" s="36">
        <f>VLOOKUP($A38,'Price &amp; Return'!$AR:$CD,COLUMN(H$1),0)</f>
        <v>0</v>
      </c>
      <c r="I38" s="36">
        <f>VLOOKUP($A38,'Price &amp; Return'!$AR:$CD,COLUMN(I$1),0)</f>
        <v>-2.0811662038246232E-3</v>
      </c>
      <c r="J38" s="36">
        <f>VLOOKUP($A38,'Price &amp; Return'!$AR:$CD,COLUMN(J$1),0)</f>
        <v>9.9460793530637873E-2</v>
      </c>
      <c r="K38" s="36">
        <f>VLOOKUP($A38,'Price &amp; Return'!$AR:$CD,COLUMN(K$1),0)</f>
        <v>-9.4778406327289288E-2</v>
      </c>
      <c r="L38" s="36">
        <f>VLOOKUP($A38,'Price &amp; Return'!$AR:$CD,COLUMN(L$1),0)</f>
        <v>0</v>
      </c>
      <c r="M38" s="36">
        <f>VLOOKUP($A38,'Price &amp; Return'!$AR:$CD,COLUMN(M$1),0)</f>
        <v>0</v>
      </c>
      <c r="N38" s="36">
        <f>VLOOKUP($A38,'Price &amp; Return'!$AR:$CD,COLUMN(N$1),0)</f>
        <v>6.979576193554192E-2</v>
      </c>
      <c r="O38" s="36">
        <f>VLOOKUP($A38,'Price &amp; Return'!$AR:$CD,COLUMN(O$1),0)</f>
        <v>1.041676085825558E-2</v>
      </c>
      <c r="P38" s="36">
        <f>VLOOKUP($A38,'Price &amp; Return'!$AR:$CD,COLUMN(P$1),0)</f>
        <v>0.12136085700426753</v>
      </c>
      <c r="Q38" s="36">
        <f>VLOOKUP($A38,'Price &amp; Return'!$AR:$CD,COLUMN(Q$1),0)</f>
        <v>0</v>
      </c>
      <c r="R38" s="36">
        <f>VLOOKUP($A38,'Price &amp; Return'!$AR:$CD,COLUMN(R$1),0)</f>
        <v>5.1679701584423773E-3</v>
      </c>
      <c r="S38" s="36">
        <f>VLOOKUP($A38,'Price &amp; Return'!$AR:$CD,COLUMN(S$1),0)</f>
        <v>0</v>
      </c>
      <c r="T38" s="36">
        <f>VLOOKUP($A38,'Price &amp; Return'!$AR:$CD,COLUMN(T$1),0)</f>
        <v>-5.0994296029813917E-2</v>
      </c>
      <c r="U38" s="36">
        <f>VLOOKUP($A38,'Price &amp; Return'!$AR:$CD,COLUMN(U$1),0)</f>
        <v>0</v>
      </c>
      <c r="V38" s="36">
        <f>VLOOKUP($A38,'Price &amp; Return'!$AR:$CD,COLUMN(V$1),0)</f>
        <v>0</v>
      </c>
      <c r="W38" s="36">
        <f>VLOOKUP($A38,'Price &amp; Return'!$AR:$CD,COLUMN(W$1),0)</f>
        <v>-4.8373584284215829E-2</v>
      </c>
      <c r="X38" s="36">
        <f>VLOOKUP($A38,'Price &amp; Return'!$AR:$CD,COLUMN(X$1),0)</f>
        <v>0</v>
      </c>
      <c r="Y38" s="36">
        <f>VLOOKUP($A38,'Price &amp; Return'!$AR:$CD,COLUMN(Y$1),0)</f>
        <v>0</v>
      </c>
      <c r="Z38" s="36">
        <f>VLOOKUP($A38,'Price &amp; Return'!$AR:$CD,COLUMN(Z$1),0)</f>
        <v>0</v>
      </c>
      <c r="AA38" s="36">
        <f>VLOOKUP($A38,'Price &amp; Return'!$AR:$CD,COLUMN(AA$1),0)</f>
        <v>0</v>
      </c>
      <c r="AB38" s="36">
        <f>VLOOKUP($A38,'Price &amp; Return'!$AR:$CD,COLUMN(AB$1),0)</f>
        <v>0</v>
      </c>
      <c r="AC38" s="36">
        <f>VLOOKUP($A38,'Price &amp; Return'!$AR:$CD,COLUMN(AC$1),0)</f>
        <v>0.10140011444172942</v>
      </c>
      <c r="AD38" s="36">
        <f>VLOOKUP($A38,'Price &amp; Return'!$AR:$CD,COLUMN(AD$1),0)</f>
        <v>1.7241806434505954E-2</v>
      </c>
      <c r="AE38" s="36">
        <f>VLOOKUP($A38,'Price &amp; Return'!$AR:$CD,COLUMN(AE$1),0)</f>
        <v>0</v>
      </c>
      <c r="AF38" s="36">
        <f>VLOOKUP($A38,'Price &amp; Return'!$AR:$CD,COLUMN(AF$1),0)</f>
        <v>0</v>
      </c>
      <c r="AG38" s="36">
        <f>VLOOKUP($A38,'Price &amp; Return'!$AR:$CD,COLUMN(AG$1),0)</f>
        <v>-2.1299262578249648E-3</v>
      </c>
      <c r="AH38" s="36">
        <f>VLOOKUP($A38,'Price &amp; Return'!$AR:$CD,COLUMN(AH$1),0)</f>
        <v>1.242251999855711E-2</v>
      </c>
      <c r="AI38" s="36">
        <f>VLOOKUP($A38,'Price &amp; Return'!$AR:$CD,COLUMN(AI$1),0)</f>
        <v>0</v>
      </c>
      <c r="AJ38" s="36">
        <f>VLOOKUP($A38,'Price &amp; Return'!$AR:$CD,COLUMN(AJ$1),0)</f>
        <v>0</v>
      </c>
      <c r="AK38" s="36">
        <f>VLOOKUP($A38,'Price &amp; Return'!$AR:$CD,COLUMN(AK$1),0)</f>
        <v>7.1174677688639549E-3</v>
      </c>
      <c r="AL38" s="36">
        <f>VLOOKUP($A38,'Price &amp; Return'!$AR:$CD,COLUMN(AL$1),0)</f>
        <v>4.8426244757879908E-3</v>
      </c>
      <c r="AM38" s="36">
        <f>VLOOKUP($A38,'Price &amp; Return'!$AR:$CD,COLUMN(AM$1),0)</f>
        <v>5.4794657646255705E-3</v>
      </c>
    </row>
    <row r="39" spans="1:39" x14ac:dyDescent="0.35">
      <c r="A39">
        <v>38</v>
      </c>
      <c r="B39" s="31">
        <f>VLOOKUP($A39,'Price &amp; Return'!$AR:$CD,COLUMN(B$1),0)</f>
        <v>43587</v>
      </c>
      <c r="C39" s="36">
        <f>VLOOKUP($A39,'Price &amp; Return'!$AR:$CD,COLUMN(C$1),0)</f>
        <v>-5.1948168771040228E-3</v>
      </c>
      <c r="D39" s="36">
        <f>VLOOKUP($A39,'Price &amp; Return'!$AR:$CD,COLUMN(D$1),0)</f>
        <v>1.4388737452099671E-2</v>
      </c>
      <c r="E39" s="36">
        <f>VLOOKUP($A39,'Price &amp; Return'!$AR:$CD,COLUMN(E$1),0)</f>
        <v>0</v>
      </c>
      <c r="F39" s="36">
        <f>VLOOKUP($A39,'Price &amp; Return'!$AR:$CD,COLUMN(F$1),0)</f>
        <v>1.980262729617973E-2</v>
      </c>
      <c r="G39" s="36">
        <f>VLOOKUP($A39,'Price &amp; Return'!$AR:$CD,COLUMN(G$1),0)</f>
        <v>9.950330853168092E-3</v>
      </c>
      <c r="H39" s="36">
        <f>VLOOKUP($A39,'Price &amp; Return'!$AR:$CD,COLUMN(H$1),0)</f>
        <v>-8.6129153729938665E-2</v>
      </c>
      <c r="I39" s="36">
        <f>VLOOKUP($A39,'Price &amp; Return'!$AR:$CD,COLUMN(I$1),0)</f>
        <v>-1.0341353794732595E-2</v>
      </c>
      <c r="J39" s="36">
        <f>VLOOKUP($A39,'Price &amp; Return'!$AR:$CD,COLUMN(J$1),0)</f>
        <v>0</v>
      </c>
      <c r="K39" s="36">
        <f>VLOOKUP($A39,'Price &amp; Return'!$AR:$CD,COLUMN(K$1),0)</f>
        <v>-2.797385204240618E-2</v>
      </c>
      <c r="L39" s="36">
        <f>VLOOKUP($A39,'Price &amp; Return'!$AR:$CD,COLUMN(L$1),0)</f>
        <v>6.6006840313520927E-3</v>
      </c>
      <c r="M39" s="36">
        <f>VLOOKUP($A39,'Price &amp; Return'!$AR:$CD,COLUMN(M$1),0)</f>
        <v>0</v>
      </c>
      <c r="N39" s="36">
        <f>VLOOKUP($A39,'Price &amp; Return'!$AR:$CD,COLUMN(N$1),0)</f>
        <v>-1.1976191046715649E-2</v>
      </c>
      <c r="O39" s="36">
        <f>VLOOKUP($A39,'Price &amp; Return'!$AR:$CD,COLUMN(O$1),0)</f>
        <v>-3.0930300691358499E-2</v>
      </c>
      <c r="P39" s="36">
        <f>VLOOKUP($A39,'Price &amp; Return'!$AR:$CD,COLUMN(P$1),0)</f>
        <v>-1.373019281190202E-2</v>
      </c>
      <c r="Q39" s="36">
        <f>VLOOKUP($A39,'Price &amp; Return'!$AR:$CD,COLUMN(Q$1),0)</f>
        <v>0</v>
      </c>
      <c r="R39" s="36">
        <f>VLOOKUP($A39,'Price &amp; Return'!$AR:$CD,COLUMN(R$1),0)</f>
        <v>1.4351192163090507E-2</v>
      </c>
      <c r="S39" s="36">
        <f>VLOOKUP($A39,'Price &amp; Return'!$AR:$CD,COLUMN(S$1),0)</f>
        <v>-5.5540129170001773E-4</v>
      </c>
      <c r="T39" s="36">
        <f>VLOOKUP($A39,'Price &amp; Return'!$AR:$CD,COLUMN(T$1),0)</f>
        <v>0</v>
      </c>
      <c r="U39" s="36">
        <f>VLOOKUP($A39,'Price &amp; Return'!$AR:$CD,COLUMN(U$1),0)</f>
        <v>0</v>
      </c>
      <c r="V39" s="36">
        <f>VLOOKUP($A39,'Price &amp; Return'!$AR:$CD,COLUMN(V$1),0)</f>
        <v>4.08219945202552E-2</v>
      </c>
      <c r="W39" s="36">
        <f>VLOOKUP($A39,'Price &amp; Return'!$AR:$CD,COLUMN(W$1),0)</f>
        <v>0</v>
      </c>
      <c r="X39" s="36">
        <f>VLOOKUP($A39,'Price &amp; Return'!$AR:$CD,COLUMN(X$1),0)</f>
        <v>3.9220713153281329E-2</v>
      </c>
      <c r="Y39" s="36">
        <f>VLOOKUP($A39,'Price &amp; Return'!$AR:$CD,COLUMN(Y$1),0)</f>
        <v>0</v>
      </c>
      <c r="Z39" s="36">
        <f>VLOOKUP($A39,'Price &amp; Return'!$AR:$CD,COLUMN(Z$1),0)</f>
        <v>0</v>
      </c>
      <c r="AA39" s="36">
        <f>VLOOKUP($A39,'Price &amp; Return'!$AR:$CD,COLUMN(AA$1),0)</f>
        <v>0</v>
      </c>
      <c r="AB39" s="36">
        <f>VLOOKUP($A39,'Price &amp; Return'!$AR:$CD,COLUMN(AB$1),0)</f>
        <v>-2.6668247082161294E-2</v>
      </c>
      <c r="AC39" s="36">
        <f>VLOOKUP($A39,'Price &amp; Return'!$AR:$CD,COLUMN(AC$1),0)</f>
        <v>3.9604012160969143E-3</v>
      </c>
      <c r="AD39" s="36">
        <f>VLOOKUP($A39,'Price &amp; Return'!$AR:$CD,COLUMN(AD$1),0)</f>
        <v>2.6433257068155646E-2</v>
      </c>
      <c r="AE39" s="36">
        <f>VLOOKUP($A39,'Price &amp; Return'!$AR:$CD,COLUMN(AE$1),0)</f>
        <v>0</v>
      </c>
      <c r="AF39" s="36">
        <f>VLOOKUP($A39,'Price &amp; Return'!$AR:$CD,COLUMN(AF$1),0)</f>
        <v>0</v>
      </c>
      <c r="AG39" s="36">
        <f>VLOOKUP($A39,'Price &amp; Return'!$AR:$CD,COLUMN(AG$1),0)</f>
        <v>2.1506205220963682E-2</v>
      </c>
      <c r="AH39" s="36">
        <f>VLOOKUP($A39,'Price &amp; Return'!$AR:$CD,COLUMN(AH$1),0)</f>
        <v>-1.2422519998557096E-2</v>
      </c>
      <c r="AI39" s="36">
        <f>VLOOKUP($A39,'Price &amp; Return'!$AR:$CD,COLUMN(AI$1),0)</f>
        <v>0</v>
      </c>
      <c r="AJ39" s="36">
        <f>VLOOKUP($A39,'Price &amp; Return'!$AR:$CD,COLUMN(AJ$1),0)</f>
        <v>0</v>
      </c>
      <c r="AK39" s="36">
        <f>VLOOKUP($A39,'Price &amp; Return'!$AR:$CD,COLUMN(AK$1),0)</f>
        <v>0</v>
      </c>
      <c r="AL39" s="36">
        <f>VLOOKUP($A39,'Price &amp; Return'!$AR:$CD,COLUMN(AL$1),0)</f>
        <v>0</v>
      </c>
      <c r="AM39" s="36">
        <f>VLOOKUP($A39,'Price &amp; Return'!$AR:$CD,COLUMN(AM$1),0)</f>
        <v>2.2223136784710041E-2</v>
      </c>
    </row>
    <row r="40" spans="1:39" x14ac:dyDescent="0.35">
      <c r="A40">
        <v>39</v>
      </c>
      <c r="B40" s="31">
        <f>VLOOKUP($A40,'Price &amp; Return'!$AR:$CD,COLUMN(B$1),0)</f>
        <v>43585</v>
      </c>
      <c r="C40" s="36">
        <f>VLOOKUP($A40,'Price &amp; Return'!$AR:$CD,COLUMN(C$1),0)</f>
        <v>5.1948168771041511E-3</v>
      </c>
      <c r="D40" s="36">
        <f>VLOOKUP($A40,'Price &amp; Return'!$AR:$CD,COLUMN(D$1),0)</f>
        <v>2.9413885206293192E-2</v>
      </c>
      <c r="E40" s="36">
        <f>VLOOKUP($A40,'Price &amp; Return'!$AR:$CD,COLUMN(E$1),0)</f>
        <v>0</v>
      </c>
      <c r="F40" s="36">
        <f>VLOOKUP($A40,'Price &amp; Return'!$AR:$CD,COLUMN(F$1),0)</f>
        <v>0</v>
      </c>
      <c r="G40" s="36">
        <f>VLOOKUP($A40,'Price &amp; Return'!$AR:$CD,COLUMN(G$1),0)</f>
        <v>0</v>
      </c>
      <c r="H40" s="36">
        <f>VLOOKUP($A40,'Price &amp; Return'!$AR:$CD,COLUMN(H$1),0)</f>
        <v>8.612915372993854E-2</v>
      </c>
      <c r="I40" s="36">
        <f>VLOOKUP($A40,'Price &amp; Return'!$AR:$CD,COLUMN(I$1),0)</f>
        <v>0</v>
      </c>
      <c r="J40" s="36">
        <f>VLOOKUP($A40,'Price &amp; Return'!$AR:$CD,COLUMN(J$1),0)</f>
        <v>8.8795498783131269E-2</v>
      </c>
      <c r="K40" s="36">
        <f>VLOOKUP($A40,'Price &amp; Return'!$AR:$CD,COLUMN(K$1),0)</f>
        <v>8.4506679374620516E-2</v>
      </c>
      <c r="L40" s="36">
        <f>VLOOKUP($A40,'Price &amp; Return'!$AR:$CD,COLUMN(L$1),0)</f>
        <v>0</v>
      </c>
      <c r="M40" s="36">
        <f>VLOOKUP($A40,'Price &amp; Return'!$AR:$CD,COLUMN(M$1),0)</f>
        <v>0</v>
      </c>
      <c r="N40" s="36">
        <f>VLOOKUP($A40,'Price &amp; Return'!$AR:$CD,COLUMN(N$1),0)</f>
        <v>4.2559614418796111E-2</v>
      </c>
      <c r="O40" s="36">
        <f>VLOOKUP($A40,'Price &amp; Return'!$AR:$CD,COLUMN(O$1),0)</f>
        <v>5.0890695074712281E-3</v>
      </c>
      <c r="P40" s="36">
        <f>VLOOKUP($A40,'Price &amp; Return'!$AR:$CD,COLUMN(P$1),0)</f>
        <v>0</v>
      </c>
      <c r="Q40" s="36">
        <f>VLOOKUP($A40,'Price &amp; Return'!$AR:$CD,COLUMN(Q$1),0)</f>
        <v>0</v>
      </c>
      <c r="R40" s="36">
        <f>VLOOKUP($A40,'Price &amp; Return'!$AR:$CD,COLUMN(R$1),0)</f>
        <v>0</v>
      </c>
      <c r="S40" s="36">
        <f>VLOOKUP($A40,'Price &amp; Return'!$AR:$CD,COLUMN(S$1),0)</f>
        <v>5.5540129169988307E-4</v>
      </c>
      <c r="T40" s="36">
        <f>VLOOKUP($A40,'Price &amp; Return'!$AR:$CD,COLUMN(T$1),0)</f>
        <v>0</v>
      </c>
      <c r="U40" s="36">
        <f>VLOOKUP($A40,'Price &amp; Return'!$AR:$CD,COLUMN(U$1),0)</f>
        <v>3.3155307587241951E-3</v>
      </c>
      <c r="V40" s="36">
        <f>VLOOKUP($A40,'Price &amp; Return'!$AR:$CD,COLUMN(V$1),0)</f>
        <v>-4.0821994520255166E-2</v>
      </c>
      <c r="W40" s="36">
        <f>VLOOKUP($A40,'Price &amp; Return'!$AR:$CD,COLUMN(W$1),0)</f>
        <v>0</v>
      </c>
      <c r="X40" s="36">
        <f>VLOOKUP($A40,'Price &amp; Return'!$AR:$CD,COLUMN(X$1),0)</f>
        <v>0</v>
      </c>
      <c r="Y40" s="36">
        <f>VLOOKUP($A40,'Price &amp; Return'!$AR:$CD,COLUMN(Y$1),0)</f>
        <v>0</v>
      </c>
      <c r="Z40" s="36">
        <f>VLOOKUP($A40,'Price &amp; Return'!$AR:$CD,COLUMN(Z$1),0)</f>
        <v>0</v>
      </c>
      <c r="AA40" s="36">
        <f>VLOOKUP($A40,'Price &amp; Return'!$AR:$CD,COLUMN(AA$1),0)</f>
        <v>0</v>
      </c>
      <c r="AB40" s="36">
        <f>VLOOKUP($A40,'Price &amp; Return'!$AR:$CD,COLUMN(AB$1),0)</f>
        <v>3.7537919319065242E-2</v>
      </c>
      <c r="AC40" s="36">
        <f>VLOOKUP($A40,'Price &amp; Return'!$AR:$CD,COLUMN(AC$1),0)</f>
        <v>0</v>
      </c>
      <c r="AD40" s="36">
        <f>VLOOKUP($A40,'Price &amp; Return'!$AR:$CD,COLUMN(AD$1),0)</f>
        <v>-1.7699577099400975E-2</v>
      </c>
      <c r="AE40" s="36">
        <f>VLOOKUP($A40,'Price &amp; Return'!$AR:$CD,COLUMN(AE$1),0)</f>
        <v>0</v>
      </c>
      <c r="AF40" s="36">
        <f>VLOOKUP($A40,'Price &amp; Return'!$AR:$CD,COLUMN(AF$1),0)</f>
        <v>0</v>
      </c>
      <c r="AG40" s="36">
        <f>VLOOKUP($A40,'Price &amp; Return'!$AR:$CD,COLUMN(AG$1),0)</f>
        <v>2.17627942259567E-3</v>
      </c>
      <c r="AH40" s="36">
        <f>VLOOKUP($A40,'Price &amp; Return'!$AR:$CD,COLUMN(AH$1),0)</f>
        <v>0</v>
      </c>
      <c r="AI40" s="36">
        <f>VLOOKUP($A40,'Price &amp; Return'!$AR:$CD,COLUMN(AI$1),0)</f>
        <v>0</v>
      </c>
      <c r="AJ40" s="36">
        <f>VLOOKUP($A40,'Price &amp; Return'!$AR:$CD,COLUMN(AJ$1),0)</f>
        <v>3.8099846232270383E-2</v>
      </c>
      <c r="AK40" s="36">
        <f>VLOOKUP($A40,'Price &amp; Return'!$AR:$CD,COLUMN(AK$1),0)</f>
        <v>0</v>
      </c>
      <c r="AL40" s="36">
        <f>VLOOKUP($A40,'Price &amp; Return'!$AR:$CD,COLUMN(AL$1),0)</f>
        <v>0</v>
      </c>
      <c r="AM40" s="36">
        <f>VLOOKUP($A40,'Price &amp; Return'!$AR:$CD,COLUMN(AM$1),0)</f>
        <v>6.378973787533021E-2</v>
      </c>
    </row>
    <row r="41" spans="1:39" x14ac:dyDescent="0.35">
      <c r="A41">
        <v>40</v>
      </c>
      <c r="B41" s="31">
        <f>VLOOKUP($A41,'Price &amp; Return'!$AR:$CD,COLUMN(B$1),0)</f>
        <v>43584</v>
      </c>
      <c r="C41" s="36">
        <f>VLOOKUP($A41,'Price &amp; Return'!$AR:$CD,COLUMN(C$1),0)</f>
        <v>0</v>
      </c>
      <c r="D41" s="36">
        <f>VLOOKUP($A41,'Price &amp; Return'!$AR:$CD,COLUMN(D$1),0)</f>
        <v>-1.4815085785140699E-2</v>
      </c>
      <c r="E41" s="36">
        <f>VLOOKUP($A41,'Price &amp; Return'!$AR:$CD,COLUMN(E$1),0)</f>
        <v>0</v>
      </c>
      <c r="F41" s="36">
        <f>VLOOKUP($A41,'Price &amp; Return'!$AR:$CD,COLUMN(F$1),0)</f>
        <v>0</v>
      </c>
      <c r="G41" s="36">
        <f>VLOOKUP($A41,'Price &amp; Return'!$AR:$CD,COLUMN(G$1),0)</f>
        <v>0</v>
      </c>
      <c r="H41" s="36">
        <f>VLOOKUP($A41,'Price &amp; Return'!$AR:$CD,COLUMN(H$1),0)</f>
        <v>0</v>
      </c>
      <c r="I41" s="36">
        <f>VLOOKUP($A41,'Price &amp; Return'!$AR:$CD,COLUMN(I$1),0)</f>
        <v>0</v>
      </c>
      <c r="J41" s="36">
        <f>VLOOKUP($A41,'Price &amp; Return'!$AR:$CD,COLUMN(J$1),0)</f>
        <v>0</v>
      </c>
      <c r="K41" s="36">
        <f>VLOOKUP($A41,'Price &amp; Return'!$AR:$CD,COLUMN(K$1),0)</f>
        <v>0</v>
      </c>
      <c r="L41" s="36">
        <f>VLOOKUP($A41,'Price &amp; Return'!$AR:$CD,COLUMN(L$1),0)</f>
        <v>2.0067563050809173E-2</v>
      </c>
      <c r="M41" s="36">
        <f>VLOOKUP($A41,'Price &amp; Return'!$AR:$CD,COLUMN(M$1),0)</f>
        <v>0</v>
      </c>
      <c r="N41" s="36">
        <f>VLOOKUP($A41,'Price &amp; Return'!$AR:$CD,COLUMN(N$1),0)</f>
        <v>-3.0583423372080393E-2</v>
      </c>
      <c r="O41" s="36">
        <f>VLOOKUP($A41,'Price &amp; Return'!$AR:$CD,COLUMN(O$1),0)</f>
        <v>0</v>
      </c>
      <c r="P41" s="36">
        <f>VLOOKUP($A41,'Price &amp; Return'!$AR:$CD,COLUMN(P$1),0)</f>
        <v>0</v>
      </c>
      <c r="Q41" s="36">
        <f>VLOOKUP($A41,'Price &amp; Return'!$AR:$CD,COLUMN(Q$1),0)</f>
        <v>0</v>
      </c>
      <c r="R41" s="36">
        <f>VLOOKUP($A41,'Price &amp; Return'!$AR:$CD,COLUMN(R$1),0)</f>
        <v>1.3149245813090221E-3</v>
      </c>
      <c r="S41" s="36">
        <f>VLOOKUP($A41,'Price &amp; Return'!$AR:$CD,COLUMN(S$1),0)</f>
        <v>0</v>
      </c>
      <c r="T41" s="36">
        <f>VLOOKUP($A41,'Price &amp; Return'!$AR:$CD,COLUMN(T$1),0)</f>
        <v>0</v>
      </c>
      <c r="U41" s="36">
        <f>VLOOKUP($A41,'Price &amp; Return'!$AR:$CD,COLUMN(U$1),0)</f>
        <v>3.6968618813262026E-3</v>
      </c>
      <c r="V41" s="36">
        <f>VLOOKUP($A41,'Price &amp; Return'!$AR:$CD,COLUMN(V$1),0)</f>
        <v>0</v>
      </c>
      <c r="W41" s="36">
        <f>VLOOKUP($A41,'Price &amp; Return'!$AR:$CD,COLUMN(W$1),0)</f>
        <v>0</v>
      </c>
      <c r="X41" s="36">
        <f>VLOOKUP($A41,'Price &amp; Return'!$AR:$CD,COLUMN(X$1),0)</f>
        <v>0</v>
      </c>
      <c r="Y41" s="36">
        <f>VLOOKUP($A41,'Price &amp; Return'!$AR:$CD,COLUMN(Y$1),0)</f>
        <v>0</v>
      </c>
      <c r="Z41" s="36">
        <f>VLOOKUP($A41,'Price &amp; Return'!$AR:$CD,COLUMN(Z$1),0)</f>
        <v>0</v>
      </c>
      <c r="AA41" s="36">
        <f>VLOOKUP($A41,'Price &amp; Return'!$AR:$CD,COLUMN(AA$1),0)</f>
        <v>-9.9950033308349932E-4</v>
      </c>
      <c r="AB41" s="36">
        <f>VLOOKUP($A41,'Price &amp; Return'!$AR:$CD,COLUMN(AB$1),0)</f>
        <v>0</v>
      </c>
      <c r="AC41" s="36">
        <f>VLOOKUP($A41,'Price &amp; Return'!$AR:$CD,COLUMN(AC$1),0)</f>
        <v>0</v>
      </c>
      <c r="AD41" s="36">
        <f>VLOOKUP($A41,'Price &amp; Return'!$AR:$CD,COLUMN(AD$1),0)</f>
        <v>2.6668247082161489E-2</v>
      </c>
      <c r="AE41" s="36">
        <f>VLOOKUP($A41,'Price &amp; Return'!$AR:$CD,COLUMN(AE$1),0)</f>
        <v>0</v>
      </c>
      <c r="AF41" s="36">
        <f>VLOOKUP($A41,'Price &amp; Return'!$AR:$CD,COLUMN(AF$1),0)</f>
        <v>0</v>
      </c>
      <c r="AG41" s="36">
        <f>VLOOKUP($A41,'Price &amp; Return'!$AR:$CD,COLUMN(AG$1),0)</f>
        <v>4.3668191663403895E-3</v>
      </c>
      <c r="AH41" s="36">
        <f>VLOOKUP($A41,'Price &amp; Return'!$AR:$CD,COLUMN(AH$1),0)</f>
        <v>0</v>
      </c>
      <c r="AI41" s="36">
        <f>VLOOKUP($A41,'Price &amp; Return'!$AR:$CD,COLUMN(AI$1),0)</f>
        <v>0</v>
      </c>
      <c r="AJ41" s="36">
        <f>VLOOKUP($A41,'Price &amp; Return'!$AR:$CD,COLUMN(AJ$1),0)</f>
        <v>-6.5751377562780419E-2</v>
      </c>
      <c r="AK41" s="36">
        <f>VLOOKUP($A41,'Price &amp; Return'!$AR:$CD,COLUMN(AK$1),0)</f>
        <v>-2.3781224049674358E-3</v>
      </c>
      <c r="AL41" s="36">
        <f>VLOOKUP($A41,'Price &amp; Return'!$AR:$CD,COLUMN(AL$1),0)</f>
        <v>0</v>
      </c>
      <c r="AM41" s="36">
        <f>VLOOKUP($A41,'Price &amp; Return'!$AR:$CD,COLUMN(AM$1),0)</f>
        <v>0</v>
      </c>
    </row>
    <row r="42" spans="1:39" x14ac:dyDescent="0.35">
      <c r="A42">
        <v>41</v>
      </c>
      <c r="B42" s="31">
        <f>VLOOKUP($A42,'Price &amp; Return'!$AR:$CD,COLUMN(B$1),0)</f>
        <v>43581</v>
      </c>
      <c r="C42" s="36">
        <f>VLOOKUP($A42,'Price &amp; Return'!$AR:$CD,COLUMN(C$1),0)</f>
        <v>1.0471299867295437E-2</v>
      </c>
      <c r="D42" s="36">
        <f>VLOOKUP($A42,'Price &amp; Return'!$AR:$CD,COLUMN(D$1),0)</f>
        <v>-2.8987536873252187E-2</v>
      </c>
      <c r="E42" s="36">
        <f>VLOOKUP($A42,'Price &amp; Return'!$AR:$CD,COLUMN(E$1),0)</f>
        <v>0</v>
      </c>
      <c r="F42" s="36">
        <f>VLOOKUP($A42,'Price &amp; Return'!$AR:$CD,COLUMN(F$1),0)</f>
        <v>0</v>
      </c>
      <c r="G42" s="36">
        <f>VLOOKUP($A42,'Price &amp; Return'!$AR:$CD,COLUMN(G$1),0)</f>
        <v>-9.950330853168092E-3</v>
      </c>
      <c r="H42" s="36">
        <f>VLOOKUP($A42,'Price &amp; Return'!$AR:$CD,COLUMN(H$1),0)</f>
        <v>0</v>
      </c>
      <c r="I42" s="36">
        <f>VLOOKUP($A42,'Price &amp; Return'!$AR:$CD,COLUMN(I$1),0)</f>
        <v>0</v>
      </c>
      <c r="J42" s="36">
        <f>VLOOKUP($A42,'Price &amp; Return'!$AR:$CD,COLUMN(J$1),0)</f>
        <v>0</v>
      </c>
      <c r="K42" s="36">
        <f>VLOOKUP($A42,'Price &amp; Return'!$AR:$CD,COLUMN(K$1),0)</f>
        <v>1.8939960100921471E-2</v>
      </c>
      <c r="L42" s="36">
        <f>VLOOKUP($A42,'Price &amp; Return'!$AR:$CD,COLUMN(L$1),0)</f>
        <v>0</v>
      </c>
      <c r="M42" s="36">
        <f>VLOOKUP($A42,'Price &amp; Return'!$AR:$CD,COLUMN(M$1),0)</f>
        <v>0</v>
      </c>
      <c r="N42" s="36">
        <f>VLOOKUP($A42,'Price &amp; Return'!$AR:$CD,COLUMN(N$1),0)</f>
        <v>2.4391453124159263E-2</v>
      </c>
      <c r="O42" s="36">
        <f>VLOOKUP($A42,'Price &amp; Return'!$AR:$CD,COLUMN(O$1),0)</f>
        <v>2.0619287202735825E-2</v>
      </c>
      <c r="P42" s="36">
        <f>VLOOKUP($A42,'Price &amp; Return'!$AR:$CD,COLUMN(P$1),0)</f>
        <v>2.2989518224698781E-2</v>
      </c>
      <c r="Q42" s="36">
        <f>VLOOKUP($A42,'Price &amp; Return'!$AR:$CD,COLUMN(Q$1),0)</f>
        <v>0</v>
      </c>
      <c r="R42" s="36">
        <f>VLOOKUP($A42,'Price &amp; Return'!$AR:$CD,COLUMN(R$1),0)</f>
        <v>2.80205123321749E-2</v>
      </c>
      <c r="S42" s="36">
        <f>VLOOKUP($A42,'Price &amp; Return'!$AR:$CD,COLUMN(S$1),0)</f>
        <v>0</v>
      </c>
      <c r="T42" s="36">
        <f>VLOOKUP($A42,'Price &amp; Return'!$AR:$CD,COLUMN(T$1),0)</f>
        <v>0</v>
      </c>
      <c r="U42" s="36">
        <f>VLOOKUP($A42,'Price &amp; Return'!$AR:$CD,COLUMN(U$1),0)</f>
        <v>0</v>
      </c>
      <c r="V42" s="36">
        <f>VLOOKUP($A42,'Price &amp; Return'!$AR:$CD,COLUMN(V$1),0)</f>
        <v>0</v>
      </c>
      <c r="W42" s="36">
        <f>VLOOKUP($A42,'Price &amp; Return'!$AR:$CD,COLUMN(W$1),0)</f>
        <v>0</v>
      </c>
      <c r="X42" s="36">
        <f>VLOOKUP($A42,'Price &amp; Return'!$AR:$CD,COLUMN(X$1),0)</f>
        <v>0</v>
      </c>
      <c r="Y42" s="36">
        <f>VLOOKUP($A42,'Price &amp; Return'!$AR:$CD,COLUMN(Y$1),0)</f>
        <v>0</v>
      </c>
      <c r="Z42" s="36">
        <f>VLOOKUP($A42,'Price &amp; Return'!$AR:$CD,COLUMN(Z$1),0)</f>
        <v>0</v>
      </c>
      <c r="AA42" s="36">
        <f>VLOOKUP($A42,'Price &amp; Return'!$AR:$CD,COLUMN(AA$1),0)</f>
        <v>-4.982571344463939E-3</v>
      </c>
      <c r="AB42" s="36">
        <f>VLOOKUP($A42,'Price &amp; Return'!$AR:$CD,COLUMN(AB$1),0)</f>
        <v>0</v>
      </c>
      <c r="AC42" s="36">
        <f>VLOOKUP($A42,'Price &amp; Return'!$AR:$CD,COLUMN(AC$1),0)</f>
        <v>0</v>
      </c>
      <c r="AD42" s="36">
        <f>VLOOKUP($A42,'Price &amp; Return'!$AR:$CD,COLUMN(AD$1),0)</f>
        <v>0</v>
      </c>
      <c r="AE42" s="36">
        <f>VLOOKUP($A42,'Price &amp; Return'!$AR:$CD,COLUMN(AE$1),0)</f>
        <v>0</v>
      </c>
      <c r="AF42" s="36">
        <f>VLOOKUP($A42,'Price &amp; Return'!$AR:$CD,COLUMN(AF$1),0)</f>
        <v>0</v>
      </c>
      <c r="AG42" s="36">
        <f>VLOOKUP($A42,'Price &amp; Return'!$AR:$CD,COLUMN(AG$1),0)</f>
        <v>4.4750195798614618E-2</v>
      </c>
      <c r="AH42" s="36">
        <f>VLOOKUP($A42,'Price &amp; Return'!$AR:$CD,COLUMN(AH$1),0)</f>
        <v>0</v>
      </c>
      <c r="AI42" s="36">
        <f>VLOOKUP($A42,'Price &amp; Return'!$AR:$CD,COLUMN(AI$1),0)</f>
        <v>0</v>
      </c>
      <c r="AJ42" s="36">
        <f>VLOOKUP($A42,'Price &amp; Return'!$AR:$CD,COLUMN(AJ$1),0)</f>
        <v>2.2989518224698781E-2</v>
      </c>
      <c r="AK42" s="36">
        <f>VLOOKUP($A42,'Price &amp; Return'!$AR:$CD,COLUMN(AK$1),0)</f>
        <v>2.6475673984027955E-2</v>
      </c>
      <c r="AL42" s="36">
        <f>VLOOKUP($A42,'Price &amp; Return'!$AR:$CD,COLUMN(AL$1),0)</f>
        <v>2.9558802241544429E-2</v>
      </c>
      <c r="AM42" s="36">
        <f>VLOOKUP($A42,'Price &amp; Return'!$AR:$CD,COLUMN(AM$1),0)</f>
        <v>2.4243611609992635E-2</v>
      </c>
    </row>
    <row r="43" spans="1:39" x14ac:dyDescent="0.35">
      <c r="A43">
        <v>42</v>
      </c>
      <c r="B43" s="31">
        <f>VLOOKUP($A43,'Price &amp; Return'!$AR:$CD,COLUMN(B$1),0)</f>
        <v>43580</v>
      </c>
      <c r="C43" s="36">
        <f>VLOOKUP($A43,'Price &amp; Return'!$AR:$CD,COLUMN(C$1),0)</f>
        <v>5.4067221270275793E-2</v>
      </c>
      <c r="D43" s="36">
        <f>VLOOKUP($A43,'Price &amp; Return'!$AR:$CD,COLUMN(D$1),0)</f>
        <v>2.8987536873252187E-2</v>
      </c>
      <c r="E43" s="36">
        <f>VLOOKUP($A43,'Price &amp; Return'!$AR:$CD,COLUMN(E$1),0)</f>
        <v>0</v>
      </c>
      <c r="F43" s="36">
        <f>VLOOKUP($A43,'Price &amp; Return'!$AR:$CD,COLUMN(F$1),0)</f>
        <v>0</v>
      </c>
      <c r="G43" s="36">
        <f>VLOOKUP($A43,'Price &amp; Return'!$AR:$CD,COLUMN(G$1),0)</f>
        <v>0</v>
      </c>
      <c r="H43" s="36">
        <f>VLOOKUP($A43,'Price &amp; Return'!$AR:$CD,COLUMN(H$1),0)</f>
        <v>0</v>
      </c>
      <c r="I43" s="36">
        <f>VLOOKUP($A43,'Price &amp; Return'!$AR:$CD,COLUMN(I$1),0)</f>
        <v>0</v>
      </c>
      <c r="J43" s="36">
        <f>VLOOKUP($A43,'Price &amp; Return'!$AR:$CD,COLUMN(J$1),0)</f>
        <v>0</v>
      </c>
      <c r="K43" s="36">
        <f>VLOOKUP($A43,'Price &amp; Return'!$AR:$CD,COLUMN(K$1),0)</f>
        <v>0</v>
      </c>
      <c r="L43" s="36">
        <f>VLOOKUP($A43,'Price &amp; Return'!$AR:$CD,COLUMN(L$1),0)</f>
        <v>0</v>
      </c>
      <c r="M43" s="36">
        <f>VLOOKUP($A43,'Price &amp; Return'!$AR:$CD,COLUMN(M$1),0)</f>
        <v>0</v>
      </c>
      <c r="N43" s="36">
        <f>VLOOKUP($A43,'Price &amp; Return'!$AR:$CD,COLUMN(N$1),0)</f>
        <v>2.5001302205417186E-2</v>
      </c>
      <c r="O43" s="36">
        <f>VLOOKUP($A43,'Price &amp; Return'!$AR:$CD,COLUMN(O$1),0)</f>
        <v>-5.1948168771040228E-3</v>
      </c>
      <c r="P43" s="36">
        <f>VLOOKUP($A43,'Price &amp; Return'!$AR:$CD,COLUMN(P$1),0)</f>
        <v>4.7628048989254664E-2</v>
      </c>
      <c r="Q43" s="36">
        <f>VLOOKUP($A43,'Price &amp; Return'!$AR:$CD,COLUMN(Q$1),0)</f>
        <v>0</v>
      </c>
      <c r="R43" s="36">
        <f>VLOOKUP($A43,'Price &amp; Return'!$AR:$CD,COLUMN(R$1),0)</f>
        <v>-2.2743455231331068E-2</v>
      </c>
      <c r="S43" s="36">
        <f>VLOOKUP($A43,'Price &amp; Return'!$AR:$CD,COLUMN(S$1),0)</f>
        <v>0</v>
      </c>
      <c r="T43" s="36">
        <f>VLOOKUP($A43,'Price &amp; Return'!$AR:$CD,COLUMN(T$1),0)</f>
        <v>3.4685557987890109E-2</v>
      </c>
      <c r="U43" s="36">
        <f>VLOOKUP($A43,'Price &amp; Return'!$AR:$CD,COLUMN(U$1),0)</f>
        <v>5.7550647616305163E-2</v>
      </c>
      <c r="V43" s="36">
        <f>VLOOKUP($A43,'Price &amp; Return'!$AR:$CD,COLUMN(V$1),0)</f>
        <v>0</v>
      </c>
      <c r="W43" s="36">
        <f>VLOOKUP($A43,'Price &amp; Return'!$AR:$CD,COLUMN(W$1),0)</f>
        <v>0</v>
      </c>
      <c r="X43" s="36">
        <f>VLOOKUP($A43,'Price &amp; Return'!$AR:$CD,COLUMN(X$1),0)</f>
        <v>0</v>
      </c>
      <c r="Y43" s="36">
        <f>VLOOKUP($A43,'Price &amp; Return'!$AR:$CD,COLUMN(Y$1),0)</f>
        <v>0</v>
      </c>
      <c r="Z43" s="36">
        <f>VLOOKUP($A43,'Price &amp; Return'!$AR:$CD,COLUMN(Z$1),0)</f>
        <v>0</v>
      </c>
      <c r="AA43" s="36">
        <f>VLOOKUP($A43,'Price &amp; Return'!$AR:$CD,COLUMN(AA$1),0)</f>
        <v>1.603240753104879E-2</v>
      </c>
      <c r="AB43" s="36">
        <f>VLOOKUP($A43,'Price &amp; Return'!$AR:$CD,COLUMN(AB$1),0)</f>
        <v>2.9952322283351325E-2</v>
      </c>
      <c r="AC43" s="36">
        <f>VLOOKUP($A43,'Price &amp; Return'!$AR:$CD,COLUMN(AC$1),0)</f>
        <v>0</v>
      </c>
      <c r="AD43" s="36">
        <f>VLOOKUP($A43,'Price &amp; Return'!$AR:$CD,COLUMN(AD$1),0)</f>
        <v>0</v>
      </c>
      <c r="AE43" s="36">
        <f>VLOOKUP($A43,'Price &amp; Return'!$AR:$CD,COLUMN(AE$1),0)</f>
        <v>0</v>
      </c>
      <c r="AF43" s="36">
        <f>VLOOKUP($A43,'Price &amp; Return'!$AR:$CD,COLUMN(AF$1),0)</f>
        <v>0</v>
      </c>
      <c r="AG43" s="36">
        <f>VLOOKUP($A43,'Price &amp; Return'!$AR:$CD,COLUMN(AG$1),0)</f>
        <v>0</v>
      </c>
      <c r="AH43" s="36">
        <f>VLOOKUP($A43,'Price &amp; Return'!$AR:$CD,COLUMN(AH$1),0)</f>
        <v>0</v>
      </c>
      <c r="AI43" s="36">
        <f>VLOOKUP($A43,'Price &amp; Return'!$AR:$CD,COLUMN(AI$1),0)</f>
        <v>0</v>
      </c>
      <c r="AJ43" s="36">
        <f>VLOOKUP($A43,'Price &amp; Return'!$AR:$CD,COLUMN(AJ$1),0)</f>
        <v>-6.7441280795532535E-2</v>
      </c>
      <c r="AK43" s="36">
        <f>VLOOKUP($A43,'Price &amp; Return'!$AR:$CD,COLUMN(AK$1),0)</f>
        <v>6.5514607110626774E-2</v>
      </c>
      <c r="AL43" s="36">
        <f>VLOOKUP($A43,'Price &amp; Return'!$AR:$CD,COLUMN(AL$1),0)</f>
        <v>0</v>
      </c>
      <c r="AM43" s="36">
        <f>VLOOKUP($A43,'Price &amp; Return'!$AR:$CD,COLUMN(AM$1),0)</f>
        <v>1.8576385572935457E-2</v>
      </c>
    </row>
    <row r="44" spans="1:39" x14ac:dyDescent="0.35">
      <c r="A44">
        <v>43</v>
      </c>
      <c r="B44" s="31">
        <f>VLOOKUP($A44,'Price &amp; Return'!$AR:$CD,COLUMN(B$1),0)</f>
        <v>43579</v>
      </c>
      <c r="C44" s="36">
        <f>VLOOKUP($A44,'Price &amp; Return'!$AR:$CD,COLUMN(C$1),0)</f>
        <v>0</v>
      </c>
      <c r="D44" s="36">
        <f>VLOOKUP($A44,'Price &amp; Return'!$AR:$CD,COLUMN(D$1),0)</f>
        <v>-2.8987536873252187E-2</v>
      </c>
      <c r="E44" s="36">
        <f>VLOOKUP($A44,'Price &amp; Return'!$AR:$CD,COLUMN(E$1),0)</f>
        <v>0</v>
      </c>
      <c r="F44" s="36">
        <f>VLOOKUP($A44,'Price &amp; Return'!$AR:$CD,COLUMN(F$1),0)</f>
        <v>0</v>
      </c>
      <c r="G44" s="36">
        <f>VLOOKUP($A44,'Price &amp; Return'!$AR:$CD,COLUMN(G$1),0)</f>
        <v>0</v>
      </c>
      <c r="H44" s="36">
        <f>VLOOKUP($A44,'Price &amp; Return'!$AR:$CD,COLUMN(H$1),0)</f>
        <v>0</v>
      </c>
      <c r="I44" s="36">
        <f>VLOOKUP($A44,'Price &amp; Return'!$AR:$CD,COLUMN(I$1),0)</f>
        <v>0</v>
      </c>
      <c r="J44" s="36">
        <f>VLOOKUP($A44,'Price &amp; Return'!$AR:$CD,COLUMN(J$1),0)</f>
        <v>0</v>
      </c>
      <c r="K44" s="36">
        <f>VLOOKUP($A44,'Price &amp; Return'!$AR:$CD,COLUMN(K$1),0)</f>
        <v>0</v>
      </c>
      <c r="L44" s="36">
        <f>VLOOKUP($A44,'Price &amp; Return'!$AR:$CD,COLUMN(L$1),0)</f>
        <v>6.7796869853787691E-3</v>
      </c>
      <c r="M44" s="36">
        <f>VLOOKUP($A44,'Price &amp; Return'!$AR:$CD,COLUMN(M$1),0)</f>
        <v>0</v>
      </c>
      <c r="N44" s="36">
        <f>VLOOKUP($A44,'Price &amp; Return'!$AR:$CD,COLUMN(N$1),0)</f>
        <v>-6.3091691932646091E-3</v>
      </c>
      <c r="O44" s="36">
        <f>VLOOKUP($A44,'Price &amp; Return'!$AR:$CD,COLUMN(O$1),0)</f>
        <v>0</v>
      </c>
      <c r="P44" s="36">
        <f>VLOOKUP($A44,'Price &amp; Return'!$AR:$CD,COLUMN(P$1),0)</f>
        <v>-4.7628048989254587E-2</v>
      </c>
      <c r="Q44" s="36">
        <f>VLOOKUP($A44,'Price &amp; Return'!$AR:$CD,COLUMN(Q$1),0)</f>
        <v>0</v>
      </c>
      <c r="R44" s="36">
        <f>VLOOKUP($A44,'Price &amp; Return'!$AR:$CD,COLUMN(R$1),0)</f>
        <v>7.9681696491768813E-3</v>
      </c>
      <c r="S44" s="36">
        <f>VLOOKUP($A44,'Price &amp; Return'!$AR:$CD,COLUMN(S$1),0)</f>
        <v>0</v>
      </c>
      <c r="T44" s="36">
        <f>VLOOKUP($A44,'Price &amp; Return'!$AR:$CD,COLUMN(T$1),0)</f>
        <v>6.062462181643484E-2</v>
      </c>
      <c r="U44" s="36">
        <f>VLOOKUP($A44,'Price &amp; Return'!$AR:$CD,COLUMN(U$1),0)</f>
        <v>0</v>
      </c>
      <c r="V44" s="36">
        <f>VLOOKUP($A44,'Price &amp; Return'!$AR:$CD,COLUMN(V$1),0)</f>
        <v>0</v>
      </c>
      <c r="W44" s="36">
        <f>VLOOKUP($A44,'Price &amp; Return'!$AR:$CD,COLUMN(W$1),0)</f>
        <v>0</v>
      </c>
      <c r="X44" s="36">
        <f>VLOOKUP($A44,'Price &amp; Return'!$AR:$CD,COLUMN(X$1),0)</f>
        <v>0</v>
      </c>
      <c r="Y44" s="36">
        <f>VLOOKUP($A44,'Price &amp; Return'!$AR:$CD,COLUMN(Y$1),0)</f>
        <v>0</v>
      </c>
      <c r="Z44" s="36">
        <f>VLOOKUP($A44,'Price &amp; Return'!$AR:$CD,COLUMN(Z$1),0)</f>
        <v>0</v>
      </c>
      <c r="AA44" s="36">
        <f>VLOOKUP($A44,'Price &amp; Return'!$AR:$CD,COLUMN(AA$1),0)</f>
        <v>0</v>
      </c>
      <c r="AB44" s="36">
        <f>VLOOKUP($A44,'Price &amp; Return'!$AR:$CD,COLUMN(AB$1),0)</f>
        <v>0</v>
      </c>
      <c r="AC44" s="36">
        <f>VLOOKUP($A44,'Price &amp; Return'!$AR:$CD,COLUMN(AC$1),0)</f>
        <v>0</v>
      </c>
      <c r="AD44" s="36">
        <f>VLOOKUP($A44,'Price &amp; Return'!$AR:$CD,COLUMN(AD$1),0)</f>
        <v>0</v>
      </c>
      <c r="AE44" s="36">
        <f>VLOOKUP($A44,'Price &amp; Return'!$AR:$CD,COLUMN(AE$1),0)</f>
        <v>0</v>
      </c>
      <c r="AF44" s="36">
        <f>VLOOKUP($A44,'Price &amp; Return'!$AR:$CD,COLUMN(AF$1),0)</f>
        <v>0</v>
      </c>
      <c r="AG44" s="36">
        <f>VLOOKUP($A44,'Price &amp; Return'!$AR:$CD,COLUMN(AG$1),0)</f>
        <v>-4.5662179795810829E-3</v>
      </c>
      <c r="AH44" s="36">
        <f>VLOOKUP($A44,'Price &amp; Return'!$AR:$CD,COLUMN(AH$1),0)</f>
        <v>9.0384061468268939E-2</v>
      </c>
      <c r="AI44" s="36">
        <f>VLOOKUP($A44,'Price &amp; Return'!$AR:$CD,COLUMN(AI$1),0)</f>
        <v>0</v>
      </c>
      <c r="AJ44" s="36">
        <f>VLOOKUP($A44,'Price &amp; Return'!$AR:$CD,COLUMN(AJ$1),0)</f>
        <v>-2.1506205220963619E-2</v>
      </c>
      <c r="AK44" s="36">
        <f>VLOOKUP($A44,'Price &amp; Return'!$AR:$CD,COLUMN(AK$1),0)</f>
        <v>-4.0821994520255166E-2</v>
      </c>
      <c r="AL44" s="36">
        <f>VLOOKUP($A44,'Price &amp; Return'!$AR:$CD,COLUMN(AL$1),0)</f>
        <v>0</v>
      </c>
      <c r="AM44" s="36">
        <f>VLOOKUP($A44,'Price &amp; Return'!$AR:$CD,COLUMN(AM$1),0)</f>
        <v>0</v>
      </c>
    </row>
    <row r="45" spans="1:39" x14ac:dyDescent="0.35">
      <c r="A45">
        <v>44</v>
      </c>
      <c r="B45" s="31">
        <f>VLOOKUP($A45,'Price &amp; Return'!$AR:$CD,COLUMN(B$1),0)</f>
        <v>43578</v>
      </c>
      <c r="C45" s="36">
        <f>VLOOKUP($A45,'Price &amp; Return'!$AR:$CD,COLUMN(C$1),0)</f>
        <v>-5.540180375615468E-3</v>
      </c>
      <c r="D45" s="36">
        <f>VLOOKUP($A45,'Price &amp; Return'!$AR:$CD,COLUMN(D$1),0)</f>
        <v>-1.4184634991956413E-2</v>
      </c>
      <c r="E45" s="36">
        <f>VLOOKUP($A45,'Price &amp; Return'!$AR:$CD,COLUMN(E$1),0)</f>
        <v>0</v>
      </c>
      <c r="F45" s="36">
        <f>VLOOKUP($A45,'Price &amp; Return'!$AR:$CD,COLUMN(F$1),0)</f>
        <v>0</v>
      </c>
      <c r="G45" s="36">
        <f>VLOOKUP($A45,'Price &amp; Return'!$AR:$CD,COLUMN(G$1),0)</f>
        <v>0</v>
      </c>
      <c r="H45" s="36">
        <f>VLOOKUP($A45,'Price &amp; Return'!$AR:$CD,COLUMN(H$1),0)</f>
        <v>0</v>
      </c>
      <c r="I45" s="36">
        <f>VLOOKUP($A45,'Price &amp; Return'!$AR:$CD,COLUMN(I$1),0)</f>
        <v>0</v>
      </c>
      <c r="J45" s="36">
        <f>VLOOKUP($A45,'Price &amp; Return'!$AR:$CD,COLUMN(J$1),0)</f>
        <v>0</v>
      </c>
      <c r="K45" s="36">
        <f>VLOOKUP($A45,'Price &amp; Return'!$AR:$CD,COLUMN(K$1),0)</f>
        <v>-4.1204330598321175E-2</v>
      </c>
      <c r="L45" s="36">
        <f>VLOOKUP($A45,'Price &amp; Return'!$AR:$CD,COLUMN(L$1),0)</f>
        <v>-2.0202707317519466E-2</v>
      </c>
      <c r="M45" s="36">
        <f>VLOOKUP($A45,'Price &amp; Return'!$AR:$CD,COLUMN(M$1),0)</f>
        <v>0</v>
      </c>
      <c r="N45" s="36">
        <f>VLOOKUP($A45,'Price &amp; Return'!$AR:$CD,COLUMN(N$1),0)</f>
        <v>-3.7041271680349097E-2</v>
      </c>
      <c r="O45" s="36">
        <f>VLOOKUP($A45,'Price &amp; Return'!$AR:$CD,COLUMN(O$1),0)</f>
        <v>1.5666116744399456E-2</v>
      </c>
      <c r="P45" s="36">
        <f>VLOOKUP($A45,'Price &amp; Return'!$AR:$CD,COLUMN(P$1),0)</f>
        <v>-9.3193776897947375E-2</v>
      </c>
      <c r="Q45" s="36">
        <f>VLOOKUP($A45,'Price &amp; Return'!$AR:$CD,COLUMN(Q$1),0)</f>
        <v>1.980262729617973E-2</v>
      </c>
      <c r="R45" s="36">
        <f>VLOOKUP($A45,'Price &amp; Return'!$AR:$CD,COLUMN(R$1),0)</f>
        <v>-1.324522675002068E-2</v>
      </c>
      <c r="S45" s="36">
        <f>VLOOKUP($A45,'Price &amp; Return'!$AR:$CD,COLUMN(S$1),0)</f>
        <v>0</v>
      </c>
      <c r="T45" s="36">
        <f>VLOOKUP($A45,'Price &amp; Return'!$AR:$CD,COLUMN(T$1),0)</f>
        <v>0</v>
      </c>
      <c r="U45" s="36">
        <f>VLOOKUP($A45,'Price &amp; Return'!$AR:$CD,COLUMN(U$1),0)</f>
        <v>-2.8236259947529676E-2</v>
      </c>
      <c r="V45" s="36">
        <f>VLOOKUP($A45,'Price &amp; Return'!$AR:$CD,COLUMN(V$1),0)</f>
        <v>0</v>
      </c>
      <c r="W45" s="36">
        <f>VLOOKUP($A45,'Price &amp; Return'!$AR:$CD,COLUMN(W$1),0)</f>
        <v>0</v>
      </c>
      <c r="X45" s="36">
        <f>VLOOKUP($A45,'Price &amp; Return'!$AR:$CD,COLUMN(X$1),0)</f>
        <v>0</v>
      </c>
      <c r="Y45" s="36">
        <f>VLOOKUP($A45,'Price &amp; Return'!$AR:$CD,COLUMN(Y$1),0)</f>
        <v>0</v>
      </c>
      <c r="Z45" s="36">
        <f>VLOOKUP($A45,'Price &amp; Return'!$AR:$CD,COLUMN(Z$1),0)</f>
        <v>0</v>
      </c>
      <c r="AA45" s="36">
        <f>VLOOKUP($A45,'Price &amp; Return'!$AR:$CD,COLUMN(AA$1),0)</f>
        <v>0</v>
      </c>
      <c r="AB45" s="36">
        <f>VLOOKUP($A45,'Price &amp; Return'!$AR:$CD,COLUMN(AB$1),0)</f>
        <v>-1.8963200707756055E-2</v>
      </c>
      <c r="AC45" s="36">
        <f>VLOOKUP($A45,'Price &amp; Return'!$AR:$CD,COLUMN(AC$1),0)</f>
        <v>4.8790164169432049E-2</v>
      </c>
      <c r="AD45" s="36">
        <f>VLOOKUP($A45,'Price &amp; Return'!$AR:$CD,COLUMN(AD$1),0)</f>
        <v>-8.9686699827603751E-3</v>
      </c>
      <c r="AE45" s="36">
        <f>VLOOKUP($A45,'Price &amp; Return'!$AR:$CD,COLUMN(AE$1),0)</f>
        <v>0</v>
      </c>
      <c r="AF45" s="36">
        <f>VLOOKUP($A45,'Price &amp; Return'!$AR:$CD,COLUMN(AF$1),0)</f>
        <v>0</v>
      </c>
      <c r="AG45" s="36">
        <f>VLOOKUP($A45,'Price &amp; Return'!$AR:$CD,COLUMN(AG$1),0)</f>
        <v>-2.2753138371355394E-3</v>
      </c>
      <c r="AH45" s="36">
        <f>VLOOKUP($A45,'Price &amp; Return'!$AR:$CD,COLUMN(AH$1),0)</f>
        <v>-1.3423020332140661E-2</v>
      </c>
      <c r="AI45" s="36">
        <f>VLOOKUP($A45,'Price &amp; Return'!$AR:$CD,COLUMN(AI$1),0)</f>
        <v>0</v>
      </c>
      <c r="AJ45" s="36">
        <f>VLOOKUP($A45,'Price &amp; Return'!$AR:$CD,COLUMN(AJ$1),0)</f>
        <v>2.1506205220963682E-2</v>
      </c>
      <c r="AK45" s="36">
        <f>VLOOKUP($A45,'Price &amp; Return'!$AR:$CD,COLUMN(AK$1),0)</f>
        <v>0</v>
      </c>
      <c r="AL45" s="36">
        <f>VLOOKUP($A45,'Price &amp; Return'!$AR:$CD,COLUMN(AL$1),0)</f>
        <v>-4.9875415110390512E-3</v>
      </c>
      <c r="AM45" s="36">
        <f>VLOOKUP($A45,'Price &amp; Return'!$AR:$CD,COLUMN(AM$1),0)</f>
        <v>-1.8576385572935419E-2</v>
      </c>
    </row>
    <row r="46" spans="1:39" x14ac:dyDescent="0.35">
      <c r="A46">
        <v>45</v>
      </c>
      <c r="B46" s="31">
        <f>VLOOKUP($A46,'Price &amp; Return'!$AR:$CD,COLUMN(B$1),0)</f>
        <v>43573</v>
      </c>
      <c r="C46" s="36">
        <f>VLOOKUP($A46,'Price &amp; Return'!$AR:$CD,COLUMN(C$1),0)</f>
        <v>-2.7249642447375474E-2</v>
      </c>
      <c r="D46" s="36">
        <f>VLOOKUP($A46,'Price &amp; Return'!$AR:$CD,COLUMN(D$1),0)</f>
        <v>1.4184634991956381E-2</v>
      </c>
      <c r="E46" s="36">
        <f>VLOOKUP($A46,'Price &amp; Return'!$AR:$CD,COLUMN(E$1),0)</f>
        <v>0</v>
      </c>
      <c r="F46" s="36">
        <f>VLOOKUP($A46,'Price &amp; Return'!$AR:$CD,COLUMN(F$1),0)</f>
        <v>0</v>
      </c>
      <c r="G46" s="36">
        <f>VLOOKUP($A46,'Price &amp; Return'!$AR:$CD,COLUMN(G$1),0)</f>
        <v>4.962789342128876E-3</v>
      </c>
      <c r="H46" s="36">
        <f>VLOOKUP($A46,'Price &amp; Return'!$AR:$CD,COLUMN(H$1),0)</f>
        <v>0</v>
      </c>
      <c r="I46" s="36">
        <f>VLOOKUP($A46,'Price &amp; Return'!$AR:$CD,COLUMN(I$1),0)</f>
        <v>0</v>
      </c>
      <c r="J46" s="36">
        <f>VLOOKUP($A46,'Price &amp; Return'!$AR:$CD,COLUMN(J$1),0)</f>
        <v>0</v>
      </c>
      <c r="K46" s="36">
        <f>VLOOKUP($A46,'Price &amp; Return'!$AR:$CD,COLUMN(K$1),0)</f>
        <v>6.63750689448728E-2</v>
      </c>
      <c r="L46" s="36">
        <f>VLOOKUP($A46,'Price &amp; Return'!$AR:$CD,COLUMN(L$1),0)</f>
        <v>-3.2789822822990838E-2</v>
      </c>
      <c r="M46" s="36">
        <f>VLOOKUP($A46,'Price &amp; Return'!$AR:$CD,COLUMN(M$1),0)</f>
        <v>0</v>
      </c>
      <c r="N46" s="36">
        <f>VLOOKUP($A46,'Price &amp; Return'!$AR:$CD,COLUMN(N$1),0)</f>
        <v>-5.3109825313948408E-2</v>
      </c>
      <c r="O46" s="36">
        <f>VLOOKUP($A46,'Price &amp; Return'!$AR:$CD,COLUMN(O$1),0)</f>
        <v>-2.0834086902841914E-2</v>
      </c>
      <c r="P46" s="36">
        <f>VLOOKUP($A46,'Price &amp; Return'!$AR:$CD,COLUMN(P$1),0)</f>
        <v>-4.9596941139372061E-2</v>
      </c>
      <c r="Q46" s="36">
        <f>VLOOKUP($A46,'Price &amp; Return'!$AR:$CD,COLUMN(Q$1),0)</f>
        <v>6.8992871486951421E-2</v>
      </c>
      <c r="R46" s="36">
        <f>VLOOKUP($A46,'Price &amp; Return'!$AR:$CD,COLUMN(R$1),0)</f>
        <v>-2.5975486403260677E-2</v>
      </c>
      <c r="S46" s="36">
        <f>VLOOKUP($A46,'Price &amp; Return'!$AR:$CD,COLUMN(S$1),0)</f>
        <v>0</v>
      </c>
      <c r="T46" s="36">
        <f>VLOOKUP($A46,'Price &amp; Return'!$AR:$CD,COLUMN(T$1),0)</f>
        <v>0</v>
      </c>
      <c r="U46" s="36">
        <f>VLOOKUP($A46,'Price &amp; Return'!$AR:$CD,COLUMN(U$1),0)</f>
        <v>0</v>
      </c>
      <c r="V46" s="36">
        <f>VLOOKUP($A46,'Price &amp; Return'!$AR:$CD,COLUMN(V$1),0)</f>
        <v>0</v>
      </c>
      <c r="W46" s="36">
        <f>VLOOKUP($A46,'Price &amp; Return'!$AR:$CD,COLUMN(W$1),0)</f>
        <v>0</v>
      </c>
      <c r="X46" s="36">
        <f>VLOOKUP($A46,'Price &amp; Return'!$AR:$CD,COLUMN(X$1),0)</f>
        <v>0</v>
      </c>
      <c r="Y46" s="36">
        <f>VLOOKUP($A46,'Price &amp; Return'!$AR:$CD,COLUMN(Y$1),0)</f>
        <v>-8.3298630389177348E-4</v>
      </c>
      <c r="Z46" s="36">
        <f>VLOOKUP($A46,'Price &amp; Return'!$AR:$CD,COLUMN(Z$1),0)</f>
        <v>0</v>
      </c>
      <c r="AA46" s="36">
        <f>VLOOKUP($A46,'Price &amp; Return'!$AR:$CD,COLUMN(AA$1),0)</f>
        <v>0</v>
      </c>
      <c r="AB46" s="36">
        <f>VLOOKUP($A46,'Price &amp; Return'!$AR:$CD,COLUMN(AB$1),0)</f>
        <v>-4.8527040894660436E-2</v>
      </c>
      <c r="AC46" s="36">
        <f>VLOOKUP($A46,'Price &amp; Return'!$AR:$CD,COLUMN(AC$1),0)</f>
        <v>0</v>
      </c>
      <c r="AD46" s="36">
        <f>VLOOKUP($A46,'Price &amp; Return'!$AR:$CD,COLUMN(AD$1),0)</f>
        <v>-4.3675063502661531E-2</v>
      </c>
      <c r="AE46" s="36">
        <f>VLOOKUP($A46,'Price &amp; Return'!$AR:$CD,COLUMN(AE$1),0)</f>
        <v>0</v>
      </c>
      <c r="AF46" s="36">
        <f>VLOOKUP($A46,'Price &amp; Return'!$AR:$CD,COLUMN(AF$1),0)</f>
        <v>0</v>
      </c>
      <c r="AG46" s="36">
        <f>VLOOKUP($A46,'Price &amp; Return'!$AR:$CD,COLUMN(AG$1),0)</f>
        <v>-9.0498355199179273E-3</v>
      </c>
      <c r="AH46" s="36">
        <f>VLOOKUP($A46,'Price &amp; Return'!$AR:$CD,COLUMN(AH$1),0)</f>
        <v>-6.4538521137571178E-2</v>
      </c>
      <c r="AI46" s="36">
        <f>VLOOKUP($A46,'Price &amp; Return'!$AR:$CD,COLUMN(AI$1),0)</f>
        <v>0</v>
      </c>
      <c r="AJ46" s="36">
        <f>VLOOKUP($A46,'Price &amp; Return'!$AR:$CD,COLUMN(AJ$1),0)</f>
        <v>0</v>
      </c>
      <c r="AK46" s="36">
        <f>VLOOKUP($A46,'Price &amp; Return'!$AR:$CD,COLUMN(AK$1),0)</f>
        <v>3.5627177643151035E-2</v>
      </c>
      <c r="AL46" s="36">
        <f>VLOOKUP($A46,'Price &amp; Return'!$AR:$CD,COLUMN(AL$1),0)</f>
        <v>4.9875415110389679E-3</v>
      </c>
      <c r="AM46" s="36">
        <f>VLOOKUP($A46,'Price &amp; Return'!$AR:$CD,COLUMN(AM$1),0)</f>
        <v>-2.4243611609992739E-2</v>
      </c>
    </row>
    <row r="47" spans="1:39" x14ac:dyDescent="0.35">
      <c r="A47">
        <v>46</v>
      </c>
      <c r="B47" s="31">
        <f>VLOOKUP($A47,'Price &amp; Return'!$AR:$CD,COLUMN(B$1),0)</f>
        <v>43572</v>
      </c>
      <c r="C47" s="36">
        <f>VLOOKUP($A47,'Price &amp; Return'!$AR:$CD,COLUMN(C$1),0)</f>
        <v>-2.1277398447284851E-2</v>
      </c>
      <c r="D47" s="36">
        <f>VLOOKUP($A47,'Price &amp; Return'!$AR:$CD,COLUMN(D$1),0)</f>
        <v>0</v>
      </c>
      <c r="E47" s="36">
        <f>VLOOKUP($A47,'Price &amp; Return'!$AR:$CD,COLUMN(E$1),0)</f>
        <v>0</v>
      </c>
      <c r="F47" s="36">
        <f>VLOOKUP($A47,'Price &amp; Return'!$AR:$CD,COLUMN(F$1),0)</f>
        <v>0</v>
      </c>
      <c r="G47" s="36">
        <f>VLOOKUP($A47,'Price &amp; Return'!$AR:$CD,COLUMN(G$1),0)</f>
        <v>0</v>
      </c>
      <c r="H47" s="36">
        <f>VLOOKUP($A47,'Price &amp; Return'!$AR:$CD,COLUMN(H$1),0)</f>
        <v>0</v>
      </c>
      <c r="I47" s="36">
        <f>VLOOKUP($A47,'Price &amp; Return'!$AR:$CD,COLUMN(I$1),0)</f>
        <v>0</v>
      </c>
      <c r="J47" s="36">
        <f>VLOOKUP($A47,'Price &amp; Return'!$AR:$CD,COLUMN(J$1),0)</f>
        <v>-4.1964199099032193E-2</v>
      </c>
      <c r="K47" s="36">
        <f>VLOOKUP($A47,'Price &amp; Return'!$AR:$CD,COLUMN(K$1),0)</f>
        <v>-6.6375068944872689E-2</v>
      </c>
      <c r="L47" s="36">
        <f>VLOOKUP($A47,'Price &amp; Return'!$AR:$CD,COLUMN(L$1),0)</f>
        <v>-2.5479085300984899E-2</v>
      </c>
      <c r="M47" s="36">
        <f>VLOOKUP($A47,'Price &amp; Return'!$AR:$CD,COLUMN(M$1),0)</f>
        <v>0</v>
      </c>
      <c r="N47" s="36">
        <f>VLOOKUP($A47,'Price &amp; Return'!$AR:$CD,COLUMN(N$1),0)</f>
        <v>2.3256862164267183E-2</v>
      </c>
      <c r="O47" s="36">
        <f>VLOOKUP($A47,'Price &amp; Return'!$AR:$CD,COLUMN(O$1),0)</f>
        <v>7.4901308173117701E-2</v>
      </c>
      <c r="P47" s="36">
        <f>VLOOKUP($A47,'Price &amp; Return'!$AR:$CD,COLUMN(P$1),0)</f>
        <v>7.317788372827895E-2</v>
      </c>
      <c r="Q47" s="36">
        <f>VLOOKUP($A47,'Price &amp; Return'!$AR:$CD,COLUMN(Q$1),0)</f>
        <v>0</v>
      </c>
      <c r="R47" s="36">
        <f>VLOOKUP($A47,'Price &amp; Return'!$AR:$CD,COLUMN(R$1),0)</f>
        <v>-1.2812301560484619E-3</v>
      </c>
      <c r="S47" s="36">
        <f>VLOOKUP($A47,'Price &amp; Return'!$AR:$CD,COLUMN(S$1),0)</f>
        <v>0</v>
      </c>
      <c r="T47" s="36">
        <f>VLOOKUP($A47,'Price &amp; Return'!$AR:$CD,COLUMN(T$1),0)</f>
        <v>0</v>
      </c>
      <c r="U47" s="36">
        <f>VLOOKUP($A47,'Price &amp; Return'!$AR:$CD,COLUMN(U$1),0)</f>
        <v>5.7293030519158322E-2</v>
      </c>
      <c r="V47" s="36">
        <f>VLOOKUP($A47,'Price &amp; Return'!$AR:$CD,COLUMN(V$1),0)</f>
        <v>0</v>
      </c>
      <c r="W47" s="36">
        <f>VLOOKUP($A47,'Price &amp; Return'!$AR:$CD,COLUMN(W$1),0)</f>
        <v>0</v>
      </c>
      <c r="X47" s="36">
        <f>VLOOKUP($A47,'Price &amp; Return'!$AR:$CD,COLUMN(X$1),0)</f>
        <v>0</v>
      </c>
      <c r="Y47" s="36">
        <f>VLOOKUP($A47,'Price &amp; Return'!$AR:$CD,COLUMN(Y$1),0)</f>
        <v>0</v>
      </c>
      <c r="Z47" s="36">
        <f>VLOOKUP($A47,'Price &amp; Return'!$AR:$CD,COLUMN(Z$1),0)</f>
        <v>0</v>
      </c>
      <c r="AA47" s="36">
        <f>VLOOKUP($A47,'Price &amp; Return'!$AR:$CD,COLUMN(AA$1),0)</f>
        <v>2.0408871631207033E-2</v>
      </c>
      <c r="AB47" s="36">
        <f>VLOOKUP($A47,'Price &amp; Return'!$AR:$CD,COLUMN(AB$1),0)</f>
        <v>-1.0471299867295366E-2</v>
      </c>
      <c r="AC47" s="36">
        <f>VLOOKUP($A47,'Price &amp; Return'!$AR:$CD,COLUMN(AC$1),0)</f>
        <v>-8.2988028146950658E-3</v>
      </c>
      <c r="AD47" s="36">
        <f>VLOOKUP($A47,'Price &amp; Return'!$AR:$CD,COLUMN(AD$1),0)</f>
        <v>0</v>
      </c>
      <c r="AE47" s="36">
        <f>VLOOKUP($A47,'Price &amp; Return'!$AR:$CD,COLUMN(AE$1),0)</f>
        <v>0</v>
      </c>
      <c r="AF47" s="36">
        <f>VLOOKUP($A47,'Price &amp; Return'!$AR:$CD,COLUMN(AF$1),0)</f>
        <v>0</v>
      </c>
      <c r="AG47" s="36">
        <f>VLOOKUP($A47,'Price &amp; Return'!$AR:$CD,COLUMN(AG$1),0)</f>
        <v>9.0498355199178562E-3</v>
      </c>
      <c r="AH47" s="36">
        <f>VLOOKUP($A47,'Price &amp; Return'!$AR:$CD,COLUMN(AH$1),0)</f>
        <v>5.0125418235441935E-3</v>
      </c>
      <c r="AI47" s="36">
        <f>VLOOKUP($A47,'Price &amp; Return'!$AR:$CD,COLUMN(AI$1),0)</f>
        <v>0</v>
      </c>
      <c r="AJ47" s="36">
        <f>VLOOKUP($A47,'Price &amp; Return'!$AR:$CD,COLUMN(AJ$1),0)</f>
        <v>4.3573053689556262E-3</v>
      </c>
      <c r="AK47" s="36">
        <f>VLOOKUP($A47,'Price &amp; Return'!$AR:$CD,COLUMN(AK$1),0)</f>
        <v>-3.8124057841738328E-2</v>
      </c>
      <c r="AL47" s="36">
        <f>VLOOKUP($A47,'Price &amp; Return'!$AR:$CD,COLUMN(AL$1),0)</f>
        <v>0</v>
      </c>
      <c r="AM47" s="36">
        <f>VLOOKUP($A47,'Price &amp; Return'!$AR:$CD,COLUMN(AM$1),0)</f>
        <v>3.6589447432291963E-2</v>
      </c>
    </row>
    <row r="48" spans="1:39" x14ac:dyDescent="0.35">
      <c r="A48">
        <v>47</v>
      </c>
      <c r="B48" s="31">
        <f>VLOOKUP($A48,'Price &amp; Return'!$AR:$CD,COLUMN(B$1),0)</f>
        <v>43571</v>
      </c>
      <c r="C48" s="36">
        <f>VLOOKUP($A48,'Price &amp; Return'!$AR:$CD,COLUMN(C$1),0)</f>
        <v>3.2088314551500664E-2</v>
      </c>
      <c r="D48" s="36">
        <f>VLOOKUP($A48,'Price &amp; Return'!$AR:$CD,COLUMN(D$1),0)</f>
        <v>-6.899287148695156E-2</v>
      </c>
      <c r="E48" s="36">
        <f>VLOOKUP($A48,'Price &amp; Return'!$AR:$CD,COLUMN(E$1),0)</f>
        <v>0</v>
      </c>
      <c r="F48" s="36">
        <f>VLOOKUP($A48,'Price &amp; Return'!$AR:$CD,COLUMN(F$1),0)</f>
        <v>0</v>
      </c>
      <c r="G48" s="36">
        <f>VLOOKUP($A48,'Price &amp; Return'!$AR:$CD,COLUMN(G$1),0)</f>
        <v>0</v>
      </c>
      <c r="H48" s="36">
        <f>VLOOKUP($A48,'Price &amp; Return'!$AR:$CD,COLUMN(H$1),0)</f>
        <v>0</v>
      </c>
      <c r="I48" s="36">
        <f>VLOOKUP($A48,'Price &amp; Return'!$AR:$CD,COLUMN(I$1),0)</f>
        <v>0</v>
      </c>
      <c r="J48" s="36">
        <f>VLOOKUP($A48,'Price &amp; Return'!$AR:$CD,COLUMN(J$1),0)</f>
        <v>4.1964199099032207E-2</v>
      </c>
      <c r="K48" s="36">
        <f>VLOOKUP($A48,'Price &amp; Return'!$AR:$CD,COLUMN(K$1),0)</f>
        <v>5.2742920154815034E-2</v>
      </c>
      <c r="L48" s="36">
        <f>VLOOKUP($A48,'Price &amp; Return'!$AR:$CD,COLUMN(L$1),0)</f>
        <v>1.2658396871923465E-2</v>
      </c>
      <c r="M48" s="36">
        <f>VLOOKUP($A48,'Price &amp; Return'!$AR:$CD,COLUMN(M$1),0)</f>
        <v>0</v>
      </c>
      <c r="N48" s="36">
        <f>VLOOKUP($A48,'Price &amp; Return'!$AR:$CD,COLUMN(N$1),0)</f>
        <v>2.3810648693718392E-2</v>
      </c>
      <c r="O48" s="36">
        <f>VLOOKUP($A48,'Price &amp; Return'!$AR:$CD,COLUMN(O$1),0)</f>
        <v>-1.1049836186584935E-2</v>
      </c>
      <c r="P48" s="36">
        <f>VLOOKUP($A48,'Price &amp; Return'!$AR:$CD,COLUMN(P$1),0)</f>
        <v>2.1715535135079325E-3</v>
      </c>
      <c r="Q48" s="36">
        <f>VLOOKUP($A48,'Price &amp; Return'!$AR:$CD,COLUMN(Q$1),0)</f>
        <v>0</v>
      </c>
      <c r="R48" s="36">
        <f>VLOOKUP($A48,'Price &amp; Return'!$AR:$CD,COLUMN(R$1),0)</f>
        <v>2.7256716559309231E-2</v>
      </c>
      <c r="S48" s="36">
        <f>VLOOKUP($A48,'Price &amp; Return'!$AR:$CD,COLUMN(S$1),0)</f>
        <v>-5.4067221270275821E-2</v>
      </c>
      <c r="T48" s="36">
        <f>VLOOKUP($A48,'Price &amp; Return'!$AR:$CD,COLUMN(T$1),0)</f>
        <v>0</v>
      </c>
      <c r="U48" s="36">
        <f>VLOOKUP($A48,'Price &amp; Return'!$AR:$CD,COLUMN(U$1),0)</f>
        <v>7.2866044522658879E-2</v>
      </c>
      <c r="V48" s="36">
        <f>VLOOKUP($A48,'Price &amp; Return'!$AR:$CD,COLUMN(V$1),0)</f>
        <v>0</v>
      </c>
      <c r="W48" s="36">
        <f>VLOOKUP($A48,'Price &amp; Return'!$AR:$CD,COLUMN(W$1),0)</f>
        <v>0</v>
      </c>
      <c r="X48" s="36">
        <f>VLOOKUP($A48,'Price &amp; Return'!$AR:$CD,COLUMN(X$1),0)</f>
        <v>0</v>
      </c>
      <c r="Y48" s="36">
        <f>VLOOKUP($A48,'Price &amp; Return'!$AR:$CD,COLUMN(Y$1),0)</f>
        <v>0</v>
      </c>
      <c r="Z48" s="36">
        <f>VLOOKUP($A48,'Price &amp; Return'!$AR:$CD,COLUMN(Z$1),0)</f>
        <v>7.7961541469711917E-2</v>
      </c>
      <c r="AA48" s="36">
        <f>VLOOKUP($A48,'Price &amp; Return'!$AR:$CD,COLUMN(AA$1),0)</f>
        <v>2.6111144003685804E-2</v>
      </c>
      <c r="AB48" s="36">
        <f>VLOOKUP($A48,'Price &amp; Return'!$AR:$CD,COLUMN(AB$1),0)</f>
        <v>0</v>
      </c>
      <c r="AC48" s="36">
        <f>VLOOKUP($A48,'Price &amp; Return'!$AR:$CD,COLUMN(AC$1),0)</f>
        <v>0</v>
      </c>
      <c r="AD48" s="36">
        <f>VLOOKUP($A48,'Price &amp; Return'!$AR:$CD,COLUMN(AD$1),0)</f>
        <v>0</v>
      </c>
      <c r="AE48" s="36">
        <f>VLOOKUP($A48,'Price &amp; Return'!$AR:$CD,COLUMN(AE$1),0)</f>
        <v>0</v>
      </c>
      <c r="AF48" s="36">
        <f>VLOOKUP($A48,'Price &amp; Return'!$AR:$CD,COLUMN(AF$1),0)</f>
        <v>0</v>
      </c>
      <c r="AG48" s="36">
        <f>VLOOKUP($A48,'Price &amp; Return'!$AR:$CD,COLUMN(AG$1),0)</f>
        <v>1.6036998909817104E-2</v>
      </c>
      <c r="AH48" s="36">
        <f>VLOOKUP($A48,'Price &amp; Return'!$AR:$CD,COLUMN(AH$1),0)</f>
        <v>-5.0125418235442863E-3</v>
      </c>
      <c r="AI48" s="36">
        <f>VLOOKUP($A48,'Price &amp; Return'!$AR:$CD,COLUMN(AI$1),0)</f>
        <v>0</v>
      </c>
      <c r="AJ48" s="36">
        <f>VLOOKUP($A48,'Price &amp; Return'!$AR:$CD,COLUMN(AJ$1),0)</f>
        <v>4.3763745997987815E-3</v>
      </c>
      <c r="AK48" s="36">
        <f>VLOOKUP($A48,'Price &amp; Return'!$AR:$CD,COLUMN(AK$1),0)</f>
        <v>2.4968801985871458E-3</v>
      </c>
      <c r="AL48" s="36">
        <f>VLOOKUP($A48,'Price &amp; Return'!$AR:$CD,COLUMN(AL$1),0)</f>
        <v>0</v>
      </c>
      <c r="AM48" s="36">
        <f>VLOOKUP($A48,'Price &amp; Return'!$AR:$CD,COLUMN(AM$1),0)</f>
        <v>-6.1919702479209951E-3</v>
      </c>
    </row>
    <row r="49" spans="1:39" x14ac:dyDescent="0.35">
      <c r="A49">
        <v>48</v>
      </c>
      <c r="B49" s="31">
        <f>VLOOKUP($A49,'Price &amp; Return'!$AR:$CD,COLUMN(B$1),0)</f>
        <v>43570</v>
      </c>
      <c r="C49" s="36">
        <f>VLOOKUP($A49,'Price &amp; Return'!$AR:$CD,COLUMN(C$1),0)</f>
        <v>-3.208831455150063E-2</v>
      </c>
      <c r="D49" s="36">
        <f>VLOOKUP($A49,'Price &amp; Return'!$AR:$CD,COLUMN(D$1),0)</f>
        <v>-8.9231133727942641E-2</v>
      </c>
      <c r="E49" s="36">
        <f>VLOOKUP($A49,'Price &amp; Return'!$AR:$CD,COLUMN(E$1),0)</f>
        <v>0</v>
      </c>
      <c r="F49" s="36">
        <f>VLOOKUP($A49,'Price &amp; Return'!$AR:$CD,COLUMN(F$1),0)</f>
        <v>0</v>
      </c>
      <c r="G49" s="36">
        <f>VLOOKUP($A49,'Price &amp; Return'!$AR:$CD,COLUMN(G$1),0)</f>
        <v>0</v>
      </c>
      <c r="H49" s="36">
        <f>VLOOKUP($A49,'Price &amp; Return'!$AR:$CD,COLUMN(H$1),0)</f>
        <v>0</v>
      </c>
      <c r="I49" s="36">
        <f>VLOOKUP($A49,'Price &amp; Return'!$AR:$CD,COLUMN(I$1),0)</f>
        <v>0</v>
      </c>
      <c r="J49" s="36">
        <f>VLOOKUP($A49,'Price &amp; Return'!$AR:$CD,COLUMN(J$1),0)</f>
        <v>2.1661496781179249E-2</v>
      </c>
      <c r="K49" s="36">
        <f>VLOOKUP($A49,'Price &amp; Return'!$AR:$CD,COLUMN(K$1),0)</f>
        <v>0</v>
      </c>
      <c r="L49" s="36">
        <f>VLOOKUP($A49,'Price &amp; Return'!$AR:$CD,COLUMN(L$1),0)</f>
        <v>-3.1796529173797957E-3</v>
      </c>
      <c r="M49" s="36">
        <f>VLOOKUP($A49,'Price &amp; Return'!$AR:$CD,COLUMN(M$1),0)</f>
        <v>0</v>
      </c>
      <c r="N49" s="36">
        <f>VLOOKUP($A49,'Price &amp; Return'!$AR:$CD,COLUMN(N$1),0)</f>
        <v>6.0423144559626617E-3</v>
      </c>
      <c r="O49" s="36">
        <f>VLOOKUP($A49,'Price &amp; Return'!$AR:$CD,COLUMN(O$1),0)</f>
        <v>3.3522692038643435E-2</v>
      </c>
      <c r="P49" s="36">
        <f>VLOOKUP($A49,'Price &amp; Return'!$AR:$CD,COLUMN(P$1),0)</f>
        <v>-5.4982134417353057E-2</v>
      </c>
      <c r="Q49" s="36">
        <f>VLOOKUP($A49,'Price &amp; Return'!$AR:$CD,COLUMN(Q$1),0)</f>
        <v>6.6445099408152755E-2</v>
      </c>
      <c r="R49" s="36">
        <f>VLOOKUP($A49,'Price &amp; Return'!$AR:$CD,COLUMN(R$1),0)</f>
        <v>5.4067221270275793E-2</v>
      </c>
      <c r="S49" s="36">
        <f>VLOOKUP($A49,'Price &amp; Return'!$AR:$CD,COLUMN(S$1),0)</f>
        <v>0</v>
      </c>
      <c r="T49" s="36">
        <f>VLOOKUP($A49,'Price &amp; Return'!$AR:$CD,COLUMN(T$1),0)</f>
        <v>0</v>
      </c>
      <c r="U49" s="36">
        <f>VLOOKUP($A49,'Price &amp; Return'!$AR:$CD,COLUMN(U$1),0)</f>
        <v>8.7260588598069861E-3</v>
      </c>
      <c r="V49" s="36">
        <f>VLOOKUP($A49,'Price &amp; Return'!$AR:$CD,COLUMN(V$1),0)</f>
        <v>0</v>
      </c>
      <c r="W49" s="36">
        <f>VLOOKUP($A49,'Price &amp; Return'!$AR:$CD,COLUMN(W$1),0)</f>
        <v>0</v>
      </c>
      <c r="X49" s="36">
        <f>VLOOKUP($A49,'Price &amp; Return'!$AR:$CD,COLUMN(X$1),0)</f>
        <v>0</v>
      </c>
      <c r="Y49" s="36">
        <f>VLOOKUP($A49,'Price &amp; Return'!$AR:$CD,COLUMN(Y$1),0)</f>
        <v>0</v>
      </c>
      <c r="Z49" s="36">
        <f>VLOOKUP($A49,'Price &amp; Return'!$AR:$CD,COLUMN(Z$1),0)</f>
        <v>0</v>
      </c>
      <c r="AA49" s="36">
        <f>VLOOKUP($A49,'Price &amp; Return'!$AR:$CD,COLUMN(AA$1),0)</f>
        <v>-1.5748356968139168E-2</v>
      </c>
      <c r="AB49" s="36">
        <f>VLOOKUP($A49,'Price &amp; Return'!$AR:$CD,COLUMN(AB$1),0)</f>
        <v>1.205149508681299E-2</v>
      </c>
      <c r="AC49" s="36">
        <f>VLOOKUP($A49,'Price &amp; Return'!$AR:$CD,COLUMN(AC$1),0)</f>
        <v>0</v>
      </c>
      <c r="AD49" s="36">
        <f>VLOOKUP($A49,'Price &amp; Return'!$AR:$CD,COLUMN(AD$1),0)</f>
        <v>0</v>
      </c>
      <c r="AE49" s="36">
        <f>VLOOKUP($A49,'Price &amp; Return'!$AR:$CD,COLUMN(AE$1),0)</f>
        <v>0</v>
      </c>
      <c r="AF49" s="36">
        <f>VLOOKUP($A49,'Price &amp; Return'!$AR:$CD,COLUMN(AF$1),0)</f>
        <v>0</v>
      </c>
      <c r="AG49" s="36">
        <f>VLOOKUP($A49,'Price &amp; Return'!$AR:$CD,COLUMN(AG$1),0)</f>
        <v>3.0483016725075751E-2</v>
      </c>
      <c r="AH49" s="36">
        <f>VLOOKUP($A49,'Price &amp; Return'!$AR:$CD,COLUMN(AH$1),0)</f>
        <v>0</v>
      </c>
      <c r="AI49" s="36">
        <f>VLOOKUP($A49,'Price &amp; Return'!$AR:$CD,COLUMN(AI$1),0)</f>
        <v>0</v>
      </c>
      <c r="AJ49" s="36">
        <f>VLOOKUP($A49,'Price &amp; Return'!$AR:$CD,COLUMN(AJ$1),0)</f>
        <v>0</v>
      </c>
      <c r="AK49" s="36">
        <f>VLOOKUP($A49,'Price &amp; Return'!$AR:$CD,COLUMN(AK$1),0)</f>
        <v>0</v>
      </c>
      <c r="AL49" s="36">
        <f>VLOOKUP($A49,'Price &amp; Return'!$AR:$CD,COLUMN(AL$1),0)</f>
        <v>2.1223636451626584E-2</v>
      </c>
      <c r="AM49" s="36">
        <f>VLOOKUP($A49,'Price &amp; Return'!$AR:$CD,COLUMN(AM$1),0)</f>
        <v>1.242251999855711E-2</v>
      </c>
    </row>
    <row r="50" spans="1:39" x14ac:dyDescent="0.35">
      <c r="A50">
        <v>49</v>
      </c>
      <c r="B50" s="31">
        <f>VLOOKUP($A50,'Price &amp; Return'!$AR:$CD,COLUMN(B$1),0)</f>
        <v>43567</v>
      </c>
      <c r="C50" s="36">
        <f>VLOOKUP($A50,'Price &amp; Return'!$AR:$CD,COLUMN(C$1),0)</f>
        <v>1.0582109330537008E-2</v>
      </c>
      <c r="D50" s="36">
        <f>VLOOKUP($A50,'Price &amp; Return'!$AR:$CD,COLUMN(D$1),0)</f>
        <v>-9.309042306601209E-2</v>
      </c>
      <c r="E50" s="36">
        <f>VLOOKUP($A50,'Price &amp; Return'!$AR:$CD,COLUMN(E$1),0)</f>
        <v>0</v>
      </c>
      <c r="F50" s="36">
        <f>VLOOKUP($A50,'Price &amp; Return'!$AR:$CD,COLUMN(F$1),0)</f>
        <v>0</v>
      </c>
      <c r="G50" s="36">
        <f>VLOOKUP($A50,'Price &amp; Return'!$AR:$CD,COLUMN(G$1),0)</f>
        <v>0</v>
      </c>
      <c r="H50" s="36">
        <f>VLOOKUP($A50,'Price &amp; Return'!$AR:$CD,COLUMN(H$1),0)</f>
        <v>0</v>
      </c>
      <c r="I50" s="36">
        <f>VLOOKUP($A50,'Price &amp; Return'!$AR:$CD,COLUMN(I$1),0)</f>
        <v>0</v>
      </c>
      <c r="J50" s="36">
        <f>VLOOKUP($A50,'Price &amp; Return'!$AR:$CD,COLUMN(J$1),0)</f>
        <v>-9.0654368268130711E-2</v>
      </c>
      <c r="K50" s="36">
        <f>VLOOKUP($A50,'Price &amp; Return'!$AR:$CD,COLUMN(K$1),0)</f>
        <v>0</v>
      </c>
      <c r="L50" s="36">
        <f>VLOOKUP($A50,'Price &amp; Return'!$AR:$CD,COLUMN(L$1),0)</f>
        <v>4.2145621450763532E-2</v>
      </c>
      <c r="M50" s="36">
        <f>VLOOKUP($A50,'Price &amp; Return'!$AR:$CD,COLUMN(M$1),0)</f>
        <v>0</v>
      </c>
      <c r="N50" s="36">
        <f>VLOOKUP($A50,'Price &amp; Return'!$AR:$CD,COLUMN(N$1),0)</f>
        <v>1.8349138668196398E-2</v>
      </c>
      <c r="O50" s="36">
        <f>VLOOKUP($A50,'Price &amp; Return'!$AR:$CD,COLUMN(O$1),0)</f>
        <v>-5.6657375356771959E-3</v>
      </c>
      <c r="P50" s="36">
        <f>VLOOKUP($A50,'Price &amp; Return'!$AR:$CD,COLUMN(P$1),0)</f>
        <v>0.10170921082532242</v>
      </c>
      <c r="Q50" s="36">
        <f>VLOOKUP($A50,'Price &amp; Return'!$AR:$CD,COLUMN(Q$1),0)</f>
        <v>0</v>
      </c>
      <c r="R50" s="36">
        <f>VLOOKUP($A50,'Price &amp; Return'!$AR:$CD,COLUMN(R$1),0)</f>
        <v>-1.3793322132335873E-2</v>
      </c>
      <c r="S50" s="36">
        <f>VLOOKUP($A50,'Price &amp; Return'!$AR:$CD,COLUMN(S$1),0)</f>
        <v>5.4067221270275793E-2</v>
      </c>
      <c r="T50" s="36">
        <f>VLOOKUP($A50,'Price &amp; Return'!$AR:$CD,COLUMN(T$1),0)</f>
        <v>0</v>
      </c>
      <c r="U50" s="36">
        <f>VLOOKUP($A50,'Price &amp; Return'!$AR:$CD,COLUMN(U$1),0)</f>
        <v>0</v>
      </c>
      <c r="V50" s="36">
        <f>VLOOKUP($A50,'Price &amp; Return'!$AR:$CD,COLUMN(V$1),0)</f>
        <v>0</v>
      </c>
      <c r="W50" s="36">
        <f>VLOOKUP($A50,'Price &amp; Return'!$AR:$CD,COLUMN(W$1),0)</f>
        <v>0</v>
      </c>
      <c r="X50" s="36">
        <f>VLOOKUP($A50,'Price &amp; Return'!$AR:$CD,COLUMN(X$1),0)</f>
        <v>0</v>
      </c>
      <c r="Y50" s="36">
        <f>VLOOKUP($A50,'Price &amp; Return'!$AR:$CD,COLUMN(Y$1),0)</f>
        <v>0</v>
      </c>
      <c r="Z50" s="36">
        <f>VLOOKUP($A50,'Price &amp; Return'!$AR:$CD,COLUMN(Z$1),0)</f>
        <v>8.4557388028062966E-2</v>
      </c>
      <c r="AA50" s="36">
        <f>VLOOKUP($A50,'Price &amp; Return'!$AR:$CD,COLUMN(AA$1),0)</f>
        <v>0</v>
      </c>
      <c r="AB50" s="36">
        <f>VLOOKUP($A50,'Price &amp; Return'!$AR:$CD,COLUMN(AB$1),0)</f>
        <v>0</v>
      </c>
      <c r="AC50" s="36">
        <f>VLOOKUP($A50,'Price &amp; Return'!$AR:$CD,COLUMN(AC$1),0)</f>
        <v>0</v>
      </c>
      <c r="AD50" s="36">
        <f>VLOOKUP($A50,'Price &amp; Return'!$AR:$CD,COLUMN(AD$1),0)</f>
        <v>0</v>
      </c>
      <c r="AE50" s="36">
        <f>VLOOKUP($A50,'Price &amp; Return'!$AR:$CD,COLUMN(AE$1),0)</f>
        <v>0</v>
      </c>
      <c r="AF50" s="36">
        <f>VLOOKUP($A50,'Price &amp; Return'!$AR:$CD,COLUMN(AF$1),0)</f>
        <v>0</v>
      </c>
      <c r="AG50" s="36">
        <f>VLOOKUP($A50,'Price &amp; Return'!$AR:$CD,COLUMN(AG$1),0)</f>
        <v>-1.6529301951210582E-2</v>
      </c>
      <c r="AH50" s="36">
        <f>VLOOKUP($A50,'Price &amp; Return'!$AR:$CD,COLUMN(AH$1),0)</f>
        <v>0</v>
      </c>
      <c r="AI50" s="36">
        <f>VLOOKUP($A50,'Price &amp; Return'!$AR:$CD,COLUMN(AI$1),0)</f>
        <v>0</v>
      </c>
      <c r="AJ50" s="36">
        <f>VLOOKUP($A50,'Price &amp; Return'!$AR:$CD,COLUMN(AJ$1),0)</f>
        <v>-8.7336799687545534E-3</v>
      </c>
      <c r="AK50" s="36">
        <f>VLOOKUP($A50,'Price &amp; Return'!$AR:$CD,COLUMN(AK$1),0)</f>
        <v>0</v>
      </c>
      <c r="AL50" s="36">
        <f>VLOOKUP($A50,'Price &amp; Return'!$AR:$CD,COLUMN(AL$1),0)</f>
        <v>3.0069657935923914E-2</v>
      </c>
      <c r="AM50" s="36">
        <f>VLOOKUP($A50,'Price &amp; Return'!$AR:$CD,COLUMN(AM$1),0)</f>
        <v>1.2578782206859965E-2</v>
      </c>
    </row>
    <row r="51" spans="1:39" x14ac:dyDescent="0.35">
      <c r="A51">
        <v>50</v>
      </c>
      <c r="B51" s="31">
        <f>VLOOKUP($A51,'Price &amp; Return'!$AR:$CD,COLUMN(B$1),0)</f>
        <v>43566</v>
      </c>
      <c r="C51" s="36">
        <f>VLOOKUP($A51,'Price &amp; Return'!$AR:$CD,COLUMN(C$1),0)</f>
        <v>5.3333459753626029E-3</v>
      </c>
      <c r="D51" s="36">
        <f>VLOOKUP($A51,'Price &amp; Return'!$AR:$CD,COLUMN(D$1),0)</f>
        <v>-9.5310179804324768E-2</v>
      </c>
      <c r="E51" s="36">
        <f>VLOOKUP($A51,'Price &amp; Return'!$AR:$CD,COLUMN(E$1),0)</f>
        <v>0</v>
      </c>
      <c r="F51" s="36">
        <f>VLOOKUP($A51,'Price &amp; Return'!$AR:$CD,COLUMN(F$1),0)</f>
        <v>-8.4341148433750929E-2</v>
      </c>
      <c r="G51" s="36">
        <f>VLOOKUP($A51,'Price &amp; Return'!$AR:$CD,COLUMN(G$1),0)</f>
        <v>0</v>
      </c>
      <c r="H51" s="36">
        <f>VLOOKUP($A51,'Price &amp; Return'!$AR:$CD,COLUMN(H$1),0)</f>
        <v>0</v>
      </c>
      <c r="I51" s="36">
        <f>VLOOKUP($A51,'Price &amp; Return'!$AR:$CD,COLUMN(I$1),0)</f>
        <v>0</v>
      </c>
      <c r="J51" s="36">
        <f>VLOOKUP($A51,'Price &amp; Return'!$AR:$CD,COLUMN(J$1),0)</f>
        <v>0</v>
      </c>
      <c r="K51" s="36">
        <f>VLOOKUP($A51,'Price &amp; Return'!$AR:$CD,COLUMN(K$1),0)</f>
        <v>-4.5376404338052401E-2</v>
      </c>
      <c r="L51" s="36">
        <f>VLOOKUP($A51,'Price &amp; Return'!$AR:$CD,COLUMN(L$1),0)</f>
        <v>0</v>
      </c>
      <c r="M51" s="36">
        <f>VLOOKUP($A51,'Price &amp; Return'!$AR:$CD,COLUMN(M$1),0)</f>
        <v>0</v>
      </c>
      <c r="N51" s="36">
        <f>VLOOKUP($A51,'Price &amp; Return'!$AR:$CD,COLUMN(N$1),0)</f>
        <v>-4.8202101817877631E-2</v>
      </c>
      <c r="O51" s="36">
        <f>VLOOKUP($A51,'Price &amp; Return'!$AR:$CD,COLUMN(O$1),0)</f>
        <v>-3.3336420267591836E-2</v>
      </c>
      <c r="P51" s="36">
        <f>VLOOKUP($A51,'Price &amp; Return'!$AR:$CD,COLUMN(P$1),0)</f>
        <v>-2.2753138371355394E-3</v>
      </c>
      <c r="Q51" s="36">
        <f>VLOOKUP($A51,'Price &amp; Return'!$AR:$CD,COLUMN(Q$1),0)</f>
        <v>0</v>
      </c>
      <c r="R51" s="36">
        <f>VLOOKUP($A51,'Price &amp; Return'!$AR:$CD,COLUMN(R$1),0)</f>
        <v>-1.4956091153649992E-2</v>
      </c>
      <c r="S51" s="36">
        <f>VLOOKUP($A51,'Price &amp; Return'!$AR:$CD,COLUMN(S$1),0)</f>
        <v>0</v>
      </c>
      <c r="T51" s="36">
        <f>VLOOKUP($A51,'Price &amp; Return'!$AR:$CD,COLUMN(T$1),0)</f>
        <v>0</v>
      </c>
      <c r="U51" s="36">
        <f>VLOOKUP($A51,'Price &amp; Return'!$AR:$CD,COLUMN(U$1),0)</f>
        <v>0</v>
      </c>
      <c r="V51" s="36">
        <f>VLOOKUP($A51,'Price &amp; Return'!$AR:$CD,COLUMN(V$1),0)</f>
        <v>0</v>
      </c>
      <c r="W51" s="36">
        <f>VLOOKUP($A51,'Price &amp; Return'!$AR:$CD,COLUMN(W$1),0)</f>
        <v>0</v>
      </c>
      <c r="X51" s="36">
        <f>VLOOKUP($A51,'Price &amp; Return'!$AR:$CD,COLUMN(X$1),0)</f>
        <v>0</v>
      </c>
      <c r="Y51" s="36">
        <f>VLOOKUP($A51,'Price &amp; Return'!$AR:$CD,COLUMN(Y$1),0)</f>
        <v>0</v>
      </c>
      <c r="Z51" s="36">
        <f>VLOOKUP($A51,'Price &amp; Return'!$AR:$CD,COLUMN(Z$1),0)</f>
        <v>0</v>
      </c>
      <c r="AA51" s="36">
        <f>VLOOKUP($A51,'Price &amp; Return'!$AR:$CD,COLUMN(AA$1),0)</f>
        <v>0</v>
      </c>
      <c r="AB51" s="36">
        <f>VLOOKUP($A51,'Price &amp; Return'!$AR:$CD,COLUMN(AB$1),0)</f>
        <v>0</v>
      </c>
      <c r="AC51" s="36">
        <f>VLOOKUP($A51,'Price &amp; Return'!$AR:$CD,COLUMN(AC$1),0)</f>
        <v>7.729167430164649E-2</v>
      </c>
      <c r="AD51" s="36">
        <f>VLOOKUP($A51,'Price &amp; Return'!$AR:$CD,COLUMN(AD$1),0)</f>
        <v>0</v>
      </c>
      <c r="AE51" s="36">
        <f>VLOOKUP($A51,'Price &amp; Return'!$AR:$CD,COLUMN(AE$1),0)</f>
        <v>0</v>
      </c>
      <c r="AF51" s="36">
        <f>VLOOKUP($A51,'Price &amp; Return'!$AR:$CD,COLUMN(AF$1),0)</f>
        <v>0</v>
      </c>
      <c r="AG51" s="36">
        <f>VLOOKUP($A51,'Price &amp; Return'!$AR:$CD,COLUMN(AG$1),0)</f>
        <v>-2.5434897147821489E-2</v>
      </c>
      <c r="AH51" s="36">
        <f>VLOOKUP($A51,'Price &amp; Return'!$AR:$CD,COLUMN(AH$1),0)</f>
        <v>0</v>
      </c>
      <c r="AI51" s="36">
        <f>VLOOKUP($A51,'Price &amp; Return'!$AR:$CD,COLUMN(AI$1),0)</f>
        <v>0</v>
      </c>
      <c r="AJ51" s="36">
        <f>VLOOKUP($A51,'Price &amp; Return'!$AR:$CD,COLUMN(AJ$1),0)</f>
        <v>0</v>
      </c>
      <c r="AK51" s="36">
        <f>VLOOKUP($A51,'Price &amp; Return'!$AR:$CD,COLUMN(AK$1),0)</f>
        <v>0</v>
      </c>
      <c r="AL51" s="36">
        <f>VLOOKUP($A51,'Price &amp; Return'!$AR:$CD,COLUMN(AL$1),0)</f>
        <v>2.1277398447284879E-2</v>
      </c>
      <c r="AM51" s="36">
        <f>VLOOKUP($A51,'Price &amp; Return'!$AR:$CD,COLUMN(AM$1),0)</f>
        <v>-1.8809331957496227E-2</v>
      </c>
    </row>
    <row r="52" spans="1:39" x14ac:dyDescent="0.35">
      <c r="A52">
        <v>51</v>
      </c>
      <c r="B52" s="31">
        <f>VLOOKUP($A52,'Price &amp; Return'!$AR:$CD,COLUMN(B$1),0)</f>
        <v>43565</v>
      </c>
      <c r="C52" s="36">
        <f>VLOOKUP($A52,'Price &amp; Return'!$AR:$CD,COLUMN(C$1),0)</f>
        <v>1.6172859245600968E-2</v>
      </c>
      <c r="D52" s="36">
        <f>VLOOKUP($A52,'Price &amp; Return'!$AR:$CD,COLUMN(D$1),0)</f>
        <v>9.5310179804324741E-2</v>
      </c>
      <c r="E52" s="36">
        <f>VLOOKUP($A52,'Price &amp; Return'!$AR:$CD,COLUMN(E$1),0)</f>
        <v>0</v>
      </c>
      <c r="F52" s="36">
        <f>VLOOKUP($A52,'Price &amp; Return'!$AR:$CD,COLUMN(F$1),0)</f>
        <v>-9.4641507094689159E-2</v>
      </c>
      <c r="G52" s="36">
        <f>VLOOKUP($A52,'Price &amp; Return'!$AR:$CD,COLUMN(G$1),0)</f>
        <v>0</v>
      </c>
      <c r="H52" s="36">
        <f>VLOOKUP($A52,'Price &amp; Return'!$AR:$CD,COLUMN(H$1),0)</f>
        <v>0</v>
      </c>
      <c r="I52" s="36">
        <f>VLOOKUP($A52,'Price &amp; Return'!$AR:$CD,COLUMN(I$1),0)</f>
        <v>0</v>
      </c>
      <c r="J52" s="36">
        <f>VLOOKUP($A52,'Price &amp; Return'!$AR:$CD,COLUMN(J$1),0)</f>
        <v>0</v>
      </c>
      <c r="K52" s="36">
        <f>VLOOKUP($A52,'Price &amp; Return'!$AR:$CD,COLUMN(K$1),0)</f>
        <v>0</v>
      </c>
      <c r="L52" s="36">
        <f>VLOOKUP($A52,'Price &amp; Return'!$AR:$CD,COLUMN(L$1),0)</f>
        <v>0</v>
      </c>
      <c r="M52" s="36">
        <f>VLOOKUP($A52,'Price &amp; Return'!$AR:$CD,COLUMN(M$1),0)</f>
        <v>0</v>
      </c>
      <c r="N52" s="36">
        <f>VLOOKUP($A52,'Price &amp; Return'!$AR:$CD,COLUMN(N$1),0)</f>
        <v>-1.1696039763191298E-2</v>
      </c>
      <c r="O52" s="36">
        <f>VLOOKUP($A52,'Price &amp; Return'!$AR:$CD,COLUMN(O$1),0)</f>
        <v>1.6529301951210506E-2</v>
      </c>
      <c r="P52" s="36">
        <f>VLOOKUP($A52,'Price &amp; Return'!$AR:$CD,COLUMN(P$1),0)</f>
        <v>3.7041271680349076E-2</v>
      </c>
      <c r="Q52" s="36">
        <f>VLOOKUP($A52,'Price &amp; Return'!$AR:$CD,COLUMN(Q$1),0)</f>
        <v>0</v>
      </c>
      <c r="R52" s="36">
        <f>VLOOKUP($A52,'Price &amp; Return'!$AR:$CD,COLUMN(R$1),0)</f>
        <v>1.0854923409435465E-2</v>
      </c>
      <c r="S52" s="36">
        <f>VLOOKUP($A52,'Price &amp; Return'!$AR:$CD,COLUMN(S$1),0)</f>
        <v>0</v>
      </c>
      <c r="T52" s="36">
        <f>VLOOKUP($A52,'Price &amp; Return'!$AR:$CD,COLUMN(T$1),0)</f>
        <v>-3.077165866675366E-2</v>
      </c>
      <c r="U52" s="36">
        <f>VLOOKUP($A52,'Price &amp; Return'!$AR:$CD,COLUMN(U$1),0)</f>
        <v>1.9022913823266138E-2</v>
      </c>
      <c r="V52" s="36">
        <f>VLOOKUP($A52,'Price &amp; Return'!$AR:$CD,COLUMN(V$1),0)</f>
        <v>0</v>
      </c>
      <c r="W52" s="36">
        <f>VLOOKUP($A52,'Price &amp; Return'!$AR:$CD,COLUMN(W$1),0)</f>
        <v>0</v>
      </c>
      <c r="X52" s="36">
        <f>VLOOKUP($A52,'Price &amp; Return'!$AR:$CD,COLUMN(X$1),0)</f>
        <v>0</v>
      </c>
      <c r="Y52" s="36">
        <f>VLOOKUP($A52,'Price &amp; Return'!$AR:$CD,COLUMN(Y$1),0)</f>
        <v>0</v>
      </c>
      <c r="Z52" s="36">
        <f>VLOOKUP($A52,'Price &amp; Return'!$AR:$CD,COLUMN(Z$1),0)</f>
        <v>0</v>
      </c>
      <c r="AA52" s="36">
        <f>VLOOKUP($A52,'Price &amp; Return'!$AR:$CD,COLUMN(AA$1),0)</f>
        <v>2.1053409197832263E-2</v>
      </c>
      <c r="AB52" s="36">
        <f>VLOOKUP($A52,'Price &amp; Return'!$AR:$CD,COLUMN(AB$1),0)</f>
        <v>0</v>
      </c>
      <c r="AC52" s="36">
        <f>VLOOKUP($A52,'Price &amp; Return'!$AR:$CD,COLUMN(AC$1),0)</f>
        <v>0</v>
      </c>
      <c r="AD52" s="36">
        <f>VLOOKUP($A52,'Price &amp; Return'!$AR:$CD,COLUMN(AD$1),0)</f>
        <v>0</v>
      </c>
      <c r="AE52" s="36">
        <f>VLOOKUP($A52,'Price &amp; Return'!$AR:$CD,COLUMN(AE$1),0)</f>
        <v>0</v>
      </c>
      <c r="AF52" s="36">
        <f>VLOOKUP($A52,'Price &amp; Return'!$AR:$CD,COLUMN(AF$1),0)</f>
        <v>0</v>
      </c>
      <c r="AG52" s="36">
        <f>VLOOKUP($A52,'Price &amp; Return'!$AR:$CD,COLUMN(AG$1),0)</f>
        <v>2.0761991448429225E-2</v>
      </c>
      <c r="AH52" s="36">
        <f>VLOOKUP($A52,'Price &amp; Return'!$AR:$CD,COLUMN(AH$1),0)</f>
        <v>0</v>
      </c>
      <c r="AI52" s="36">
        <f>VLOOKUP($A52,'Price &amp; Return'!$AR:$CD,COLUMN(AI$1),0)</f>
        <v>7.5055166162497328E-2</v>
      </c>
      <c r="AJ52" s="36">
        <f>VLOOKUP($A52,'Price &amp; Return'!$AR:$CD,COLUMN(AJ$1),0)</f>
        <v>3.0907537463076704E-2</v>
      </c>
      <c r="AK52" s="36">
        <f>VLOOKUP($A52,'Price &amp; Return'!$AR:$CD,COLUMN(AK$1),0)</f>
        <v>2.2756987122616278E-2</v>
      </c>
      <c r="AL52" s="36">
        <f>VLOOKUP($A52,'Price &amp; Return'!$AR:$CD,COLUMN(AL$1),0)</f>
        <v>-5.3619431413853991E-3</v>
      </c>
      <c r="AM52" s="36">
        <f>VLOOKUP($A52,'Price &amp; Return'!$AR:$CD,COLUMN(AM$1),0)</f>
        <v>6.2305497506361628E-3</v>
      </c>
    </row>
    <row r="53" spans="1:39" x14ac:dyDescent="0.35">
      <c r="A53">
        <v>52</v>
      </c>
      <c r="B53" s="31">
        <f>VLOOKUP($A53,'Price &amp; Return'!$AR:$CD,COLUMN(B$1),0)</f>
        <v>43564</v>
      </c>
      <c r="C53" s="36">
        <f>VLOOKUP($A53,'Price &amp; Return'!$AR:$CD,COLUMN(C$1),0)</f>
        <v>1.643872634315972E-2</v>
      </c>
      <c r="D53" s="36">
        <f>VLOOKUP($A53,'Price &amp; Return'!$AR:$CD,COLUMN(D$1),0)</f>
        <v>5.7158413839948623E-2</v>
      </c>
      <c r="E53" s="36">
        <f>VLOOKUP($A53,'Price &amp; Return'!$AR:$CD,COLUMN(E$1),0)</f>
        <v>0</v>
      </c>
      <c r="F53" s="36">
        <f>VLOOKUP($A53,'Price &amp; Return'!$AR:$CD,COLUMN(F$1),0)</f>
        <v>0</v>
      </c>
      <c r="G53" s="36">
        <f>VLOOKUP($A53,'Price &amp; Return'!$AR:$CD,COLUMN(G$1),0)</f>
        <v>0</v>
      </c>
      <c r="H53" s="36">
        <f>VLOOKUP($A53,'Price &amp; Return'!$AR:$CD,COLUMN(H$1),0)</f>
        <v>0</v>
      </c>
      <c r="I53" s="36">
        <f>VLOOKUP($A53,'Price &amp; Return'!$AR:$CD,COLUMN(I$1),0)</f>
        <v>0</v>
      </c>
      <c r="J53" s="36">
        <f>VLOOKUP($A53,'Price &amp; Return'!$AR:$CD,COLUMN(J$1),0)</f>
        <v>-6.4538521137571178E-2</v>
      </c>
      <c r="K53" s="36">
        <f>VLOOKUP($A53,'Price &amp; Return'!$AR:$CD,COLUMN(K$1),0)</f>
        <v>1.8501392881613734E-3</v>
      </c>
      <c r="L53" s="36">
        <f>VLOOKUP($A53,'Price &amp; Return'!$AR:$CD,COLUMN(L$1),0)</f>
        <v>0</v>
      </c>
      <c r="M53" s="36">
        <f>VLOOKUP($A53,'Price &amp; Return'!$AR:$CD,COLUMN(M$1),0)</f>
        <v>0</v>
      </c>
      <c r="N53" s="36">
        <f>VLOOKUP($A53,'Price &amp; Return'!$AR:$CD,COLUMN(N$1),0)</f>
        <v>5.8309203107931437E-3</v>
      </c>
      <c r="O53" s="36">
        <f>VLOOKUP($A53,'Price &amp; Return'!$AR:$CD,COLUMN(O$1),0)</f>
        <v>0</v>
      </c>
      <c r="P53" s="36">
        <f>VLOOKUP($A53,'Price &amp; Return'!$AR:$CD,COLUMN(P$1),0)</f>
        <v>-1.4051753455650415E-2</v>
      </c>
      <c r="Q53" s="36">
        <f>VLOOKUP($A53,'Price &amp; Return'!$AR:$CD,COLUMN(Q$1),0)</f>
        <v>0</v>
      </c>
      <c r="R53" s="36">
        <f>VLOOKUP($A53,'Price &amp; Return'!$AR:$CD,COLUMN(R$1),0)</f>
        <v>4.7494959652841041E-2</v>
      </c>
      <c r="S53" s="36">
        <f>VLOOKUP($A53,'Price &amp; Return'!$AR:$CD,COLUMN(S$1),0)</f>
        <v>2.2472855852058576E-2</v>
      </c>
      <c r="T53" s="36">
        <f>VLOOKUP($A53,'Price &amp; Return'!$AR:$CD,COLUMN(T$1),0)</f>
        <v>3.0771658666753687E-2</v>
      </c>
      <c r="U53" s="36">
        <f>VLOOKUP($A53,'Price &amp; Return'!$AR:$CD,COLUMN(U$1),0)</f>
        <v>-4.0115944148268112E-3</v>
      </c>
      <c r="V53" s="36">
        <f>VLOOKUP($A53,'Price &amp; Return'!$AR:$CD,COLUMN(V$1),0)</f>
        <v>0</v>
      </c>
      <c r="W53" s="36">
        <f>VLOOKUP($A53,'Price &amp; Return'!$AR:$CD,COLUMN(W$1),0)</f>
        <v>5.5710450494554295E-3</v>
      </c>
      <c r="X53" s="36">
        <f>VLOOKUP($A53,'Price &amp; Return'!$AR:$CD,COLUMN(X$1),0)</f>
        <v>0</v>
      </c>
      <c r="Y53" s="36">
        <f>VLOOKUP($A53,'Price &amp; Return'!$AR:$CD,COLUMN(Y$1),0)</f>
        <v>0</v>
      </c>
      <c r="Z53" s="36">
        <f>VLOOKUP($A53,'Price &amp; Return'!$AR:$CD,COLUMN(Z$1),0)</f>
        <v>0</v>
      </c>
      <c r="AA53" s="36">
        <f>VLOOKUP($A53,'Price &amp; Return'!$AR:$CD,COLUMN(AA$1),0)</f>
        <v>4.3485111939738891E-2</v>
      </c>
      <c r="AB53" s="36">
        <f>VLOOKUP($A53,'Price &amp; Return'!$AR:$CD,COLUMN(AB$1),0)</f>
        <v>0</v>
      </c>
      <c r="AC53" s="36">
        <f>VLOOKUP($A53,'Price &amp; Return'!$AR:$CD,COLUMN(AC$1),0)</f>
        <v>1.8018505502678212E-2</v>
      </c>
      <c r="AD53" s="36">
        <f>VLOOKUP($A53,'Price &amp; Return'!$AR:$CD,COLUMN(AD$1),0)</f>
        <v>0</v>
      </c>
      <c r="AE53" s="36">
        <f>VLOOKUP($A53,'Price &amp; Return'!$AR:$CD,COLUMN(AE$1),0)</f>
        <v>0</v>
      </c>
      <c r="AF53" s="36">
        <f>VLOOKUP($A53,'Price &amp; Return'!$AR:$CD,COLUMN(AF$1),0)</f>
        <v>0</v>
      </c>
      <c r="AG53" s="36">
        <f>VLOOKUP($A53,'Price &amp; Return'!$AR:$CD,COLUMN(AG$1),0)</f>
        <v>2.1202207650602906E-2</v>
      </c>
      <c r="AH53" s="36">
        <f>VLOOKUP($A53,'Price &amp; Return'!$AR:$CD,COLUMN(AH$1),0)</f>
        <v>0</v>
      </c>
      <c r="AI53" s="36">
        <f>VLOOKUP($A53,'Price &amp; Return'!$AR:$CD,COLUMN(AI$1),0)</f>
        <v>0</v>
      </c>
      <c r="AJ53" s="36">
        <f>VLOOKUP($A53,'Price &amp; Return'!$AR:$CD,COLUMN(AJ$1),0)</f>
        <v>-4.4742803949210774E-3</v>
      </c>
      <c r="AK53" s="36">
        <f>VLOOKUP($A53,'Price &amp; Return'!$AR:$CD,COLUMN(AK$1),0)</f>
        <v>2.5608208616736505E-3</v>
      </c>
      <c r="AL53" s="36">
        <f>VLOOKUP($A53,'Price &amp; Return'!$AR:$CD,COLUMN(AL$1),0)</f>
        <v>5.3619431413853731E-3</v>
      </c>
      <c r="AM53" s="36">
        <f>VLOOKUP($A53,'Price &amp; Return'!$AR:$CD,COLUMN(AM$1),0)</f>
        <v>1.2578782206859965E-2</v>
      </c>
    </row>
    <row r="54" spans="1:39" x14ac:dyDescent="0.35">
      <c r="A54">
        <v>53</v>
      </c>
      <c r="B54" s="31">
        <f>VLOOKUP($A54,'Price &amp; Return'!$AR:$CD,COLUMN(B$1),0)</f>
        <v>43563</v>
      </c>
      <c r="C54" s="36">
        <f>VLOOKUP($A54,'Price &amp; Return'!$AR:$CD,COLUMN(C$1),0)</f>
        <v>0</v>
      </c>
      <c r="D54" s="36">
        <f>VLOOKUP($A54,'Price &amp; Return'!$AR:$CD,COLUMN(D$1),0)</f>
        <v>-4.5985113241823382E-2</v>
      </c>
      <c r="E54" s="36">
        <f>VLOOKUP($A54,'Price &amp; Return'!$AR:$CD,COLUMN(E$1),0)</f>
        <v>0</v>
      </c>
      <c r="F54" s="36">
        <f>VLOOKUP($A54,'Price &amp; Return'!$AR:$CD,COLUMN(F$1),0)</f>
        <v>3.0562650410166883E-2</v>
      </c>
      <c r="G54" s="36">
        <f>VLOOKUP($A54,'Price &amp; Return'!$AR:$CD,COLUMN(G$1),0)</f>
        <v>0</v>
      </c>
      <c r="H54" s="36">
        <f>VLOOKUP($A54,'Price &amp; Return'!$AR:$CD,COLUMN(H$1),0)</f>
        <v>0</v>
      </c>
      <c r="I54" s="36">
        <f>VLOOKUP($A54,'Price &amp; Return'!$AR:$CD,COLUMN(I$1),0)</f>
        <v>0</v>
      </c>
      <c r="J54" s="36">
        <f>VLOOKUP($A54,'Price &amp; Return'!$AR:$CD,COLUMN(J$1),0)</f>
        <v>0</v>
      </c>
      <c r="K54" s="36">
        <f>VLOOKUP($A54,'Price &amp; Return'!$AR:$CD,COLUMN(K$1),0)</f>
        <v>0</v>
      </c>
      <c r="L54" s="36">
        <f>VLOOKUP($A54,'Price &amp; Return'!$AR:$CD,COLUMN(L$1),0)</f>
        <v>-5.789397841890262E-2</v>
      </c>
      <c r="M54" s="36">
        <f>VLOOKUP($A54,'Price &amp; Return'!$AR:$CD,COLUMN(M$1),0)</f>
        <v>0</v>
      </c>
      <c r="N54" s="36">
        <f>VLOOKUP($A54,'Price &amp; Return'!$AR:$CD,COLUMN(N$1),0)</f>
        <v>5.8651194523980576E-3</v>
      </c>
      <c r="O54" s="36">
        <f>VLOOKUP($A54,'Price &amp; Return'!$AR:$CD,COLUMN(O$1),0)</f>
        <v>0</v>
      </c>
      <c r="P54" s="36">
        <f>VLOOKUP($A54,'Price &amp; Return'!$AR:$CD,COLUMN(P$1),0)</f>
        <v>0</v>
      </c>
      <c r="Q54" s="36">
        <f>VLOOKUP($A54,'Price &amp; Return'!$AR:$CD,COLUMN(Q$1),0)</f>
        <v>-8.7647307058755786E-2</v>
      </c>
      <c r="R54" s="36">
        <f>VLOOKUP($A54,'Price &amp; Return'!$AR:$CD,COLUMN(R$1),0)</f>
        <v>-1.4295928095943225E-3</v>
      </c>
      <c r="S54" s="36">
        <f>VLOOKUP($A54,'Price &amp; Return'!$AR:$CD,COLUMN(S$1),0)</f>
        <v>0</v>
      </c>
      <c r="T54" s="36">
        <f>VLOOKUP($A54,'Price &amp; Return'!$AR:$CD,COLUMN(T$1),0)</f>
        <v>0</v>
      </c>
      <c r="U54" s="36">
        <f>VLOOKUP($A54,'Price &amp; Return'!$AR:$CD,COLUMN(U$1),0)</f>
        <v>6.2472313844357348E-3</v>
      </c>
      <c r="V54" s="36">
        <f>VLOOKUP($A54,'Price &amp; Return'!$AR:$CD,COLUMN(V$1),0)</f>
        <v>0</v>
      </c>
      <c r="W54" s="36">
        <f>VLOOKUP($A54,'Price &amp; Return'!$AR:$CD,COLUMN(W$1),0)</f>
        <v>-5.5710450494553601E-3</v>
      </c>
      <c r="X54" s="36">
        <f>VLOOKUP($A54,'Price &amp; Return'!$AR:$CD,COLUMN(X$1),0)</f>
        <v>0</v>
      </c>
      <c r="Y54" s="36">
        <f>VLOOKUP($A54,'Price &amp; Return'!$AR:$CD,COLUMN(Y$1),0)</f>
        <v>0</v>
      </c>
      <c r="Z54" s="36">
        <f>VLOOKUP($A54,'Price &amp; Return'!$AR:$CD,COLUMN(Z$1),0)</f>
        <v>0</v>
      </c>
      <c r="AA54" s="36">
        <f>VLOOKUP($A54,'Price &amp; Return'!$AR:$CD,COLUMN(AA$1),0)</f>
        <v>0</v>
      </c>
      <c r="AB54" s="36">
        <f>VLOOKUP($A54,'Price &amp; Return'!$AR:$CD,COLUMN(AB$1),0)</f>
        <v>0</v>
      </c>
      <c r="AC54" s="36">
        <f>VLOOKUP($A54,'Price &amp; Return'!$AR:$CD,COLUMN(AC$1),0)</f>
        <v>0</v>
      </c>
      <c r="AD54" s="36">
        <f>VLOOKUP($A54,'Price &amp; Return'!$AR:$CD,COLUMN(AD$1),0)</f>
        <v>9.8734840685688857E-2</v>
      </c>
      <c r="AE54" s="36">
        <f>VLOOKUP($A54,'Price &amp; Return'!$AR:$CD,COLUMN(AE$1),0)</f>
        <v>0</v>
      </c>
      <c r="AF54" s="36">
        <f>VLOOKUP($A54,'Price &amp; Return'!$AR:$CD,COLUMN(AF$1),0)</f>
        <v>0</v>
      </c>
      <c r="AG54" s="36">
        <f>VLOOKUP($A54,'Price &amp; Return'!$AR:$CD,COLUMN(AG$1),0)</f>
        <v>4.7732787526578117E-3</v>
      </c>
      <c r="AH54" s="36">
        <f>VLOOKUP($A54,'Price &amp; Return'!$AR:$CD,COLUMN(AH$1),0)</f>
        <v>0</v>
      </c>
      <c r="AI54" s="36">
        <f>VLOOKUP($A54,'Price &amp; Return'!$AR:$CD,COLUMN(AI$1),0)</f>
        <v>0</v>
      </c>
      <c r="AJ54" s="36">
        <f>VLOOKUP($A54,'Price &amp; Return'!$AR:$CD,COLUMN(AJ$1),0)</f>
        <v>4.4742803949211069E-3</v>
      </c>
      <c r="AK54" s="36">
        <f>VLOOKUP($A54,'Price &amp; Return'!$AR:$CD,COLUMN(AK$1),0)</f>
        <v>0</v>
      </c>
      <c r="AL54" s="36">
        <f>VLOOKUP($A54,'Price &amp; Return'!$AR:$CD,COLUMN(AL$1),0)</f>
        <v>1.07584733346311E-3</v>
      </c>
      <c r="AM54" s="36">
        <f>VLOOKUP($A54,'Price &amp; Return'!$AR:$CD,COLUMN(AM$1),0)</f>
        <v>0</v>
      </c>
    </row>
    <row r="55" spans="1:39" x14ac:dyDescent="0.35">
      <c r="A55">
        <v>54</v>
      </c>
      <c r="B55" s="31">
        <f>VLOOKUP($A55,'Price &amp; Return'!$AR:$CD,COLUMN(B$1),0)</f>
        <v>43560</v>
      </c>
      <c r="C55" s="36">
        <f>VLOOKUP($A55,'Price &amp; Return'!$AR:$CD,COLUMN(C$1),0)</f>
        <v>1.6713480973740532E-2</v>
      </c>
      <c r="D55" s="36">
        <f>VLOOKUP($A55,'Price &amp; Return'!$AR:$CD,COLUMN(D$1),0)</f>
        <v>2.2728251077556091E-2</v>
      </c>
      <c r="E55" s="36">
        <f>VLOOKUP($A55,'Price &amp; Return'!$AR:$CD,COLUMN(E$1),0)</f>
        <v>0</v>
      </c>
      <c r="F55" s="36">
        <f>VLOOKUP($A55,'Price &amp; Return'!$AR:$CD,COLUMN(F$1),0)</f>
        <v>0</v>
      </c>
      <c r="G55" s="36">
        <f>VLOOKUP($A55,'Price &amp; Return'!$AR:$CD,COLUMN(G$1),0)</f>
        <v>0</v>
      </c>
      <c r="H55" s="36">
        <f>VLOOKUP($A55,'Price &amp; Return'!$AR:$CD,COLUMN(H$1),0)</f>
        <v>0</v>
      </c>
      <c r="I55" s="36">
        <f>VLOOKUP($A55,'Price &amp; Return'!$AR:$CD,COLUMN(I$1),0)</f>
        <v>0</v>
      </c>
      <c r="J55" s="36">
        <f>VLOOKUP($A55,'Price &amp; Return'!$AR:$CD,COLUMN(J$1),0)</f>
        <v>6.4538521137571164E-2</v>
      </c>
      <c r="K55" s="36">
        <f>VLOOKUP($A55,'Price &amp; Return'!$AR:$CD,COLUMN(K$1),0)</f>
        <v>-1.834913866819643E-2</v>
      </c>
      <c r="L55" s="36">
        <f>VLOOKUP($A55,'Price &amp; Return'!$AR:$CD,COLUMN(L$1),0)</f>
        <v>0</v>
      </c>
      <c r="M55" s="36">
        <f>VLOOKUP($A55,'Price &amp; Return'!$AR:$CD,COLUMN(M$1),0)</f>
        <v>0</v>
      </c>
      <c r="N55" s="36">
        <f>VLOOKUP($A55,'Price &amp; Return'!$AR:$CD,COLUMN(N$1),0)</f>
        <v>0</v>
      </c>
      <c r="O55" s="36">
        <f>VLOOKUP($A55,'Price &amp; Return'!$AR:$CD,COLUMN(O$1),0)</f>
        <v>-5.540180375615468E-3</v>
      </c>
      <c r="P55" s="36">
        <f>VLOOKUP($A55,'Price &amp; Return'!$AR:$CD,COLUMN(P$1),0)</f>
        <v>-2.2989518224698718E-2</v>
      </c>
      <c r="Q55" s="36">
        <f>VLOOKUP($A55,'Price &amp; Return'!$AR:$CD,COLUMN(Q$1),0)</f>
        <v>0</v>
      </c>
      <c r="R55" s="36">
        <f>VLOOKUP($A55,'Price &amp; Return'!$AR:$CD,COLUMN(R$1),0)</f>
        <v>1.4388737452099671E-2</v>
      </c>
      <c r="S55" s="36">
        <f>VLOOKUP($A55,'Price &amp; Return'!$AR:$CD,COLUMN(S$1),0)</f>
        <v>0</v>
      </c>
      <c r="T55" s="36">
        <f>VLOOKUP($A55,'Price &amp; Return'!$AR:$CD,COLUMN(T$1),0)</f>
        <v>0</v>
      </c>
      <c r="U55" s="36">
        <f>VLOOKUP($A55,'Price &amp; Return'!$AR:$CD,COLUMN(U$1),0)</f>
        <v>0</v>
      </c>
      <c r="V55" s="36">
        <f>VLOOKUP($A55,'Price &amp; Return'!$AR:$CD,COLUMN(V$1),0)</f>
        <v>0</v>
      </c>
      <c r="W55" s="36">
        <f>VLOOKUP($A55,'Price &amp; Return'!$AR:$CD,COLUMN(W$1),0)</f>
        <v>0</v>
      </c>
      <c r="X55" s="36">
        <f>VLOOKUP($A55,'Price &amp; Return'!$AR:$CD,COLUMN(X$1),0)</f>
        <v>0.10166365377650026</v>
      </c>
      <c r="Y55" s="36">
        <f>VLOOKUP($A55,'Price &amp; Return'!$AR:$CD,COLUMN(Y$1),0)</f>
        <v>0</v>
      </c>
      <c r="Z55" s="36">
        <f>VLOOKUP($A55,'Price &amp; Return'!$AR:$CD,COLUMN(Z$1),0)</f>
        <v>0</v>
      </c>
      <c r="AA55" s="36">
        <f>VLOOKUP($A55,'Price &amp; Return'!$AR:$CD,COLUMN(AA$1),0)</f>
        <v>0</v>
      </c>
      <c r="AB55" s="36">
        <f>VLOOKUP($A55,'Price &amp; Return'!$AR:$CD,COLUMN(AB$1),0)</f>
        <v>0</v>
      </c>
      <c r="AC55" s="36">
        <f>VLOOKUP($A55,'Price &amp; Return'!$AR:$CD,COLUMN(AC$1),0)</f>
        <v>0</v>
      </c>
      <c r="AD55" s="36">
        <f>VLOOKUP($A55,'Price &amp; Return'!$AR:$CD,COLUMN(AD$1),0)</f>
        <v>0</v>
      </c>
      <c r="AE55" s="36">
        <f>VLOOKUP($A55,'Price &amp; Return'!$AR:$CD,COLUMN(AE$1),0)</f>
        <v>0</v>
      </c>
      <c r="AF55" s="36">
        <f>VLOOKUP($A55,'Price &amp; Return'!$AR:$CD,COLUMN(AF$1),0)</f>
        <v>0</v>
      </c>
      <c r="AG55" s="36">
        <f>VLOOKUP($A55,'Price &amp; Return'!$AR:$CD,COLUMN(AG$1),0)</f>
        <v>1.9324272826402842E-2</v>
      </c>
      <c r="AH55" s="36">
        <f>VLOOKUP($A55,'Price &amp; Return'!$AR:$CD,COLUMN(AH$1),0)</f>
        <v>2.2756987122616278E-2</v>
      </c>
      <c r="AI55" s="36">
        <f>VLOOKUP($A55,'Price &amp; Return'!$AR:$CD,COLUMN(AI$1),0)</f>
        <v>0</v>
      </c>
      <c r="AJ55" s="36">
        <f>VLOOKUP($A55,'Price &amp; Return'!$AR:$CD,COLUMN(AJ$1),0)</f>
        <v>0</v>
      </c>
      <c r="AK55" s="36">
        <f>VLOOKUP($A55,'Price &amp; Return'!$AR:$CD,COLUMN(AK$1),0)</f>
        <v>0</v>
      </c>
      <c r="AL55" s="36">
        <f>VLOOKUP($A55,'Price &amp; Return'!$AR:$CD,COLUMN(AL$1),0)</f>
        <v>4.3150013014132795E-3</v>
      </c>
      <c r="AM55" s="36">
        <f>VLOOKUP($A55,'Price &amp; Return'!$AR:$CD,COLUMN(AM$1),0)</f>
        <v>1.2739025777429932E-2</v>
      </c>
    </row>
    <row r="56" spans="1:39" x14ac:dyDescent="0.35">
      <c r="A56">
        <v>55</v>
      </c>
      <c r="B56" s="31">
        <f>VLOOKUP($A56,'Price &amp; Return'!$AR:$CD,COLUMN(B$1),0)</f>
        <v>43559</v>
      </c>
      <c r="C56" s="36">
        <f>VLOOKUP($A56,'Price &amp; Return'!$AR:$CD,COLUMN(C$1),0)</f>
        <v>-1.1173300598125189E-2</v>
      </c>
      <c r="D56" s="36">
        <f>VLOOKUP($A56,'Price &amp; Return'!$AR:$CD,COLUMN(D$1),0)</f>
        <v>-3.3901551675681339E-2</v>
      </c>
      <c r="E56" s="36">
        <f>VLOOKUP($A56,'Price &amp; Return'!$AR:$CD,COLUMN(E$1),0)</f>
        <v>0</v>
      </c>
      <c r="F56" s="36">
        <f>VLOOKUP($A56,'Price &amp; Return'!$AR:$CD,COLUMN(F$1),0)</f>
        <v>0</v>
      </c>
      <c r="G56" s="36">
        <f>VLOOKUP($A56,'Price &amp; Return'!$AR:$CD,COLUMN(G$1),0)</f>
        <v>0</v>
      </c>
      <c r="H56" s="36">
        <f>VLOOKUP($A56,'Price &amp; Return'!$AR:$CD,COLUMN(H$1),0)</f>
        <v>0</v>
      </c>
      <c r="I56" s="36">
        <f>VLOOKUP($A56,'Price &amp; Return'!$AR:$CD,COLUMN(I$1),0)</f>
        <v>0</v>
      </c>
      <c r="J56" s="36">
        <f>VLOOKUP($A56,'Price &amp; Return'!$AR:$CD,COLUMN(J$1),0)</f>
        <v>4.7790663836348481E-2</v>
      </c>
      <c r="K56" s="36">
        <f>VLOOKUP($A56,'Price &amp; Return'!$AR:$CD,COLUMN(K$1),0)</f>
        <v>0</v>
      </c>
      <c r="L56" s="36">
        <f>VLOOKUP($A56,'Price &amp; Return'!$AR:$CD,COLUMN(L$1),0)</f>
        <v>0.10536051565782635</v>
      </c>
      <c r="M56" s="36">
        <f>VLOOKUP($A56,'Price &amp; Return'!$AR:$CD,COLUMN(M$1),0)</f>
        <v>0</v>
      </c>
      <c r="N56" s="36">
        <f>VLOOKUP($A56,'Price &amp; Return'!$AR:$CD,COLUMN(N$1),0)</f>
        <v>1.7804624633506686E-2</v>
      </c>
      <c r="O56" s="36">
        <f>VLOOKUP($A56,'Price &amp; Return'!$AR:$CD,COLUMN(O$1),0)</f>
        <v>2.8013036227673888E-2</v>
      </c>
      <c r="P56" s="36">
        <f>VLOOKUP($A56,'Price &amp; Return'!$AR:$CD,COLUMN(P$1),0)</f>
        <v>2.2989518224698781E-2</v>
      </c>
      <c r="Q56" s="36">
        <f>VLOOKUP($A56,'Price &amp; Return'!$AR:$CD,COLUMN(Q$1),0)</f>
        <v>0</v>
      </c>
      <c r="R56" s="36">
        <f>VLOOKUP($A56,'Price &amp; Return'!$AR:$CD,COLUMN(R$1),0)</f>
        <v>5.9719234701622277E-2</v>
      </c>
      <c r="S56" s="36">
        <f>VLOOKUP($A56,'Price &amp; Return'!$AR:$CD,COLUMN(S$1),0)</f>
        <v>0</v>
      </c>
      <c r="T56" s="36">
        <f>VLOOKUP($A56,'Price &amp; Return'!$AR:$CD,COLUMN(T$1),0)</f>
        <v>0</v>
      </c>
      <c r="U56" s="36">
        <f>VLOOKUP($A56,'Price &amp; Return'!$AR:$CD,COLUMN(U$1),0)</f>
        <v>0</v>
      </c>
      <c r="V56" s="36">
        <f>VLOOKUP($A56,'Price &amp; Return'!$AR:$CD,COLUMN(V$1),0)</f>
        <v>0</v>
      </c>
      <c r="W56" s="36">
        <f>VLOOKUP($A56,'Price &amp; Return'!$AR:$CD,COLUMN(W$1),0)</f>
        <v>0</v>
      </c>
      <c r="X56" s="36">
        <f>VLOOKUP($A56,'Price &amp; Return'!$AR:$CD,COLUMN(X$1),0)</f>
        <v>-9.1613317922998774E-2</v>
      </c>
      <c r="Y56" s="36">
        <f>VLOOKUP($A56,'Price &amp; Return'!$AR:$CD,COLUMN(Y$1),0)</f>
        <v>0</v>
      </c>
      <c r="Z56" s="36">
        <f>VLOOKUP($A56,'Price &amp; Return'!$AR:$CD,COLUMN(Z$1),0)</f>
        <v>0</v>
      </c>
      <c r="AA56" s="36">
        <f>VLOOKUP($A56,'Price &amp; Return'!$AR:$CD,COLUMN(AA$1),0)</f>
        <v>0</v>
      </c>
      <c r="AB56" s="36">
        <f>VLOOKUP($A56,'Price &amp; Return'!$AR:$CD,COLUMN(AB$1),0)</f>
        <v>0</v>
      </c>
      <c r="AC56" s="36">
        <f>VLOOKUP($A56,'Price &amp; Return'!$AR:$CD,COLUMN(AC$1),0)</f>
        <v>7.5507552508145295E-2</v>
      </c>
      <c r="AD56" s="36">
        <f>VLOOKUP($A56,'Price &amp; Return'!$AR:$CD,COLUMN(AD$1),0)</f>
        <v>0</v>
      </c>
      <c r="AE56" s="36">
        <f>VLOOKUP($A56,'Price &amp; Return'!$AR:$CD,COLUMN(AE$1),0)</f>
        <v>0</v>
      </c>
      <c r="AF56" s="36">
        <f>VLOOKUP($A56,'Price &amp; Return'!$AR:$CD,COLUMN(AF$1),0)</f>
        <v>0</v>
      </c>
      <c r="AG56" s="36">
        <f>VLOOKUP($A56,'Price &amp; Return'!$AR:$CD,COLUMN(AG$1),0)</f>
        <v>2.9705154413915909E-2</v>
      </c>
      <c r="AH56" s="36">
        <f>VLOOKUP($A56,'Price &amp; Return'!$AR:$CD,COLUMN(AH$1),0)</f>
        <v>3.6462372537355014E-2</v>
      </c>
      <c r="AI56" s="36">
        <f>VLOOKUP($A56,'Price &amp; Return'!$AR:$CD,COLUMN(AI$1),0)</f>
        <v>0</v>
      </c>
      <c r="AJ56" s="36">
        <f>VLOOKUP($A56,'Price &amp; Return'!$AR:$CD,COLUMN(AJ$1),0)</f>
        <v>0</v>
      </c>
      <c r="AK56" s="36">
        <f>VLOOKUP($A56,'Price &amp; Return'!$AR:$CD,COLUMN(AK$1),0)</f>
        <v>0</v>
      </c>
      <c r="AL56" s="36">
        <f>VLOOKUP($A56,'Price &amp; Return'!$AR:$CD,COLUMN(AL$1),0)</f>
        <v>4.987183004017294E-2</v>
      </c>
      <c r="AM56" s="36">
        <f>VLOOKUP($A56,'Price &amp; Return'!$AR:$CD,COLUMN(AM$1),0)</f>
        <v>4.5909701304077948E-2</v>
      </c>
    </row>
    <row r="57" spans="1:39" x14ac:dyDescent="0.35">
      <c r="A57">
        <v>56</v>
      </c>
      <c r="B57" s="31">
        <f>VLOOKUP($A57,'Price &amp; Return'!$AR:$CD,COLUMN(B$1),0)</f>
        <v>43558</v>
      </c>
      <c r="C57" s="36">
        <f>VLOOKUP($A57,'Price &amp; Return'!$AR:$CD,COLUMN(C$1),0)</f>
        <v>0.11778303565638346</v>
      </c>
      <c r="D57" s="36">
        <f>VLOOKUP($A57,'Price &amp; Return'!$AR:$CD,COLUMN(D$1),0)</f>
        <v>6.8992871486951421E-2</v>
      </c>
      <c r="E57" s="36">
        <f>VLOOKUP($A57,'Price &amp; Return'!$AR:$CD,COLUMN(E$1),0)</f>
        <v>0</v>
      </c>
      <c r="F57" s="36">
        <f>VLOOKUP($A57,'Price &amp; Return'!$AR:$CD,COLUMN(F$1),0)</f>
        <v>0</v>
      </c>
      <c r="G57" s="36">
        <f>VLOOKUP($A57,'Price &amp; Return'!$AR:$CD,COLUMN(G$1),0)</f>
        <v>6.6862945229126669E-2</v>
      </c>
      <c r="H57" s="36">
        <f>VLOOKUP($A57,'Price &amp; Return'!$AR:$CD,COLUMN(H$1),0)</f>
        <v>0</v>
      </c>
      <c r="I57" s="36">
        <f>VLOOKUP($A57,'Price &amp; Return'!$AR:$CD,COLUMN(I$1),0)</f>
        <v>0</v>
      </c>
      <c r="J57" s="36">
        <f>VLOOKUP($A57,'Price &amp; Return'!$AR:$CD,COLUMN(J$1),0)</f>
        <v>0</v>
      </c>
      <c r="K57" s="36">
        <f>VLOOKUP($A57,'Price &amp; Return'!$AR:$CD,COLUMN(K$1),0)</f>
        <v>0</v>
      </c>
      <c r="L57" s="36">
        <f>VLOOKUP($A57,'Price &amp; Return'!$AR:$CD,COLUMN(L$1),0)</f>
        <v>1.398624197473987E-2</v>
      </c>
      <c r="M57" s="36">
        <f>VLOOKUP($A57,'Price &amp; Return'!$AR:$CD,COLUMN(M$1),0)</f>
        <v>0</v>
      </c>
      <c r="N57" s="36">
        <f>VLOOKUP($A57,'Price &amp; Return'!$AR:$CD,COLUMN(N$1),0)</f>
        <v>0.10071397560183067</v>
      </c>
      <c r="O57" s="36">
        <f>VLOOKUP($A57,'Price &amp; Return'!$AR:$CD,COLUMN(O$1),0)</f>
        <v>8.2887659805767858E-2</v>
      </c>
      <c r="P57" s="36">
        <f>VLOOKUP($A57,'Price &amp; Return'!$AR:$CD,COLUMN(P$1),0)</f>
        <v>8.2370997433127563E-2</v>
      </c>
      <c r="Q57" s="36">
        <f>VLOOKUP($A57,'Price &amp; Return'!$AR:$CD,COLUMN(Q$1),0)</f>
        <v>0</v>
      </c>
      <c r="R57" s="36">
        <f>VLOOKUP($A57,'Price &amp; Return'!$AR:$CD,COLUMN(R$1),0)</f>
        <v>-3.0721990369702518E-3</v>
      </c>
      <c r="S57" s="36">
        <f>VLOOKUP($A57,'Price &amp; Return'!$AR:$CD,COLUMN(S$1),0)</f>
        <v>0</v>
      </c>
      <c r="T57" s="36">
        <f>VLOOKUP($A57,'Price &amp; Return'!$AR:$CD,COLUMN(T$1),0)</f>
        <v>0</v>
      </c>
      <c r="U57" s="36">
        <f>VLOOKUP($A57,'Price &amp; Return'!$AR:$CD,COLUMN(U$1),0)</f>
        <v>0</v>
      </c>
      <c r="V57" s="36">
        <f>VLOOKUP($A57,'Price &amp; Return'!$AR:$CD,COLUMN(V$1),0)</f>
        <v>0</v>
      </c>
      <c r="W57" s="36">
        <f>VLOOKUP($A57,'Price &amp; Return'!$AR:$CD,COLUMN(W$1),0)</f>
        <v>0</v>
      </c>
      <c r="X57" s="36">
        <f>VLOOKUP($A57,'Price &amp; Return'!$AR:$CD,COLUMN(X$1),0)</f>
        <v>4.0485885260001112E-3</v>
      </c>
      <c r="Y57" s="36">
        <f>VLOOKUP($A57,'Price &amp; Return'!$AR:$CD,COLUMN(Y$1),0)</f>
        <v>8.3298630389177098E-4</v>
      </c>
      <c r="Z57" s="36">
        <f>VLOOKUP($A57,'Price &amp; Return'!$AR:$CD,COLUMN(Z$1),0)</f>
        <v>0</v>
      </c>
      <c r="AA57" s="36">
        <f>VLOOKUP($A57,'Price &amp; Return'!$AR:$CD,COLUMN(AA$1),0)</f>
        <v>9.3090423066012035E-2</v>
      </c>
      <c r="AB57" s="36">
        <f>VLOOKUP($A57,'Price &amp; Return'!$AR:$CD,COLUMN(AB$1),0)</f>
        <v>0</v>
      </c>
      <c r="AC57" s="36">
        <f>VLOOKUP($A57,'Price &amp; Return'!$AR:$CD,COLUMN(AC$1),0)</f>
        <v>0</v>
      </c>
      <c r="AD57" s="36">
        <f>VLOOKUP($A57,'Price &amp; Return'!$AR:$CD,COLUMN(AD$1),0)</f>
        <v>4.8318577270807732E-2</v>
      </c>
      <c r="AE57" s="36">
        <f>VLOOKUP($A57,'Price &amp; Return'!$AR:$CD,COLUMN(AE$1),0)</f>
        <v>0</v>
      </c>
      <c r="AF57" s="36">
        <f>VLOOKUP($A57,'Price &amp; Return'!$AR:$CD,COLUMN(AF$1),0)</f>
        <v>7.4349784875179905E-3</v>
      </c>
      <c r="AG57" s="36">
        <f>VLOOKUP($A57,'Price &amp; Return'!$AR:$CD,COLUMN(AG$1),0)</f>
        <v>1.0101095986503919E-2</v>
      </c>
      <c r="AH57" s="36">
        <f>VLOOKUP($A57,'Price &amp; Return'!$AR:$CD,COLUMN(AH$1),0)</f>
        <v>1.8742181809740664E-2</v>
      </c>
      <c r="AI57" s="36">
        <f>VLOOKUP($A57,'Price &amp; Return'!$AR:$CD,COLUMN(AI$1),0)</f>
        <v>-6.1172382210667991E-3</v>
      </c>
      <c r="AJ57" s="36">
        <f>VLOOKUP($A57,'Price &amp; Return'!$AR:$CD,COLUMN(AJ$1),0)</f>
        <v>6.0064240742650078E-2</v>
      </c>
      <c r="AK57" s="36">
        <f>VLOOKUP($A57,'Price &amp; Return'!$AR:$CD,COLUMN(AK$1),0)</f>
        <v>5.2643733485421881E-2</v>
      </c>
      <c r="AL57" s="36">
        <f>VLOOKUP($A57,'Price &amp; Return'!$AR:$CD,COLUMN(AL$1),0)</f>
        <v>4.6520015634892907E-2</v>
      </c>
      <c r="AM57" s="36">
        <f>VLOOKUP($A57,'Price &amp; Return'!$AR:$CD,COLUMN(AM$1),0)</f>
        <v>5.5186415567290939E-2</v>
      </c>
    </row>
    <row r="58" spans="1:39" x14ac:dyDescent="0.35">
      <c r="A58">
        <v>57</v>
      </c>
      <c r="B58" s="31">
        <f>VLOOKUP($A58,'Price &amp; Return'!$AR:$CD,COLUMN(B$1),0)</f>
        <v>43557</v>
      </c>
      <c r="C58" s="36">
        <f>VLOOKUP($A58,'Price &amp; Return'!$AR:$CD,COLUMN(C$1),0)</f>
        <v>5.1293294387550481E-2</v>
      </c>
      <c r="D58" s="36">
        <f>VLOOKUP($A58,'Price &amp; Return'!$AR:$CD,COLUMN(D$1),0)</f>
        <v>4.8790164169431834E-2</v>
      </c>
      <c r="E58" s="36">
        <f>VLOOKUP($A58,'Price &amp; Return'!$AR:$CD,COLUMN(E$1),0)</f>
        <v>0</v>
      </c>
      <c r="F58" s="36">
        <f>VLOOKUP($A58,'Price &amp; Return'!$AR:$CD,COLUMN(F$1),0)</f>
        <v>0</v>
      </c>
      <c r="G58" s="36">
        <f>VLOOKUP($A58,'Price &amp; Return'!$AR:$CD,COLUMN(G$1),0)</f>
        <v>0</v>
      </c>
      <c r="H58" s="36">
        <f>VLOOKUP($A58,'Price &amp; Return'!$AR:$CD,COLUMN(H$1),0)</f>
        <v>0</v>
      </c>
      <c r="I58" s="36">
        <f>VLOOKUP($A58,'Price &amp; Return'!$AR:$CD,COLUMN(I$1),0)</f>
        <v>0.10398971352404764</v>
      </c>
      <c r="J58" s="36">
        <f>VLOOKUP($A58,'Price &amp; Return'!$AR:$CD,COLUMN(J$1),0)</f>
        <v>0</v>
      </c>
      <c r="K58" s="36">
        <f>VLOOKUP($A58,'Price &amp; Return'!$AR:$CD,COLUMN(K$1),0)</f>
        <v>0</v>
      </c>
      <c r="L58" s="36">
        <f>VLOOKUP($A58,'Price &amp; Return'!$AR:$CD,COLUMN(L$1),0)</f>
        <v>2.1353124470568842E-2</v>
      </c>
      <c r="M58" s="36">
        <f>VLOOKUP($A58,'Price &amp; Return'!$AR:$CD,COLUMN(M$1),0)</f>
        <v>0</v>
      </c>
      <c r="N58" s="36">
        <f>VLOOKUP($A58,'Price &amp; Return'!$AR:$CD,COLUMN(N$1),0)</f>
        <v>-3.2576170434612715E-2</v>
      </c>
      <c r="O58" s="36">
        <f>VLOOKUP($A58,'Price &amp; Return'!$AR:$CD,COLUMN(O$1),0)</f>
        <v>1.242251999855711E-2</v>
      </c>
      <c r="P58" s="36">
        <f>VLOOKUP($A58,'Price &amp; Return'!$AR:$CD,COLUMN(P$1),0)</f>
        <v>0</v>
      </c>
      <c r="Q58" s="36">
        <f>VLOOKUP($A58,'Price &amp; Return'!$AR:$CD,COLUMN(Q$1),0)</f>
        <v>0</v>
      </c>
      <c r="R58" s="36">
        <f>VLOOKUP($A58,'Price &amp; Return'!$AR:$CD,COLUMN(R$1),0)</f>
        <v>-1.0678972575854255E-2</v>
      </c>
      <c r="S58" s="36">
        <f>VLOOKUP($A58,'Price &amp; Return'!$AR:$CD,COLUMN(S$1),0)</f>
        <v>0</v>
      </c>
      <c r="T58" s="36">
        <f>VLOOKUP($A58,'Price &amp; Return'!$AR:$CD,COLUMN(T$1),0)</f>
        <v>0</v>
      </c>
      <c r="U58" s="36">
        <f>VLOOKUP($A58,'Price &amp; Return'!$AR:$CD,COLUMN(U$1),0)</f>
        <v>0.10565897857602449</v>
      </c>
      <c r="V58" s="36">
        <f>VLOOKUP($A58,'Price &amp; Return'!$AR:$CD,COLUMN(V$1),0)</f>
        <v>0</v>
      </c>
      <c r="W58" s="36">
        <f>VLOOKUP($A58,'Price &amp; Return'!$AR:$CD,COLUMN(W$1),0)</f>
        <v>0</v>
      </c>
      <c r="X58" s="36">
        <f>VLOOKUP($A58,'Price &amp; Return'!$AR:$CD,COLUMN(X$1),0)</f>
        <v>5.6323539917044183E-2</v>
      </c>
      <c r="Y58" s="36">
        <f>VLOOKUP($A58,'Price &amp; Return'!$AR:$CD,COLUMN(Y$1),0)</f>
        <v>0</v>
      </c>
      <c r="Z58" s="36">
        <f>VLOOKUP($A58,'Price &amp; Return'!$AR:$CD,COLUMN(Z$1),0)</f>
        <v>0</v>
      </c>
      <c r="AA58" s="36">
        <f>VLOOKUP($A58,'Price &amp; Return'!$AR:$CD,COLUMN(AA$1),0)</f>
        <v>0</v>
      </c>
      <c r="AB58" s="36">
        <f>VLOOKUP($A58,'Price &amp; Return'!$AR:$CD,COLUMN(AB$1),0)</f>
        <v>0</v>
      </c>
      <c r="AC58" s="36">
        <f>VLOOKUP($A58,'Price &amp; Return'!$AR:$CD,COLUMN(AC$1),0)</f>
        <v>0</v>
      </c>
      <c r="AD58" s="36">
        <f>VLOOKUP($A58,'Price &amp; Return'!$AR:$CD,COLUMN(AD$1),0)</f>
        <v>0</v>
      </c>
      <c r="AE58" s="36">
        <f>VLOOKUP($A58,'Price &amp; Return'!$AR:$CD,COLUMN(AE$1),0)</f>
        <v>0</v>
      </c>
      <c r="AF58" s="36">
        <f>VLOOKUP($A58,'Price &amp; Return'!$AR:$CD,COLUMN(AF$1),0)</f>
        <v>0</v>
      </c>
      <c r="AG58" s="36">
        <f>VLOOKUP($A58,'Price &amp; Return'!$AR:$CD,COLUMN(AG$1),0)</f>
        <v>5.0890695074712281E-3</v>
      </c>
      <c r="AH58" s="36">
        <f>VLOOKUP($A58,'Price &amp; Return'!$AR:$CD,COLUMN(AH$1),0)</f>
        <v>0</v>
      </c>
      <c r="AI58" s="36">
        <f>VLOOKUP($A58,'Price &amp; Return'!$AR:$CD,COLUMN(AI$1),0)</f>
        <v>0</v>
      </c>
      <c r="AJ58" s="36">
        <f>VLOOKUP($A58,'Price &amp; Return'!$AR:$CD,COLUMN(AJ$1),0)</f>
        <v>0</v>
      </c>
      <c r="AK58" s="36">
        <f>VLOOKUP($A58,'Price &amp; Return'!$AR:$CD,COLUMN(AK$1),0)</f>
        <v>0</v>
      </c>
      <c r="AL58" s="36">
        <f>VLOOKUP($A58,'Price &amp; Return'!$AR:$CD,COLUMN(AL$1),0)</f>
        <v>-1.1897681355886845E-3</v>
      </c>
      <c r="AM58" s="36">
        <f>VLOOKUP($A58,'Price &amp; Return'!$AR:$CD,COLUMN(AM$1),0)</f>
        <v>-1.4084739881739085E-2</v>
      </c>
    </row>
    <row r="59" spans="1:39" x14ac:dyDescent="0.35">
      <c r="A59">
        <v>58</v>
      </c>
      <c r="B59" s="31">
        <f>VLOOKUP($A59,'Price &amp; Return'!$AR:$CD,COLUMN(B$1),0)</f>
        <v>43556</v>
      </c>
      <c r="C59" s="36">
        <f>VLOOKUP($A59,'Price &amp; Return'!$AR:$CD,COLUMN(C$1),0)</f>
        <v>0.16406811648460418</v>
      </c>
      <c r="D59" s="36">
        <f>VLOOKUP($A59,'Price &amp; Return'!$AR:$CD,COLUMN(D$1),0)</f>
        <v>0.11934675763256623</v>
      </c>
      <c r="E59" s="36">
        <f>VLOOKUP($A59,'Price &amp; Return'!$AR:$CD,COLUMN(E$1),0)</f>
        <v>0.10509662859995508</v>
      </c>
      <c r="F59" s="36">
        <f>VLOOKUP($A59,'Price &amp; Return'!$AR:$CD,COLUMN(F$1),0)</f>
        <v>0.37281433833413558</v>
      </c>
      <c r="G59" s="36">
        <f>VLOOKUP($A59,'Price &amp; Return'!$AR:$CD,COLUMN(G$1),0)</f>
        <v>-6.1875403718087411E-2</v>
      </c>
      <c r="H59" s="36">
        <f>VLOOKUP($A59,'Price &amp; Return'!$AR:$CD,COLUMN(H$1),0)</f>
        <v>-0.27704367424672516</v>
      </c>
      <c r="I59" s="36">
        <f>VLOOKUP($A59,'Price &amp; Return'!$AR:$CD,COLUMN(I$1),0)</f>
        <v>-4.9007579106694614E-2</v>
      </c>
      <c r="J59" s="36">
        <f>VLOOKUP($A59,'Price &amp; Return'!$AR:$CD,COLUMN(J$1),0)</f>
        <v>-0.28942879778672265</v>
      </c>
      <c r="K59" s="36">
        <f>VLOOKUP($A59,'Price &amp; Return'!$AR:$CD,COLUMN(K$1),0)</f>
        <v>-0.10354067894084033</v>
      </c>
      <c r="L59" s="36">
        <f>VLOOKUP($A59,'Price &amp; Return'!$AR:$CD,COLUMN(L$1),0)</f>
        <v>-2.1353124470568946E-2</v>
      </c>
      <c r="M59" s="36">
        <f>VLOOKUP($A59,'Price &amp; Return'!$AR:$CD,COLUMN(M$1),0)</f>
        <v>0</v>
      </c>
      <c r="N59" s="36">
        <f>VLOOKUP($A59,'Price &amp; Return'!$AR:$CD,COLUMN(N$1),0)</f>
        <v>-0.27802016154004405</v>
      </c>
      <c r="O59" s="36">
        <f>VLOOKUP($A59,'Price &amp; Return'!$AR:$CD,COLUMN(O$1),0)</f>
        <v>-2.4692612590371411E-2</v>
      </c>
      <c r="P59" s="36">
        <f>VLOOKUP($A59,'Price &amp; Return'!$AR:$CD,COLUMN(P$1),0)</f>
        <v>9.5310179804324935E-2</v>
      </c>
      <c r="Q59" s="36">
        <f>VLOOKUP($A59,'Price &amp; Return'!$AR:$CD,COLUMN(Q$1),0)</f>
        <v>0.28071340313568749</v>
      </c>
      <c r="R59" s="36">
        <f>VLOOKUP($A59,'Price &amp; Return'!$AR:$CD,COLUMN(R$1),0)</f>
        <v>-8.9915602782441692E-2</v>
      </c>
      <c r="S59" s="36">
        <f>VLOOKUP($A59,'Price &amp; Return'!$AR:$CD,COLUMN(S$1),0)</f>
        <v>0.34297057790661978</v>
      </c>
      <c r="T59" s="36">
        <f>VLOOKUP($A59,'Price &amp; Return'!$AR:$CD,COLUMN(T$1),0)</f>
        <v>0.20763936477824455</v>
      </c>
      <c r="U59" s="36">
        <f>VLOOKUP($A59,'Price &amp; Return'!$AR:$CD,COLUMN(U$1),0)</f>
        <v>0.49928386332581931</v>
      </c>
      <c r="V59" s="36">
        <f>VLOOKUP($A59,'Price &amp; Return'!$AR:$CD,COLUMN(V$1),0)</f>
        <v>-9.5310179804324893E-2</v>
      </c>
      <c r="W59" s="36">
        <f>VLOOKUP($A59,'Price &amp; Return'!$AR:$CD,COLUMN(W$1),0)</f>
        <v>1.1173300598125255E-2</v>
      </c>
      <c r="X59" s="36">
        <f>VLOOKUP($A59,'Price &amp; Return'!$AR:$CD,COLUMN(X$1),0)</f>
        <v>-0.12238220322725686</v>
      </c>
      <c r="Y59" s="36">
        <f>VLOOKUP($A59,'Price &amp; Return'!$AR:$CD,COLUMN(Y$1),0)</f>
        <v>-4.4814015789792543E-2</v>
      </c>
      <c r="Z59" s="36">
        <f>VLOOKUP($A59,'Price &amp; Return'!$AR:$CD,COLUMN(Z$1),0)</f>
        <v>-0.48097266061630956</v>
      </c>
      <c r="AA59" s="36">
        <f>VLOOKUP($A59,'Price &amp; Return'!$AR:$CD,COLUMN(AA$1),0)</f>
        <v>-0.11506932978478723</v>
      </c>
      <c r="AB59" s="36">
        <f>VLOOKUP($A59,'Price &amp; Return'!$AR:$CD,COLUMN(AB$1),0)</f>
        <v>-3.2670782289548818E-2</v>
      </c>
      <c r="AC59" s="36">
        <f>VLOOKUP($A59,'Price &amp; Return'!$AR:$CD,COLUMN(AC$1),0)</f>
        <v>0.24294617861038939</v>
      </c>
      <c r="AD59" s="36">
        <f>VLOOKUP($A59,'Price &amp; Return'!$AR:$CD,COLUMN(AD$1),0)</f>
        <v>-0.27522861138049443</v>
      </c>
      <c r="AE59" s="36">
        <f>VLOOKUP($A59,'Price &amp; Return'!$AR:$CD,COLUMN(AE$1),0)</f>
        <v>0.10164993626129061</v>
      </c>
      <c r="AF59" s="36">
        <f>VLOOKUP($A59,'Price &amp; Return'!$AR:$CD,COLUMN(AF$1),0)</f>
        <v>-0.38789878439026509</v>
      </c>
      <c r="AG59" s="36">
        <f>VLOOKUP($A59,'Price &amp; Return'!$AR:$CD,COLUMN(AG$1),0)</f>
        <v>-0.10638040355857173</v>
      </c>
      <c r="AH59" s="36">
        <f>VLOOKUP($A59,'Price &amp; Return'!$AR:$CD,COLUMN(AH$1),0)</f>
        <v>-2.666824708216118E-2</v>
      </c>
      <c r="AI59" s="36">
        <f>VLOOKUP($A59,'Price &amp; Return'!$AR:$CD,COLUMN(AI$1),0)</f>
        <v>2.7911898048487181E-2</v>
      </c>
      <c r="AJ59" s="36">
        <f>VLOOKUP($A59,'Price &amp; Return'!$AR:$CD,COLUMN(AJ$1),0)</f>
        <v>9.4834102670838749E-2</v>
      </c>
      <c r="AK59" s="36">
        <f>VLOOKUP($A59,'Price &amp; Return'!$AR:$CD,COLUMN(AK$1),0)</f>
        <v>0.33755390249195405</v>
      </c>
      <c r="AL59" s="36">
        <f>VLOOKUP($A59,'Price &amp; Return'!$AR:$CD,COLUMN(AL$1),0)</f>
        <v>0.23105226969854337</v>
      </c>
      <c r="AM59" s="36">
        <f>VLOOKUP($A59,'Price &amp; Return'!$AR:$CD,COLUMN(AM$1),0)</f>
        <v>-8.7847202220335774</v>
      </c>
    </row>
    <row r="60" spans="1:39" x14ac:dyDescent="0.35">
      <c r="A60">
        <v>59</v>
      </c>
      <c r="B60" s="31">
        <f>VLOOKUP($A60,'Price &amp; Return'!$AR:$CD,COLUMN(B$1),0)</f>
        <v>43553</v>
      </c>
      <c r="C60" s="36">
        <f>VLOOKUP($A60,'Price &amp; Return'!$AR:$CD,COLUMN(C$1),0)</f>
        <v>1.5625317903081033E-2</v>
      </c>
      <c r="D60" s="36">
        <f>VLOOKUP($A60,'Price &amp; Return'!$AR:$CD,COLUMN(D$1),0)</f>
        <v>0</v>
      </c>
      <c r="E60" s="36">
        <f>VLOOKUP($A60,'Price &amp; Return'!$AR:$CD,COLUMN(E$1),0)</f>
        <v>0</v>
      </c>
      <c r="F60" s="36">
        <f>VLOOKUP($A60,'Price &amp; Return'!$AR:$CD,COLUMN(F$1),0)</f>
        <v>0</v>
      </c>
      <c r="G60" s="36">
        <f>VLOOKUP($A60,'Price &amp; Return'!$AR:$CD,COLUMN(G$1),0)</f>
        <v>-8.6177696241052398E-2</v>
      </c>
      <c r="H60" s="36">
        <f>VLOOKUP($A60,'Price &amp; Return'!$AR:$CD,COLUMN(H$1),0)</f>
        <v>0</v>
      </c>
      <c r="I60" s="36">
        <f>VLOOKUP($A60,'Price &amp; Return'!$AR:$CD,COLUMN(I$1),0)</f>
        <v>0</v>
      </c>
      <c r="J60" s="36">
        <f>VLOOKUP($A60,'Price &amp; Return'!$AR:$CD,COLUMN(J$1),0)</f>
        <v>0</v>
      </c>
      <c r="K60" s="36">
        <f>VLOOKUP($A60,'Price &amp; Return'!$AR:$CD,COLUMN(K$1),0)</f>
        <v>8.2304991365154435E-3</v>
      </c>
      <c r="L60" s="36">
        <f>VLOOKUP($A60,'Price &amp; Return'!$AR:$CD,COLUMN(L$1),0)</f>
        <v>0</v>
      </c>
      <c r="M60" s="36">
        <f>VLOOKUP($A60,'Price &amp; Return'!$AR:$CD,COLUMN(M$1),0)</f>
        <v>0</v>
      </c>
      <c r="N60" s="36">
        <f>VLOOKUP($A60,'Price &amp; Return'!$AR:$CD,COLUMN(N$1),0)</f>
        <v>-9.2658830482704707E-2</v>
      </c>
      <c r="O60" s="36">
        <f>VLOOKUP($A60,'Price &amp; Return'!$AR:$CD,COLUMN(O$1),0)</f>
        <v>1.2270092591814401E-2</v>
      </c>
      <c r="P60" s="36">
        <f>VLOOKUP($A60,'Price &amp; Return'!$AR:$CD,COLUMN(P$1),0)</f>
        <v>0</v>
      </c>
      <c r="Q60" s="36">
        <f>VLOOKUP($A60,'Price &amp; Return'!$AR:$CD,COLUMN(Q$1),0)</f>
        <v>0</v>
      </c>
      <c r="R60" s="36">
        <f>VLOOKUP($A60,'Price &amp; Return'!$AR:$CD,COLUMN(R$1),0)</f>
        <v>-2.330468731552349E-2</v>
      </c>
      <c r="S60" s="36">
        <f>VLOOKUP($A60,'Price &amp; Return'!$AR:$CD,COLUMN(S$1),0)</f>
        <v>0</v>
      </c>
      <c r="T60" s="36">
        <f>VLOOKUP($A60,'Price &amp; Return'!$AR:$CD,COLUMN(T$1),0)</f>
        <v>0</v>
      </c>
      <c r="U60" s="36">
        <f>VLOOKUP($A60,'Price &amp; Return'!$AR:$CD,COLUMN(U$1),0)</f>
        <v>-5.9659836406335875E-2</v>
      </c>
      <c r="V60" s="36">
        <f>VLOOKUP($A60,'Price &amp; Return'!$AR:$CD,COLUMN(V$1),0)</f>
        <v>0</v>
      </c>
      <c r="W60" s="36">
        <f>VLOOKUP($A60,'Price &amp; Return'!$AR:$CD,COLUMN(W$1),0)</f>
        <v>4.5985113241823437E-2</v>
      </c>
      <c r="X60" s="36">
        <f>VLOOKUP($A60,'Price &amp; Return'!$AR:$CD,COLUMN(X$1),0)</f>
        <v>5.3360719846339132E-2</v>
      </c>
      <c r="Y60" s="36">
        <f>VLOOKUP($A60,'Price &amp; Return'!$AR:$CD,COLUMN(Y$1),0)</f>
        <v>-8.0349127164213371E-2</v>
      </c>
      <c r="Z60" s="36">
        <f>VLOOKUP($A60,'Price &amp; Return'!$AR:$CD,COLUMN(Z$1),0)</f>
        <v>0</v>
      </c>
      <c r="AA60" s="36">
        <f>VLOOKUP($A60,'Price &amp; Return'!$AR:$CD,COLUMN(AA$1),0)</f>
        <v>0</v>
      </c>
      <c r="AB60" s="36">
        <f>VLOOKUP($A60,'Price &amp; Return'!$AR:$CD,COLUMN(AB$1),0)</f>
        <v>0</v>
      </c>
      <c r="AC60" s="36">
        <f>VLOOKUP($A60,'Price &amp; Return'!$AR:$CD,COLUMN(AC$1),0)</f>
        <v>0</v>
      </c>
      <c r="AD60" s="36">
        <f>VLOOKUP($A60,'Price &amp; Return'!$AR:$CD,COLUMN(AD$1),0)</f>
        <v>7.5472056353831241E-3</v>
      </c>
      <c r="AE60" s="36">
        <f>VLOOKUP($A60,'Price &amp; Return'!$AR:$CD,COLUMN(AE$1),0)</f>
        <v>-0.10164993626129062</v>
      </c>
      <c r="AF60" s="36">
        <f>VLOOKUP($A60,'Price &amp; Return'!$AR:$CD,COLUMN(AF$1),0)</f>
        <v>0</v>
      </c>
      <c r="AG60" s="36">
        <f>VLOOKUP($A60,'Price &amp; Return'!$AR:$CD,COLUMN(AG$1),0)</f>
        <v>0</v>
      </c>
      <c r="AH60" s="36">
        <f>VLOOKUP($A60,'Price &amp; Return'!$AR:$CD,COLUMN(AH$1),0)</f>
        <v>-2.5975486403260677E-2</v>
      </c>
      <c r="AI60" s="36">
        <f>VLOOKUP($A60,'Price &amp; Return'!$AR:$CD,COLUMN(AI$1),0)</f>
        <v>8.8553397341445031E-2</v>
      </c>
      <c r="AJ60" s="36">
        <f>VLOOKUP($A60,'Price &amp; Return'!$AR:$CD,COLUMN(AJ$1),0)</f>
        <v>5.249355886143745E-3</v>
      </c>
      <c r="AK60" s="36">
        <f>VLOOKUP($A60,'Price &amp; Return'!$AR:$CD,COLUMN(AK$1),0)</f>
        <v>0</v>
      </c>
      <c r="AL60" s="36">
        <f>VLOOKUP($A60,'Price &amp; Return'!$AR:$CD,COLUMN(AL$1),0)</f>
        <v>0</v>
      </c>
      <c r="AM60" s="36">
        <f>VLOOKUP($A60,'Price &amp; Return'!$AR:$CD,COLUMN(AM$1),0)</f>
        <v>8.6977088450439464</v>
      </c>
    </row>
    <row r="61" spans="1:39" x14ac:dyDescent="0.35">
      <c r="A61">
        <v>60</v>
      </c>
      <c r="B61" s="31">
        <f>VLOOKUP($A61,'Price &amp; Return'!$AR:$CD,COLUMN(B$1),0)</f>
        <v>43552</v>
      </c>
      <c r="C61" s="36">
        <f>VLOOKUP($A61,'Price &amp; Return'!$AR:$CD,COLUMN(C$1),0)</f>
        <v>-7.8431774610260054E-3</v>
      </c>
      <c r="D61" s="36">
        <f>VLOOKUP($A61,'Price &amp; Return'!$AR:$CD,COLUMN(D$1),0)</f>
        <v>-5.4808236494995027E-2</v>
      </c>
      <c r="E61" s="36">
        <f>VLOOKUP($A61,'Price &amp; Return'!$AR:$CD,COLUMN(E$1),0)</f>
        <v>0</v>
      </c>
      <c r="F61" s="36">
        <f>VLOOKUP($A61,'Price &amp; Return'!$AR:$CD,COLUMN(F$1),0)</f>
        <v>9.4434468232755281E-2</v>
      </c>
      <c r="G61" s="36">
        <f>VLOOKUP($A61,'Price &amp; Return'!$AR:$CD,COLUMN(G$1),0)</f>
        <v>-2.7150989065950745E-2</v>
      </c>
      <c r="H61" s="36">
        <f>VLOOKUP($A61,'Price &amp; Return'!$AR:$CD,COLUMN(H$1),0)</f>
        <v>0</v>
      </c>
      <c r="I61" s="36">
        <f>VLOOKUP($A61,'Price &amp; Return'!$AR:$CD,COLUMN(I$1),0)</f>
        <v>0</v>
      </c>
      <c r="J61" s="36">
        <f>VLOOKUP($A61,'Price &amp; Return'!$AR:$CD,COLUMN(J$1),0)</f>
        <v>0</v>
      </c>
      <c r="K61" s="36">
        <f>VLOOKUP($A61,'Price &amp; Return'!$AR:$CD,COLUMN(K$1),0)</f>
        <v>-8.23049913651548E-3</v>
      </c>
      <c r="L61" s="36">
        <f>VLOOKUP($A61,'Price &amp; Return'!$AR:$CD,COLUMN(L$1),0)</f>
        <v>0</v>
      </c>
      <c r="M61" s="36">
        <f>VLOOKUP($A61,'Price &amp; Return'!$AR:$CD,COLUMN(M$1),0)</f>
        <v>0</v>
      </c>
      <c r="N61" s="36">
        <f>VLOOKUP($A61,'Price &amp; Return'!$AR:$CD,COLUMN(N$1),0)</f>
        <v>-1.7544309650909508E-2</v>
      </c>
      <c r="O61" s="36">
        <f>VLOOKUP($A61,'Price &amp; Return'!$AR:$CD,COLUMN(O$1),0)</f>
        <v>6.1919702479209804E-3</v>
      </c>
      <c r="P61" s="36">
        <f>VLOOKUP($A61,'Price &amp; Return'!$AR:$CD,COLUMN(P$1),0)</f>
        <v>0</v>
      </c>
      <c r="Q61" s="36">
        <f>VLOOKUP($A61,'Price &amp; Return'!$AR:$CD,COLUMN(Q$1),0)</f>
        <v>0</v>
      </c>
      <c r="R61" s="36">
        <f>VLOOKUP($A61,'Price &amp; Return'!$AR:$CD,COLUMN(R$1),0)</f>
        <v>2.4692612590371414E-2</v>
      </c>
      <c r="S61" s="36">
        <f>VLOOKUP($A61,'Price &amp; Return'!$AR:$CD,COLUMN(S$1),0)</f>
        <v>0</v>
      </c>
      <c r="T61" s="36">
        <f>VLOOKUP($A61,'Price &amp; Return'!$AR:$CD,COLUMN(T$1),0)</f>
        <v>0</v>
      </c>
      <c r="U61" s="36">
        <f>VLOOKUP($A61,'Price &amp; Return'!$AR:$CD,COLUMN(U$1),0)</f>
        <v>0</v>
      </c>
      <c r="V61" s="36">
        <f>VLOOKUP($A61,'Price &amp; Return'!$AR:$CD,COLUMN(V$1),0)</f>
        <v>0</v>
      </c>
      <c r="W61" s="36">
        <f>VLOOKUP($A61,'Price &amp; Return'!$AR:$CD,COLUMN(W$1),0)</f>
        <v>0</v>
      </c>
      <c r="X61" s="36">
        <f>VLOOKUP($A61,'Price &amp; Return'!$AR:$CD,COLUMN(X$1),0)</f>
        <v>0</v>
      </c>
      <c r="Y61" s="36">
        <f>VLOOKUP($A61,'Price &amp; Return'!$AR:$CD,COLUMN(Y$1),0)</f>
        <v>9.2373320131015069E-2</v>
      </c>
      <c r="Z61" s="36">
        <f>VLOOKUP($A61,'Price &amp; Return'!$AR:$CD,COLUMN(Z$1),0)</f>
        <v>0</v>
      </c>
      <c r="AA61" s="36">
        <f>VLOOKUP($A61,'Price &amp; Return'!$AR:$CD,COLUMN(AA$1),0)</f>
        <v>0</v>
      </c>
      <c r="AB61" s="36">
        <f>VLOOKUP($A61,'Price &amp; Return'!$AR:$CD,COLUMN(AB$1),0)</f>
        <v>0</v>
      </c>
      <c r="AC61" s="36">
        <f>VLOOKUP($A61,'Price &amp; Return'!$AR:$CD,COLUMN(AC$1),0)</f>
        <v>2.5317807984290001E-2</v>
      </c>
      <c r="AD61" s="36">
        <f>VLOOKUP($A61,'Price &amp; Return'!$AR:$CD,COLUMN(AD$1),0)</f>
        <v>-7.30251350148899E-2</v>
      </c>
      <c r="AE61" s="36">
        <f>VLOOKUP($A61,'Price &amp; Return'!$AR:$CD,COLUMN(AE$1),0)</f>
        <v>0</v>
      </c>
      <c r="AF61" s="36">
        <f>VLOOKUP($A61,'Price &amp; Return'!$AR:$CD,COLUMN(AF$1),0)</f>
        <v>0</v>
      </c>
      <c r="AG61" s="36">
        <f>VLOOKUP($A61,'Price &amp; Return'!$AR:$CD,COLUMN(AG$1),0)</f>
        <v>-9.1324835632724741E-3</v>
      </c>
      <c r="AH61" s="36">
        <f>VLOOKUP($A61,'Price &amp; Return'!$AR:$CD,COLUMN(AH$1),0)</f>
        <v>0</v>
      </c>
      <c r="AI61" s="36">
        <f>VLOOKUP($A61,'Price &amp; Return'!$AR:$CD,COLUMN(AI$1),0)</f>
        <v>0</v>
      </c>
      <c r="AJ61" s="36">
        <f>VLOOKUP($A61,'Price &amp; Return'!$AR:$CD,COLUMN(AJ$1),0)</f>
        <v>0</v>
      </c>
      <c r="AK61" s="36">
        <f>VLOOKUP($A61,'Price &amp; Return'!$AR:$CD,COLUMN(AK$1),0)</f>
        <v>1.1428695823622629E-2</v>
      </c>
      <c r="AL61" s="36">
        <f>VLOOKUP($A61,'Price &amp; Return'!$AR:$CD,COLUMN(AL$1),0)</f>
        <v>-3.7383221106071039E-3</v>
      </c>
      <c r="AM61" s="36">
        <f>VLOOKUP($A61,'Price &amp; Return'!$AR:$CD,COLUMN(AM$1),0)</f>
        <v>6.4308903302903314E-3</v>
      </c>
    </row>
    <row r="62" spans="1:39" x14ac:dyDescent="0.35">
      <c r="A62">
        <v>61</v>
      </c>
      <c r="B62" s="31">
        <f>VLOOKUP($A62,'Price &amp; Return'!$AR:$CD,COLUMN(B$1),0)</f>
        <v>43551</v>
      </c>
      <c r="C62" s="36">
        <f>VLOOKUP($A62,'Price &amp; Return'!$AR:$CD,COLUMN(C$1),0)</f>
        <v>-7.7821404420549628E-3</v>
      </c>
      <c r="D62" s="36">
        <f>VLOOKUP($A62,'Price &amp; Return'!$AR:$CD,COLUMN(D$1),0)</f>
        <v>0</v>
      </c>
      <c r="E62" s="36">
        <f>VLOOKUP($A62,'Price &amp; Return'!$AR:$CD,COLUMN(E$1),0)</f>
        <v>0</v>
      </c>
      <c r="F62" s="36">
        <f>VLOOKUP($A62,'Price &amp; Return'!$AR:$CD,COLUMN(F$1),0)</f>
        <v>0</v>
      </c>
      <c r="G62" s="36">
        <f>VLOOKUP($A62,'Price &amp; Return'!$AR:$CD,COLUMN(G$1),0)</f>
        <v>3.174869831458027E-2</v>
      </c>
      <c r="H62" s="36">
        <f>VLOOKUP($A62,'Price &amp; Return'!$AR:$CD,COLUMN(H$1),0)</f>
        <v>0</v>
      </c>
      <c r="I62" s="36">
        <f>VLOOKUP($A62,'Price &amp; Return'!$AR:$CD,COLUMN(I$1),0)</f>
        <v>0</v>
      </c>
      <c r="J62" s="36">
        <f>VLOOKUP($A62,'Price &amp; Return'!$AR:$CD,COLUMN(J$1),0)</f>
        <v>0</v>
      </c>
      <c r="K62" s="36">
        <f>VLOOKUP($A62,'Price &amp; Return'!$AR:$CD,COLUMN(K$1),0)</f>
        <v>-3.2260862218221435E-2</v>
      </c>
      <c r="L62" s="36">
        <f>VLOOKUP($A62,'Price &amp; Return'!$AR:$CD,COLUMN(L$1),0)</f>
        <v>7.0671672230923528E-3</v>
      </c>
      <c r="M62" s="36">
        <f>VLOOKUP($A62,'Price &amp; Return'!$AR:$CD,COLUMN(M$1),0)</f>
        <v>0</v>
      </c>
      <c r="N62" s="36">
        <f>VLOOKUP($A62,'Price &amp; Return'!$AR:$CD,COLUMN(N$1),0)</f>
        <v>8.7336799687544112E-3</v>
      </c>
      <c r="O62" s="36">
        <f>VLOOKUP($A62,'Price &amp; Return'!$AR:$CD,COLUMN(O$1),0)</f>
        <v>-2.4541108916117545E-2</v>
      </c>
      <c r="P62" s="36">
        <f>VLOOKUP($A62,'Price &amp; Return'!$AR:$CD,COLUMN(P$1),0)</f>
        <v>-5.1432173632270588E-2</v>
      </c>
      <c r="Q62" s="36">
        <f>VLOOKUP($A62,'Price &amp; Return'!$AR:$CD,COLUMN(Q$1),0)</f>
        <v>0</v>
      </c>
      <c r="R62" s="36">
        <f>VLOOKUP($A62,'Price &amp; Return'!$AR:$CD,COLUMN(R$1),0)</f>
        <v>-3.8151765964376173E-2</v>
      </c>
      <c r="S62" s="36">
        <f>VLOOKUP($A62,'Price &amp; Return'!$AR:$CD,COLUMN(S$1),0)</f>
        <v>-2.451684678808513E-2</v>
      </c>
      <c r="T62" s="36">
        <f>VLOOKUP($A62,'Price &amp; Return'!$AR:$CD,COLUMN(T$1),0)</f>
        <v>0</v>
      </c>
      <c r="U62" s="36">
        <f>VLOOKUP($A62,'Price &amp; Return'!$AR:$CD,COLUMN(U$1),0)</f>
        <v>0</v>
      </c>
      <c r="V62" s="36">
        <f>VLOOKUP($A62,'Price &amp; Return'!$AR:$CD,COLUMN(V$1),0)</f>
        <v>0</v>
      </c>
      <c r="W62" s="36">
        <f>VLOOKUP($A62,'Price &amp; Return'!$AR:$CD,COLUMN(W$1),0)</f>
        <v>0</v>
      </c>
      <c r="X62" s="36">
        <f>VLOOKUP($A62,'Price &amp; Return'!$AR:$CD,COLUMN(X$1),0)</f>
        <v>0</v>
      </c>
      <c r="Y62" s="36">
        <f>VLOOKUP($A62,'Price &amp; Return'!$AR:$CD,COLUMN(Y$1),0)</f>
        <v>-3.9530838756635205E-2</v>
      </c>
      <c r="Z62" s="36">
        <f>VLOOKUP($A62,'Price &amp; Return'!$AR:$CD,COLUMN(Z$1),0)</f>
        <v>0</v>
      </c>
      <c r="AA62" s="36">
        <f>VLOOKUP($A62,'Price &amp; Return'!$AR:$CD,COLUMN(AA$1),0)</f>
        <v>-5.2922401454342551E-2</v>
      </c>
      <c r="AB62" s="36">
        <f>VLOOKUP($A62,'Price &amp; Return'!$AR:$CD,COLUMN(AB$1),0)</f>
        <v>0</v>
      </c>
      <c r="AC62" s="36">
        <f>VLOOKUP($A62,'Price &amp; Return'!$AR:$CD,COLUMN(AC$1),0)</f>
        <v>-2.5317807984289897E-2</v>
      </c>
      <c r="AD62" s="36">
        <f>VLOOKUP($A62,'Price &amp; Return'!$AR:$CD,COLUMN(AD$1),0)</f>
        <v>2.8573372444055948E-2</v>
      </c>
      <c r="AE62" s="36">
        <f>VLOOKUP($A62,'Price &amp; Return'!$AR:$CD,COLUMN(AE$1),0)</f>
        <v>0</v>
      </c>
      <c r="AF62" s="36">
        <f>VLOOKUP($A62,'Price &amp; Return'!$AR:$CD,COLUMN(AF$1),0)</f>
        <v>0</v>
      </c>
      <c r="AG62" s="36">
        <f>VLOOKUP($A62,'Price &amp; Return'!$AR:$CD,COLUMN(AG$1),0)</f>
        <v>1.3730192811902037E-2</v>
      </c>
      <c r="AH62" s="36">
        <f>VLOOKUP($A62,'Price &amp; Return'!$AR:$CD,COLUMN(AH$1),0)</f>
        <v>7.7220460939103185E-3</v>
      </c>
      <c r="AI62" s="36">
        <f>VLOOKUP($A62,'Price &amp; Return'!$AR:$CD,COLUMN(AI$1),0)</f>
        <v>-1.8349138668196541E-2</v>
      </c>
      <c r="AJ62" s="36">
        <f>VLOOKUP($A62,'Price &amp; Return'!$AR:$CD,COLUMN(AJ$1),0)</f>
        <v>0</v>
      </c>
      <c r="AK62" s="36">
        <f>VLOOKUP($A62,'Price &amp; Return'!$AR:$CD,COLUMN(AK$1),0)</f>
        <v>0</v>
      </c>
      <c r="AL62" s="36">
        <f>VLOOKUP($A62,'Price &amp; Return'!$AR:$CD,COLUMN(AL$1),0)</f>
        <v>0</v>
      </c>
      <c r="AM62" s="36">
        <f>VLOOKUP($A62,'Price &amp; Return'!$AR:$CD,COLUMN(AM$1),0)</f>
        <v>0</v>
      </c>
    </row>
    <row r="63" spans="1:39" x14ac:dyDescent="0.35">
      <c r="A63">
        <v>62</v>
      </c>
      <c r="B63" s="31">
        <f>VLOOKUP($A63,'Price &amp; Return'!$AR:$CD,COLUMN(B$1),0)</f>
        <v>43550</v>
      </c>
      <c r="C63" s="36">
        <f>VLOOKUP($A63,'Price &amp; Return'!$AR:$CD,COLUMN(C$1),0)</f>
        <v>7.782140442054949E-3</v>
      </c>
      <c r="D63" s="36">
        <f>VLOOKUP($A63,'Price &amp; Return'!$AR:$CD,COLUMN(D$1),0)</f>
        <v>0</v>
      </c>
      <c r="E63" s="36">
        <f>VLOOKUP($A63,'Price &amp; Return'!$AR:$CD,COLUMN(E$1),0)</f>
        <v>0</v>
      </c>
      <c r="F63" s="36">
        <f>VLOOKUP($A63,'Price &amp; Return'!$AR:$CD,COLUMN(F$1),0)</f>
        <v>0</v>
      </c>
      <c r="G63" s="36">
        <f>VLOOKUP($A63,'Price &amp; Return'!$AR:$CD,COLUMN(G$1),0)</f>
        <v>9.1630322845924164E-2</v>
      </c>
      <c r="H63" s="36">
        <f>VLOOKUP($A63,'Price &amp; Return'!$AR:$CD,COLUMN(H$1),0)</f>
        <v>0</v>
      </c>
      <c r="I63" s="36">
        <f>VLOOKUP($A63,'Price &amp; Return'!$AR:$CD,COLUMN(I$1),0)</f>
        <v>0</v>
      </c>
      <c r="J63" s="36">
        <f>VLOOKUP($A63,'Price &amp; Return'!$AR:$CD,COLUMN(J$1),0)</f>
        <v>0</v>
      </c>
      <c r="K63" s="36">
        <f>VLOOKUP($A63,'Price &amp; Return'!$AR:$CD,COLUMN(K$1),0)</f>
        <v>0</v>
      </c>
      <c r="L63" s="36">
        <f>VLOOKUP($A63,'Price &amp; Return'!$AR:$CD,COLUMN(L$1),0)</f>
        <v>0</v>
      </c>
      <c r="M63" s="36">
        <f>VLOOKUP($A63,'Price &amp; Return'!$AR:$CD,COLUMN(M$1),0)</f>
        <v>0</v>
      </c>
      <c r="N63" s="36">
        <f>VLOOKUP($A63,'Price &amp; Return'!$AR:$CD,COLUMN(N$1),0)</f>
        <v>1.3245226750020723E-2</v>
      </c>
      <c r="O63" s="36">
        <f>VLOOKUP($A63,'Price &amp; Return'!$AR:$CD,COLUMN(O$1),0)</f>
        <v>6.0790460763821925E-3</v>
      </c>
      <c r="P63" s="36">
        <f>VLOOKUP($A63,'Price &amp; Return'!$AR:$CD,COLUMN(P$1),0)</f>
        <v>0</v>
      </c>
      <c r="Q63" s="36">
        <f>VLOOKUP($A63,'Price &amp; Return'!$AR:$CD,COLUMN(Q$1),0)</f>
        <v>0</v>
      </c>
      <c r="R63" s="36">
        <f>VLOOKUP($A63,'Price &amp; Return'!$AR:$CD,COLUMN(R$1),0)</f>
        <v>-2.6702285558789208E-3</v>
      </c>
      <c r="S63" s="36">
        <f>VLOOKUP($A63,'Price &amp; Return'!$AR:$CD,COLUMN(S$1),0)</f>
        <v>0</v>
      </c>
      <c r="T63" s="36">
        <f>VLOOKUP($A63,'Price &amp; Return'!$AR:$CD,COLUMN(T$1),0)</f>
        <v>0</v>
      </c>
      <c r="U63" s="36">
        <f>VLOOKUP($A63,'Price &amp; Return'!$AR:$CD,COLUMN(U$1),0)</f>
        <v>0</v>
      </c>
      <c r="V63" s="36">
        <f>VLOOKUP($A63,'Price &amp; Return'!$AR:$CD,COLUMN(V$1),0)</f>
        <v>0</v>
      </c>
      <c r="W63" s="36">
        <f>VLOOKUP($A63,'Price &amp; Return'!$AR:$CD,COLUMN(W$1),0)</f>
        <v>1.7804624633506686E-2</v>
      </c>
      <c r="X63" s="36">
        <f>VLOOKUP($A63,'Price &amp; Return'!$AR:$CD,COLUMN(X$1),0)</f>
        <v>-6.6757902491387135E-5</v>
      </c>
      <c r="Y63" s="36">
        <f>VLOOKUP($A63,'Price &amp; Return'!$AR:$CD,COLUMN(Y$1),0)</f>
        <v>-5.2842481374379933E-2</v>
      </c>
      <c r="Z63" s="36">
        <f>VLOOKUP($A63,'Price &amp; Return'!$AR:$CD,COLUMN(Z$1),0)</f>
        <v>0</v>
      </c>
      <c r="AA63" s="36">
        <f>VLOOKUP($A63,'Price &amp; Return'!$AR:$CD,COLUMN(AA$1),0)</f>
        <v>0</v>
      </c>
      <c r="AB63" s="36">
        <f>VLOOKUP($A63,'Price &amp; Return'!$AR:$CD,COLUMN(AB$1),0)</f>
        <v>0</v>
      </c>
      <c r="AC63" s="36">
        <f>VLOOKUP($A63,'Price &amp; Return'!$AR:$CD,COLUMN(AC$1),0)</f>
        <v>0</v>
      </c>
      <c r="AD63" s="36">
        <f>VLOOKUP($A63,'Price &amp; Return'!$AR:$CD,COLUMN(AD$1),0)</f>
        <v>-2.1506205220963505E-2</v>
      </c>
      <c r="AE63" s="36">
        <f>VLOOKUP($A63,'Price &amp; Return'!$AR:$CD,COLUMN(AE$1),0)</f>
        <v>0</v>
      </c>
      <c r="AF63" s="36">
        <f>VLOOKUP($A63,'Price &amp; Return'!$AR:$CD,COLUMN(AF$1),0)</f>
        <v>-5.0505157860684796E-3</v>
      </c>
      <c r="AG63" s="36">
        <f>VLOOKUP($A63,'Price &amp; Return'!$AR:$CD,COLUMN(AG$1),0)</f>
        <v>9.2593254127967262E-3</v>
      </c>
      <c r="AH63" s="36">
        <f>VLOOKUP($A63,'Price &amp; Return'!$AR:$CD,COLUMN(AH$1),0)</f>
        <v>2.5873235649509544E-3</v>
      </c>
      <c r="AI63" s="36">
        <f>VLOOKUP($A63,'Price &amp; Return'!$AR:$CD,COLUMN(AI$1),0)</f>
        <v>0</v>
      </c>
      <c r="AJ63" s="36">
        <f>VLOOKUP($A63,'Price &amp; Return'!$AR:$CD,COLUMN(AJ$1),0)</f>
        <v>7.9260652724207226E-3</v>
      </c>
      <c r="AK63" s="36">
        <f>VLOOKUP($A63,'Price &amp; Return'!$AR:$CD,COLUMN(AK$1),0)</f>
        <v>-3.3901551675681339E-2</v>
      </c>
      <c r="AL63" s="36">
        <f>VLOOKUP($A63,'Price &amp; Return'!$AR:$CD,COLUMN(AL$1),0)</f>
        <v>-3.6634133179780384E-2</v>
      </c>
      <c r="AM63" s="36">
        <f>VLOOKUP($A63,'Price &amp; Return'!$AR:$CD,COLUMN(AM$1),0)</f>
        <v>-6.4308903302904025E-3</v>
      </c>
    </row>
    <row r="64" spans="1:39" x14ac:dyDescent="0.35">
      <c r="A64">
        <v>63</v>
      </c>
      <c r="B64" s="31">
        <f>VLOOKUP($A64,'Price &amp; Return'!$AR:$CD,COLUMN(B$1),0)</f>
        <v>43549</v>
      </c>
      <c r="C64" s="36">
        <f>VLOOKUP($A64,'Price &amp; Return'!$AR:$CD,COLUMN(C$1),0)</f>
        <v>-6.7950661908507667E-2</v>
      </c>
      <c r="D64" s="36">
        <f>VLOOKUP($A64,'Price &amp; Return'!$AR:$CD,COLUMN(D$1),0)</f>
        <v>4.08219945202552E-2</v>
      </c>
      <c r="E64" s="36">
        <f>VLOOKUP($A64,'Price &amp; Return'!$AR:$CD,COLUMN(E$1),0)</f>
        <v>0</v>
      </c>
      <c r="F64" s="36">
        <f>VLOOKUP($A64,'Price &amp; Return'!$AR:$CD,COLUMN(F$1),0)</f>
        <v>0</v>
      </c>
      <c r="G64" s="36">
        <f>VLOOKUP($A64,'Price &amp; Return'!$AR:$CD,COLUMN(G$1),0)</f>
        <v>0</v>
      </c>
      <c r="H64" s="36">
        <f>VLOOKUP($A64,'Price &amp; Return'!$AR:$CD,COLUMN(H$1),0)</f>
        <v>0</v>
      </c>
      <c r="I64" s="36">
        <f>VLOOKUP($A64,'Price &amp; Return'!$AR:$CD,COLUMN(I$1),0)</f>
        <v>0</v>
      </c>
      <c r="J64" s="36">
        <f>VLOOKUP($A64,'Price &amp; Return'!$AR:$CD,COLUMN(J$1),0)</f>
        <v>0</v>
      </c>
      <c r="K64" s="36">
        <f>VLOOKUP($A64,'Price &amp; Return'!$AR:$CD,COLUMN(K$1),0)</f>
        <v>0</v>
      </c>
      <c r="L64" s="36">
        <f>VLOOKUP($A64,'Price &amp; Return'!$AR:$CD,COLUMN(L$1),0)</f>
        <v>7.1174677688639549E-3</v>
      </c>
      <c r="M64" s="36">
        <f>VLOOKUP($A64,'Price &amp; Return'!$AR:$CD,COLUMN(M$1),0)</f>
        <v>0</v>
      </c>
      <c r="N64" s="36">
        <f>VLOOKUP($A64,'Price &amp; Return'!$AR:$CD,COLUMN(N$1),0)</f>
        <v>-5.1959738930711104E-2</v>
      </c>
      <c r="O64" s="36">
        <f>VLOOKUP($A64,'Price &amp; Return'!$AR:$CD,COLUMN(O$1),0)</f>
        <v>-6.0790460763822263E-3</v>
      </c>
      <c r="P64" s="36">
        <f>VLOOKUP($A64,'Price &amp; Return'!$AR:$CD,COLUMN(P$1),0)</f>
        <v>0</v>
      </c>
      <c r="Q64" s="36">
        <f>VLOOKUP($A64,'Price &amp; Return'!$AR:$CD,COLUMN(Q$1),0)</f>
        <v>0</v>
      </c>
      <c r="R64" s="36">
        <f>VLOOKUP($A64,'Price &amp; Return'!$AR:$CD,COLUMN(R$1),0)</f>
        <v>0</v>
      </c>
      <c r="S64" s="36">
        <f>VLOOKUP($A64,'Price &amp; Return'!$AR:$CD,COLUMN(S$1),0)</f>
        <v>0</v>
      </c>
      <c r="T64" s="36">
        <f>VLOOKUP($A64,'Price &amp; Return'!$AR:$CD,COLUMN(T$1),0)</f>
        <v>0</v>
      </c>
      <c r="U64" s="36">
        <f>VLOOKUP($A64,'Price &amp; Return'!$AR:$CD,COLUMN(U$1),0)</f>
        <v>0</v>
      </c>
      <c r="V64" s="36">
        <f>VLOOKUP($A64,'Price &amp; Return'!$AR:$CD,COLUMN(V$1),0)</f>
        <v>0</v>
      </c>
      <c r="W64" s="36">
        <f>VLOOKUP($A64,'Price &amp; Return'!$AR:$CD,COLUMN(W$1),0)</f>
        <v>-1.7804624633506707E-2</v>
      </c>
      <c r="X64" s="36">
        <f>VLOOKUP($A64,'Price &amp; Return'!$AR:$CD,COLUMN(X$1),0)</f>
        <v>-1.3342230131366103E-3</v>
      </c>
      <c r="Y64" s="36">
        <f>VLOOKUP($A64,'Price &amp; Return'!$AR:$CD,COLUMN(Y$1),0)</f>
        <v>0</v>
      </c>
      <c r="Z64" s="36">
        <f>VLOOKUP($A64,'Price &amp; Return'!$AR:$CD,COLUMN(Z$1),0)</f>
        <v>0</v>
      </c>
      <c r="AA64" s="36">
        <f>VLOOKUP($A64,'Price &amp; Return'!$AR:$CD,COLUMN(AA$1),0)</f>
        <v>6.3851471986532765E-2</v>
      </c>
      <c r="AB64" s="36">
        <f>VLOOKUP($A64,'Price &amp; Return'!$AR:$CD,COLUMN(AB$1),0)</f>
        <v>0</v>
      </c>
      <c r="AC64" s="36">
        <f>VLOOKUP($A64,'Price &amp; Return'!$AR:$CD,COLUMN(AC$1),0)</f>
        <v>0</v>
      </c>
      <c r="AD64" s="36">
        <f>VLOOKUP($A64,'Price &amp; Return'!$AR:$CD,COLUMN(AD$1),0)</f>
        <v>2.8778964550043327E-2</v>
      </c>
      <c r="AE64" s="36">
        <f>VLOOKUP($A64,'Price &amp; Return'!$AR:$CD,COLUMN(AE$1),0)</f>
        <v>0</v>
      </c>
      <c r="AF64" s="36">
        <f>VLOOKUP($A64,'Price &amp; Return'!$AR:$CD,COLUMN(AF$1),0)</f>
        <v>0</v>
      </c>
      <c r="AG64" s="36">
        <f>VLOOKUP($A64,'Price &amp; Return'!$AR:$CD,COLUMN(AG$1),0)</f>
        <v>-2.5259666759237877E-2</v>
      </c>
      <c r="AH64" s="36">
        <f>VLOOKUP($A64,'Price &amp; Return'!$AR:$CD,COLUMN(AH$1),0)</f>
        <v>2.5940351770465278E-3</v>
      </c>
      <c r="AI64" s="36">
        <f>VLOOKUP($A64,'Price &amp; Return'!$AR:$CD,COLUMN(AI$1),0)</f>
        <v>0</v>
      </c>
      <c r="AJ64" s="36">
        <f>VLOOKUP($A64,'Price &amp; Return'!$AR:$CD,COLUMN(AJ$1),0)</f>
        <v>-6.345870052902965E-3</v>
      </c>
      <c r="AK64" s="36">
        <f>VLOOKUP($A64,'Price &amp; Return'!$AR:$CD,COLUMN(AK$1),0)</f>
        <v>7.4349784875179905E-3</v>
      </c>
      <c r="AL64" s="36">
        <f>VLOOKUP($A64,'Price &amp; Return'!$AR:$CD,COLUMN(AL$1),0)</f>
        <v>0</v>
      </c>
      <c r="AM64" s="36">
        <f>VLOOKUP($A64,'Price &amp; Return'!$AR:$CD,COLUMN(AM$1),0)</f>
        <v>0</v>
      </c>
    </row>
    <row r="65" spans="1:39" x14ac:dyDescent="0.35">
      <c r="A65">
        <v>64</v>
      </c>
      <c r="B65" s="31">
        <f>VLOOKUP($A65,'Price &amp; Return'!$AR:$CD,COLUMN(B$1),0)</f>
        <v>43546</v>
      </c>
      <c r="C65" s="36">
        <f>VLOOKUP($A65,'Price &amp; Return'!$AR:$CD,COLUMN(C$1),0)</f>
        <v>-7.2727593290799206E-3</v>
      </c>
      <c r="D65" s="36">
        <f>VLOOKUP($A65,'Price &amp; Return'!$AR:$CD,COLUMN(D$1),0)</f>
        <v>1.398624197473987E-2</v>
      </c>
      <c r="E65" s="36">
        <f>VLOOKUP($A65,'Price &amp; Return'!$AR:$CD,COLUMN(E$1),0)</f>
        <v>0</v>
      </c>
      <c r="F65" s="36">
        <f>VLOOKUP($A65,'Price &amp; Return'!$AR:$CD,COLUMN(F$1),0)</f>
        <v>0</v>
      </c>
      <c r="G65" s="36">
        <f>VLOOKUP($A65,'Price &amp; Return'!$AR:$CD,COLUMN(G$1),0)</f>
        <v>-0.10536051565782628</v>
      </c>
      <c r="H65" s="36">
        <f>VLOOKUP($A65,'Price &amp; Return'!$AR:$CD,COLUMN(H$1),0)</f>
        <v>0</v>
      </c>
      <c r="I65" s="36">
        <f>VLOOKUP($A65,'Price &amp; Return'!$AR:$CD,COLUMN(I$1),0)</f>
        <v>0</v>
      </c>
      <c r="J65" s="36">
        <f>VLOOKUP($A65,'Price &amp; Return'!$AR:$CD,COLUMN(J$1),0)</f>
        <v>0</v>
      </c>
      <c r="K65" s="36">
        <f>VLOOKUP($A65,'Price &amp; Return'!$AR:$CD,COLUMN(K$1),0)</f>
        <v>0</v>
      </c>
      <c r="L65" s="36">
        <f>VLOOKUP($A65,'Price &amp; Return'!$AR:$CD,COLUMN(L$1),0)</f>
        <v>0</v>
      </c>
      <c r="M65" s="36">
        <f>VLOOKUP($A65,'Price &amp; Return'!$AR:$CD,COLUMN(M$1),0)</f>
        <v>0</v>
      </c>
      <c r="N65" s="36">
        <f>VLOOKUP($A65,'Price &amp; Return'!$AR:$CD,COLUMN(N$1),0)</f>
        <v>-1.2578782206860073E-2</v>
      </c>
      <c r="O65" s="36">
        <f>VLOOKUP($A65,'Price &amp; Return'!$AR:$CD,COLUMN(O$1),0)</f>
        <v>6.0790460763821925E-3</v>
      </c>
      <c r="P65" s="36">
        <f>VLOOKUP($A65,'Price &amp; Return'!$AR:$CD,COLUMN(P$1),0)</f>
        <v>-2.6350476380051138E-3</v>
      </c>
      <c r="Q65" s="36">
        <f>VLOOKUP($A65,'Price &amp; Return'!$AR:$CD,COLUMN(Q$1),0)</f>
        <v>0</v>
      </c>
      <c r="R65" s="36">
        <f>VLOOKUP($A65,'Price &amp; Return'!$AR:$CD,COLUMN(R$1),0)</f>
        <v>3.6663984371591525E-2</v>
      </c>
      <c r="S65" s="36">
        <f>VLOOKUP($A65,'Price &amp; Return'!$AR:$CD,COLUMN(S$1),0)</f>
        <v>0</v>
      </c>
      <c r="T65" s="36">
        <f>VLOOKUP($A65,'Price &amp; Return'!$AR:$CD,COLUMN(T$1),0)</f>
        <v>7.7961541469711917E-2</v>
      </c>
      <c r="U65" s="36">
        <f>VLOOKUP($A65,'Price &amp; Return'!$AR:$CD,COLUMN(U$1),0)</f>
        <v>-3.8535693159900777E-3</v>
      </c>
      <c r="V65" s="36">
        <f>VLOOKUP($A65,'Price &amp; Return'!$AR:$CD,COLUMN(V$1),0)</f>
        <v>0</v>
      </c>
      <c r="W65" s="36">
        <f>VLOOKUP($A65,'Price &amp; Return'!$AR:$CD,COLUMN(W$1),0)</f>
        <v>0</v>
      </c>
      <c r="X65" s="36">
        <f>VLOOKUP($A65,'Price &amp; Return'!$AR:$CD,COLUMN(X$1),0)</f>
        <v>0</v>
      </c>
      <c r="Y65" s="36">
        <f>VLOOKUP($A65,'Price &amp; Return'!$AR:$CD,COLUMN(Y$1),0)</f>
        <v>0</v>
      </c>
      <c r="Z65" s="36">
        <f>VLOOKUP($A65,'Price &amp; Return'!$AR:$CD,COLUMN(Z$1),0)</f>
        <v>0</v>
      </c>
      <c r="AA65" s="36">
        <f>VLOOKUP($A65,'Price &amp; Return'!$AR:$CD,COLUMN(AA$1),0)</f>
        <v>1.1049836186584935E-2</v>
      </c>
      <c r="AB65" s="36">
        <f>VLOOKUP($A65,'Price &amp; Return'!$AR:$CD,COLUMN(AB$1),0)</f>
        <v>-2.0202707317519466E-2</v>
      </c>
      <c r="AC65" s="36">
        <f>VLOOKUP($A65,'Price &amp; Return'!$AR:$CD,COLUMN(AC$1),0)</f>
        <v>0</v>
      </c>
      <c r="AD65" s="36">
        <f>VLOOKUP($A65,'Price &amp; Return'!$AR:$CD,COLUMN(AD$1),0)</f>
        <v>0</v>
      </c>
      <c r="AE65" s="36">
        <f>VLOOKUP($A65,'Price &amp; Return'!$AR:$CD,COLUMN(AE$1),0)</f>
        <v>0</v>
      </c>
      <c r="AF65" s="36">
        <f>VLOOKUP($A65,'Price &amp; Return'!$AR:$CD,COLUMN(AF$1),0)</f>
        <v>-2.5157245972473583E-3</v>
      </c>
      <c r="AG65" s="36">
        <f>VLOOKUP($A65,'Price &amp; Return'!$AR:$CD,COLUMN(AG$1),0)</f>
        <v>2.2701485345390775E-3</v>
      </c>
      <c r="AH65" s="36">
        <f>VLOOKUP($A65,'Price &amp; Return'!$AR:$CD,COLUMN(AH$1),0)</f>
        <v>5.2083451071382597E-3</v>
      </c>
      <c r="AI65" s="36">
        <f>VLOOKUP($A65,'Price &amp; Return'!$AR:$CD,COLUMN(AI$1),0)</f>
        <v>0</v>
      </c>
      <c r="AJ65" s="36">
        <f>VLOOKUP($A65,'Price &amp; Return'!$AR:$CD,COLUMN(AJ$1),0)</f>
        <v>8.4701406339838387E-3</v>
      </c>
      <c r="AK65" s="36">
        <f>VLOOKUP($A65,'Price &amp; Return'!$AR:$CD,COLUMN(AK$1),0)</f>
        <v>-7.4349784875180902E-3</v>
      </c>
      <c r="AL65" s="36">
        <f>VLOOKUP($A65,'Price &amp; Return'!$AR:$CD,COLUMN(AL$1),0)</f>
        <v>0</v>
      </c>
      <c r="AM65" s="36">
        <f>VLOOKUP($A65,'Price &amp; Return'!$AR:$CD,COLUMN(AM$1),0)</f>
        <v>1.2903404835907782E-2</v>
      </c>
    </row>
    <row r="66" spans="1:39" x14ac:dyDescent="0.35">
      <c r="A66">
        <v>65</v>
      </c>
      <c r="B66" s="31">
        <f>VLOOKUP($A66,'Price &amp; Return'!$AR:$CD,COLUMN(B$1),0)</f>
        <v>43545</v>
      </c>
      <c r="C66" s="36">
        <f>VLOOKUP($A66,'Price &amp; Return'!$AR:$CD,COLUMN(C$1),0)</f>
        <v>5.9719234701622277E-2</v>
      </c>
      <c r="D66" s="36">
        <f>VLOOKUP($A66,'Price &amp; Return'!$AR:$CD,COLUMN(D$1),0)</f>
        <v>8.8292607145678215E-2</v>
      </c>
      <c r="E66" s="36">
        <f>VLOOKUP($A66,'Price &amp; Return'!$AR:$CD,COLUMN(E$1),0)</f>
        <v>0</v>
      </c>
      <c r="F66" s="36">
        <f>VLOOKUP($A66,'Price &amp; Return'!$AR:$CD,COLUMN(F$1),0)</f>
        <v>0</v>
      </c>
      <c r="G66" s="36">
        <f>VLOOKUP($A66,'Price &amp; Return'!$AR:$CD,COLUMN(G$1),0)</f>
        <v>0</v>
      </c>
      <c r="H66" s="36">
        <f>VLOOKUP($A66,'Price &amp; Return'!$AR:$CD,COLUMN(H$1),0)</f>
        <v>0</v>
      </c>
      <c r="I66" s="36">
        <f>VLOOKUP($A66,'Price &amp; Return'!$AR:$CD,COLUMN(I$1),0)</f>
        <v>0</v>
      </c>
      <c r="J66" s="36">
        <f>VLOOKUP($A66,'Price &amp; Return'!$AR:$CD,COLUMN(J$1),0)</f>
        <v>0</v>
      </c>
      <c r="K66" s="36">
        <f>VLOOKUP($A66,'Price &amp; Return'!$AR:$CD,COLUMN(K$1),0)</f>
        <v>4.8790164169432049E-2</v>
      </c>
      <c r="L66" s="36">
        <f>VLOOKUP($A66,'Price &amp; Return'!$AR:$CD,COLUMN(L$1),0)</f>
        <v>7.168489478612497E-3</v>
      </c>
      <c r="M66" s="36">
        <f>VLOOKUP($A66,'Price &amp; Return'!$AR:$CD,COLUMN(M$1),0)</f>
        <v>0</v>
      </c>
      <c r="N66" s="36">
        <f>VLOOKUP($A66,'Price &amp; Return'!$AR:$CD,COLUMN(N$1),0)</f>
        <v>-4.1580101486637881E-3</v>
      </c>
      <c r="O66" s="36">
        <f>VLOOKUP($A66,'Price &amp; Return'!$AR:$CD,COLUMN(O$1),0)</f>
        <v>0</v>
      </c>
      <c r="P66" s="36">
        <f>VLOOKUP($A66,'Price &amp; Return'!$AR:$CD,COLUMN(P$1),0)</f>
        <v>0</v>
      </c>
      <c r="Q66" s="36">
        <f>VLOOKUP($A66,'Price &amp; Return'!$AR:$CD,COLUMN(Q$1),0)</f>
        <v>0</v>
      </c>
      <c r="R66" s="36">
        <f>VLOOKUP($A66,'Price &amp; Return'!$AR:$CD,COLUMN(R$1),0)</f>
        <v>-1.7820896570111548E-2</v>
      </c>
      <c r="S66" s="36">
        <f>VLOOKUP($A66,'Price &amp; Return'!$AR:$CD,COLUMN(S$1),0)</f>
        <v>0</v>
      </c>
      <c r="T66" s="36">
        <f>VLOOKUP($A66,'Price &amp; Return'!$AR:$CD,COLUMN(T$1),0)</f>
        <v>0</v>
      </c>
      <c r="U66" s="36">
        <f>VLOOKUP($A66,'Price &amp; Return'!$AR:$CD,COLUMN(U$1),0)</f>
        <v>0</v>
      </c>
      <c r="V66" s="36">
        <f>VLOOKUP($A66,'Price &amp; Return'!$AR:$CD,COLUMN(V$1),0)</f>
        <v>0</v>
      </c>
      <c r="W66" s="36">
        <f>VLOOKUP($A66,'Price &amp; Return'!$AR:$CD,COLUMN(W$1),0)</f>
        <v>0</v>
      </c>
      <c r="X66" s="36">
        <f>VLOOKUP($A66,'Price &amp; Return'!$AR:$CD,COLUMN(X$1),0)</f>
        <v>0</v>
      </c>
      <c r="Y66" s="36">
        <f>VLOOKUP($A66,'Price &amp; Return'!$AR:$CD,COLUMN(Y$1),0)</f>
        <v>0</v>
      </c>
      <c r="Z66" s="36">
        <f>VLOOKUP($A66,'Price &amp; Return'!$AR:$CD,COLUMN(Z$1),0)</f>
        <v>9.5310179804324935E-2</v>
      </c>
      <c r="AA66" s="36">
        <f>VLOOKUP($A66,'Price &amp; Return'!$AR:$CD,COLUMN(AA$1),0)</f>
        <v>-4.348511193973878E-2</v>
      </c>
      <c r="AB66" s="36">
        <f>VLOOKUP($A66,'Price &amp; Return'!$AR:$CD,COLUMN(AB$1),0)</f>
        <v>0</v>
      </c>
      <c r="AC66" s="36">
        <f>VLOOKUP($A66,'Price &amp; Return'!$AR:$CD,COLUMN(AC$1),0)</f>
        <v>0</v>
      </c>
      <c r="AD66" s="36">
        <f>VLOOKUP($A66,'Price &amp; Return'!$AR:$CD,COLUMN(AD$1),0)</f>
        <v>0</v>
      </c>
      <c r="AE66" s="36">
        <f>VLOOKUP($A66,'Price &amp; Return'!$AR:$CD,COLUMN(AE$1),0)</f>
        <v>0</v>
      </c>
      <c r="AF66" s="36">
        <f>VLOOKUP($A66,'Price &amp; Return'!$AR:$CD,COLUMN(AF$1),0)</f>
        <v>0</v>
      </c>
      <c r="AG66" s="36">
        <f>VLOOKUP($A66,'Price &amp; Return'!$AR:$CD,COLUMN(AG$1),0)</f>
        <v>-9.0498355199179273E-3</v>
      </c>
      <c r="AH66" s="36">
        <f>VLOOKUP($A66,'Price &amp; Return'!$AR:$CD,COLUMN(AH$1),0)</f>
        <v>7.8637364602146716E-3</v>
      </c>
      <c r="AI66" s="36">
        <f>VLOOKUP($A66,'Price &amp; Return'!$AR:$CD,COLUMN(AI$1),0)</f>
        <v>-8.1831316948087526E-2</v>
      </c>
      <c r="AJ66" s="36">
        <f>VLOOKUP($A66,'Price &amp; Return'!$AR:$CD,COLUMN(AJ$1),0)</f>
        <v>-6.8874444449932267E-3</v>
      </c>
      <c r="AK66" s="36">
        <f>VLOOKUP($A66,'Price &amp; Return'!$AR:$CD,COLUMN(AK$1),0)</f>
        <v>0</v>
      </c>
      <c r="AL66" s="36">
        <f>VLOOKUP($A66,'Price &amp; Return'!$AR:$CD,COLUMN(AL$1),0)</f>
        <v>0</v>
      </c>
      <c r="AM66" s="36">
        <f>VLOOKUP($A66,'Price &amp; Return'!$AR:$CD,COLUMN(AM$1),0)</f>
        <v>0</v>
      </c>
    </row>
    <row r="67" spans="1:39" x14ac:dyDescent="0.35">
      <c r="A67">
        <v>66</v>
      </c>
      <c r="B67" s="31">
        <f>VLOOKUP($A67,'Price &amp; Return'!$AR:$CD,COLUMN(B$1),0)</f>
        <v>43544</v>
      </c>
      <c r="C67" s="36">
        <f>VLOOKUP($A67,'Price &amp; Return'!$AR:$CD,COLUMN(C$1),0)</f>
        <v>8.8410957344052937E-2</v>
      </c>
      <c r="D67" s="36">
        <f>VLOOKUP($A67,'Price &amp; Return'!$AR:$CD,COLUMN(D$1),0)</f>
        <v>-8.8292607145678187E-2</v>
      </c>
      <c r="E67" s="36">
        <f>VLOOKUP($A67,'Price &amp; Return'!$AR:$CD,COLUMN(E$1),0)</f>
        <v>0</v>
      </c>
      <c r="F67" s="36">
        <f>VLOOKUP($A67,'Price &amp; Return'!$AR:$CD,COLUMN(F$1),0)</f>
        <v>0</v>
      </c>
      <c r="G67" s="36">
        <f>VLOOKUP($A67,'Price &amp; Return'!$AR:$CD,COLUMN(G$1),0)</f>
        <v>-8.701137698962981E-2</v>
      </c>
      <c r="H67" s="36">
        <f>VLOOKUP($A67,'Price &amp; Return'!$AR:$CD,COLUMN(H$1),0)</f>
        <v>0</v>
      </c>
      <c r="I67" s="36">
        <f>VLOOKUP($A67,'Price &amp; Return'!$AR:$CD,COLUMN(I$1),0)</f>
        <v>0</v>
      </c>
      <c r="J67" s="36">
        <f>VLOOKUP($A67,'Price &amp; Return'!$AR:$CD,COLUMN(J$1),0)</f>
        <v>0</v>
      </c>
      <c r="K67" s="36">
        <f>VLOOKUP($A67,'Price &amp; Return'!$AR:$CD,COLUMN(K$1),0)</f>
        <v>0</v>
      </c>
      <c r="L67" s="36">
        <f>VLOOKUP($A67,'Price &amp; Return'!$AR:$CD,COLUMN(L$1),0)</f>
        <v>7.2202479734870973E-3</v>
      </c>
      <c r="M67" s="36">
        <f>VLOOKUP($A67,'Price &amp; Return'!$AR:$CD,COLUMN(M$1),0)</f>
        <v>0</v>
      </c>
      <c r="N67" s="36">
        <f>VLOOKUP($A67,'Price &amp; Return'!$AR:$CD,COLUMN(N$1),0)</f>
        <v>8.6634231972902292E-2</v>
      </c>
      <c r="O67" s="36">
        <f>VLOOKUP($A67,'Price &amp; Return'!$AR:$CD,COLUMN(O$1),0)</f>
        <v>-6.0790460763822263E-3</v>
      </c>
      <c r="P67" s="36">
        <f>VLOOKUP($A67,'Price &amp; Return'!$AR:$CD,COLUMN(P$1),0)</f>
        <v>0</v>
      </c>
      <c r="Q67" s="36">
        <f>VLOOKUP($A67,'Price &amp; Return'!$AR:$CD,COLUMN(Q$1),0)</f>
        <v>2.8170876966696439E-2</v>
      </c>
      <c r="R67" s="36">
        <f>VLOOKUP($A67,'Price &amp; Return'!$AR:$CD,COLUMN(R$1),0)</f>
        <v>-1.3577734604604708E-3</v>
      </c>
      <c r="S67" s="36">
        <f>VLOOKUP($A67,'Price &amp; Return'!$AR:$CD,COLUMN(S$1),0)</f>
        <v>0</v>
      </c>
      <c r="T67" s="36">
        <f>VLOOKUP($A67,'Price &amp; Return'!$AR:$CD,COLUMN(T$1),0)</f>
        <v>0</v>
      </c>
      <c r="U67" s="36">
        <f>VLOOKUP($A67,'Price &amp; Return'!$AR:$CD,COLUMN(U$1),0)</f>
        <v>0</v>
      </c>
      <c r="V67" s="36">
        <f>VLOOKUP($A67,'Price &amp; Return'!$AR:$CD,COLUMN(V$1),0)</f>
        <v>0</v>
      </c>
      <c r="W67" s="36">
        <f>VLOOKUP($A67,'Price &amp; Return'!$AR:$CD,COLUMN(W$1),0)</f>
        <v>0</v>
      </c>
      <c r="X67" s="36">
        <f>VLOOKUP($A67,'Price &amp; Return'!$AR:$CD,COLUMN(X$1),0)</f>
        <v>-1.7577932274068484E-2</v>
      </c>
      <c r="Y67" s="36">
        <f>VLOOKUP($A67,'Price &amp; Return'!$AR:$CD,COLUMN(Y$1),0)</f>
        <v>0</v>
      </c>
      <c r="Z67" s="36">
        <f>VLOOKUP($A67,'Price &amp; Return'!$AR:$CD,COLUMN(Z$1),0)</f>
        <v>0</v>
      </c>
      <c r="AA67" s="36">
        <f>VLOOKUP($A67,'Price &amp; Return'!$AR:$CD,COLUMN(AA$1),0)</f>
        <v>-1.6878037787351637E-2</v>
      </c>
      <c r="AB67" s="36">
        <f>VLOOKUP($A67,'Price &amp; Return'!$AR:$CD,COLUMN(AB$1),0)</f>
        <v>0</v>
      </c>
      <c r="AC67" s="36">
        <f>VLOOKUP($A67,'Price &amp; Return'!$AR:$CD,COLUMN(AC$1),0)</f>
        <v>3.8221212820197671E-2</v>
      </c>
      <c r="AD67" s="36">
        <f>VLOOKUP($A67,'Price &amp; Return'!$AR:$CD,COLUMN(AD$1),0)</f>
        <v>0</v>
      </c>
      <c r="AE67" s="36">
        <f>VLOOKUP($A67,'Price &amp; Return'!$AR:$CD,COLUMN(AE$1),0)</f>
        <v>0</v>
      </c>
      <c r="AF67" s="36">
        <f>VLOOKUP($A67,'Price &amp; Return'!$AR:$CD,COLUMN(AF$1),0)</f>
        <v>0</v>
      </c>
      <c r="AG67" s="36">
        <f>VLOOKUP($A67,'Price &amp; Return'!$AR:$CD,COLUMN(AG$1),0)</f>
        <v>1.1325149357053503E-2</v>
      </c>
      <c r="AH67" s="36">
        <f>VLOOKUP($A67,'Price &amp; Return'!$AR:$CD,COLUMN(AH$1),0)</f>
        <v>0</v>
      </c>
      <c r="AI67" s="36">
        <f>VLOOKUP($A67,'Price &amp; Return'!$AR:$CD,COLUMN(AI$1),0)</f>
        <v>0</v>
      </c>
      <c r="AJ67" s="36">
        <f>VLOOKUP($A67,'Price &amp; Return'!$AR:$CD,COLUMN(AJ$1),0)</f>
        <v>0</v>
      </c>
      <c r="AK67" s="36">
        <f>VLOOKUP($A67,'Price &amp; Return'!$AR:$CD,COLUMN(AK$1),0)</f>
        <v>-2.1978906718775341E-2</v>
      </c>
      <c r="AL67" s="36">
        <f>VLOOKUP($A67,'Price &amp; Return'!$AR:$CD,COLUMN(AL$1),0)</f>
        <v>-7.168489478612516E-3</v>
      </c>
      <c r="AM67" s="36">
        <f>VLOOKUP($A67,'Price &amp; Return'!$AR:$CD,COLUMN(AM$1),0)</f>
        <v>1.9672765598704928E-2</v>
      </c>
    </row>
    <row r="68" spans="1:39" x14ac:dyDescent="0.35">
      <c r="A68">
        <v>67</v>
      </c>
      <c r="B68" s="31">
        <f>VLOOKUP($A68,'Price &amp; Return'!$AR:$CD,COLUMN(B$1),0)</f>
        <v>43543</v>
      </c>
      <c r="C68" s="36">
        <f>VLOOKUP($A68,'Price &amp; Return'!$AR:$CD,COLUMN(C$1),0)</f>
        <v>1.6949558313773424E-2</v>
      </c>
      <c r="D68" s="36">
        <f>VLOOKUP($A68,'Price &amp; Return'!$AR:$CD,COLUMN(D$1),0)</f>
        <v>0</v>
      </c>
      <c r="E68" s="36">
        <f>VLOOKUP($A68,'Price &amp; Return'!$AR:$CD,COLUMN(E$1),0)</f>
        <v>0</v>
      </c>
      <c r="F68" s="36">
        <f>VLOOKUP($A68,'Price &amp; Return'!$AR:$CD,COLUMN(F$1),0)</f>
        <v>0</v>
      </c>
      <c r="G68" s="36">
        <f>VLOOKUP($A68,'Price &amp; Return'!$AR:$CD,COLUMN(G$1),0)</f>
        <v>0</v>
      </c>
      <c r="H68" s="36">
        <f>VLOOKUP($A68,'Price &amp; Return'!$AR:$CD,COLUMN(H$1),0)</f>
        <v>0</v>
      </c>
      <c r="I68" s="36">
        <f>VLOOKUP($A68,'Price &amp; Return'!$AR:$CD,COLUMN(I$1),0)</f>
        <v>0</v>
      </c>
      <c r="J68" s="36">
        <f>VLOOKUP($A68,'Price &amp; Return'!$AR:$CD,COLUMN(J$1),0)</f>
        <v>0</v>
      </c>
      <c r="K68" s="36">
        <f>VLOOKUP($A68,'Price &amp; Return'!$AR:$CD,COLUMN(K$1),0)</f>
        <v>0</v>
      </c>
      <c r="L68" s="36">
        <f>VLOOKUP($A68,'Price &amp; Return'!$AR:$CD,COLUMN(L$1),0)</f>
        <v>-7.2202479734870201E-3</v>
      </c>
      <c r="M68" s="36">
        <f>VLOOKUP($A68,'Price &amp; Return'!$AR:$CD,COLUMN(M$1),0)</f>
        <v>0</v>
      </c>
      <c r="N68" s="36">
        <f>VLOOKUP($A68,'Price &amp; Return'!$AR:$CD,COLUMN(N$1),0)</f>
        <v>4.6304568041686367E-2</v>
      </c>
      <c r="O68" s="36">
        <f>VLOOKUP($A68,'Price &amp; Return'!$AR:$CD,COLUMN(O$1),0)</f>
        <v>0</v>
      </c>
      <c r="P68" s="36">
        <f>VLOOKUP($A68,'Price &amp; Return'!$AR:$CD,COLUMN(P$1),0)</f>
        <v>0</v>
      </c>
      <c r="Q68" s="36">
        <f>VLOOKUP($A68,'Price &amp; Return'!$AR:$CD,COLUMN(Q$1),0)</f>
        <v>-9.5310179804324893E-2</v>
      </c>
      <c r="R68" s="36">
        <f>VLOOKUP($A68,'Price &amp; Return'!$AR:$CD,COLUMN(R$1),0)</f>
        <v>4.0143798495616882E-2</v>
      </c>
      <c r="S68" s="36">
        <f>VLOOKUP($A68,'Price &amp; Return'!$AR:$CD,COLUMN(S$1),0)</f>
        <v>0</v>
      </c>
      <c r="T68" s="36">
        <f>VLOOKUP($A68,'Price &amp; Return'!$AR:$CD,COLUMN(T$1),0)</f>
        <v>0</v>
      </c>
      <c r="U68" s="36">
        <f>VLOOKUP($A68,'Price &amp; Return'!$AR:$CD,COLUMN(U$1),0)</f>
        <v>3.8535693159899723E-3</v>
      </c>
      <c r="V68" s="36">
        <f>VLOOKUP($A68,'Price &amp; Return'!$AR:$CD,COLUMN(V$1),0)</f>
        <v>0</v>
      </c>
      <c r="W68" s="36">
        <f>VLOOKUP($A68,'Price &amp; Return'!$AR:$CD,COLUMN(W$1),0)</f>
        <v>2.3810648693718607E-2</v>
      </c>
      <c r="X68" s="36">
        <f>VLOOKUP($A68,'Price &amp; Return'!$AR:$CD,COLUMN(X$1),0)</f>
        <v>-1.1980869967475896E-2</v>
      </c>
      <c r="Y68" s="36">
        <f>VLOOKUP($A68,'Price &amp; Return'!$AR:$CD,COLUMN(Y$1),0)</f>
        <v>-9.7980408360203788E-2</v>
      </c>
      <c r="Z68" s="36">
        <f>VLOOKUP($A68,'Price &amp; Return'!$AR:$CD,COLUMN(Z$1),0)</f>
        <v>0</v>
      </c>
      <c r="AA68" s="36">
        <f>VLOOKUP($A68,'Price &amp; Return'!$AR:$CD,COLUMN(AA$1),0)</f>
        <v>-6.2565376143052598E-3</v>
      </c>
      <c r="AB68" s="36">
        <f>VLOOKUP($A68,'Price &amp; Return'!$AR:$CD,COLUMN(AB$1),0)</f>
        <v>0</v>
      </c>
      <c r="AC68" s="36">
        <f>VLOOKUP($A68,'Price &amp; Return'!$AR:$CD,COLUMN(AC$1),0)</f>
        <v>-6.4725145056174788E-3</v>
      </c>
      <c r="AD68" s="36">
        <f>VLOOKUP($A68,'Price &amp; Return'!$AR:$CD,COLUMN(AD$1),0)</f>
        <v>0</v>
      </c>
      <c r="AE68" s="36">
        <f>VLOOKUP($A68,'Price &amp; Return'!$AR:$CD,COLUMN(AE$1),0)</f>
        <v>0</v>
      </c>
      <c r="AF68" s="36">
        <f>VLOOKUP($A68,'Price &amp; Return'!$AR:$CD,COLUMN(AF$1),0)</f>
        <v>0</v>
      </c>
      <c r="AG68" s="36">
        <f>VLOOKUP($A68,'Price &amp; Return'!$AR:$CD,COLUMN(AG$1),0)</f>
        <v>2.2805026987253031E-3</v>
      </c>
      <c r="AH68" s="36">
        <f>VLOOKUP($A68,'Price &amp; Return'!$AR:$CD,COLUMN(AH$1),0)</f>
        <v>5.277057100843599E-3</v>
      </c>
      <c r="AI68" s="36">
        <f>VLOOKUP($A68,'Price &amp; Return'!$AR:$CD,COLUMN(AI$1),0)</f>
        <v>0</v>
      </c>
      <c r="AJ68" s="36">
        <f>VLOOKUP($A68,'Price &amp; Return'!$AR:$CD,COLUMN(AJ$1),0)</f>
        <v>-2.63643706626234E-3</v>
      </c>
      <c r="AK68" s="36">
        <f>VLOOKUP($A68,'Price &amp; Return'!$AR:$CD,COLUMN(AK$1),0)</f>
        <v>2.1978906718775382E-2</v>
      </c>
      <c r="AL68" s="36">
        <f>VLOOKUP($A68,'Price &amp; Return'!$AR:$CD,COLUMN(AL$1),0)</f>
        <v>-6.8992871486951435E-2</v>
      </c>
      <c r="AM68" s="36">
        <f>VLOOKUP($A68,'Price &amp; Return'!$AR:$CD,COLUMN(AM$1),0)</f>
        <v>0</v>
      </c>
    </row>
    <row r="69" spans="1:39" x14ac:dyDescent="0.35">
      <c r="A69">
        <v>68</v>
      </c>
      <c r="B69" s="31">
        <f>VLOOKUP($A69,'Price &amp; Return'!$AR:$CD,COLUMN(B$1),0)</f>
        <v>43542</v>
      </c>
      <c r="C69" s="36">
        <f>VLOOKUP($A69,'Price &amp; Return'!$AR:$CD,COLUMN(C$1),0)</f>
        <v>8.583743691391435E-3</v>
      </c>
      <c r="D69" s="36">
        <f>VLOOKUP($A69,'Price &amp; Return'!$AR:$CD,COLUMN(D$1),0)</f>
        <v>0</v>
      </c>
      <c r="E69" s="36">
        <f>VLOOKUP($A69,'Price &amp; Return'!$AR:$CD,COLUMN(E$1),0)</f>
        <v>0</v>
      </c>
      <c r="F69" s="36">
        <f>VLOOKUP($A69,'Price &amp; Return'!$AR:$CD,COLUMN(F$1),0)</f>
        <v>0</v>
      </c>
      <c r="G69" s="36">
        <f>VLOOKUP($A69,'Price &amp; Return'!$AR:$CD,COLUMN(G$1),0)</f>
        <v>0</v>
      </c>
      <c r="H69" s="36">
        <f>VLOOKUP($A69,'Price &amp; Return'!$AR:$CD,COLUMN(H$1),0)</f>
        <v>0</v>
      </c>
      <c r="I69" s="36">
        <f>VLOOKUP($A69,'Price &amp; Return'!$AR:$CD,COLUMN(I$1),0)</f>
        <v>0</v>
      </c>
      <c r="J69" s="36">
        <f>VLOOKUP($A69,'Price &amp; Return'!$AR:$CD,COLUMN(J$1),0)</f>
        <v>0</v>
      </c>
      <c r="K69" s="36">
        <f>VLOOKUP($A69,'Price &amp; Return'!$AR:$CD,COLUMN(K$1),0)</f>
        <v>-8.2988028146950658E-3</v>
      </c>
      <c r="L69" s="36">
        <f>VLOOKUP($A69,'Price &amp; Return'!$AR:$CD,COLUMN(L$1),0)</f>
        <v>-3.5906681307284844E-3</v>
      </c>
      <c r="M69" s="36">
        <f>VLOOKUP($A69,'Price &amp; Return'!$AR:$CD,COLUMN(M$1),0)</f>
        <v>0</v>
      </c>
      <c r="N69" s="36">
        <f>VLOOKUP($A69,'Price &amp; Return'!$AR:$CD,COLUMN(N$1),0)</f>
        <v>-1.4117881545785157E-2</v>
      </c>
      <c r="O69" s="36">
        <f>VLOOKUP($A69,'Price &amp; Return'!$AR:$CD,COLUMN(O$1),0)</f>
        <v>6.0790460763821925E-3</v>
      </c>
      <c r="P69" s="36">
        <f>VLOOKUP($A69,'Price &amp; Return'!$AR:$CD,COLUMN(P$1),0)</f>
        <v>0</v>
      </c>
      <c r="Q69" s="36">
        <f>VLOOKUP($A69,'Price &amp; Return'!$AR:$CD,COLUMN(Q$1),0)</f>
        <v>0</v>
      </c>
      <c r="R69" s="36">
        <f>VLOOKUP($A69,'Price &amp; Return'!$AR:$CD,COLUMN(R$1),0)</f>
        <v>0</v>
      </c>
      <c r="S69" s="36">
        <f>VLOOKUP($A69,'Price &amp; Return'!$AR:$CD,COLUMN(S$1),0)</f>
        <v>0</v>
      </c>
      <c r="T69" s="36">
        <f>VLOOKUP($A69,'Price &amp; Return'!$AR:$CD,COLUMN(T$1),0)</f>
        <v>0</v>
      </c>
      <c r="U69" s="36">
        <f>VLOOKUP($A69,'Price &amp; Return'!$AR:$CD,COLUMN(U$1),0)</f>
        <v>7.7519768043179237E-3</v>
      </c>
      <c r="V69" s="36">
        <f>VLOOKUP($A69,'Price &amp; Return'!$AR:$CD,COLUMN(V$1),0)</f>
        <v>0</v>
      </c>
      <c r="W69" s="36">
        <f>VLOOKUP($A69,'Price &amp; Return'!$AR:$CD,COLUMN(W$1),0)</f>
        <v>0</v>
      </c>
      <c r="X69" s="36">
        <f>VLOOKUP($A69,'Price &amp; Return'!$AR:$CD,COLUMN(X$1),0)</f>
        <v>0</v>
      </c>
      <c r="Y69" s="36">
        <f>VLOOKUP($A69,'Price &amp; Return'!$AR:$CD,COLUMN(Y$1),0)</f>
        <v>0</v>
      </c>
      <c r="Z69" s="36">
        <f>VLOOKUP($A69,'Price &amp; Return'!$AR:$CD,COLUMN(Z$1),0)</f>
        <v>0</v>
      </c>
      <c r="AA69" s="36">
        <f>VLOOKUP($A69,'Price &amp; Return'!$AR:$CD,COLUMN(AA$1),0)</f>
        <v>0</v>
      </c>
      <c r="AB69" s="36">
        <f>VLOOKUP($A69,'Price &amp; Return'!$AR:$CD,COLUMN(AB$1),0)</f>
        <v>0</v>
      </c>
      <c r="AC69" s="36">
        <f>VLOOKUP($A69,'Price &amp; Return'!$AR:$CD,COLUMN(AC$1),0)</f>
        <v>0</v>
      </c>
      <c r="AD69" s="36">
        <f>VLOOKUP($A69,'Price &amp; Return'!$AR:$CD,COLUMN(AD$1),0)</f>
        <v>-2.1661496781179419E-2</v>
      </c>
      <c r="AE69" s="36">
        <f>VLOOKUP($A69,'Price &amp; Return'!$AR:$CD,COLUMN(AE$1),0)</f>
        <v>0</v>
      </c>
      <c r="AF69" s="36">
        <f>VLOOKUP($A69,'Price &amp; Return'!$AR:$CD,COLUMN(AF$1),0)</f>
        <v>0</v>
      </c>
      <c r="AG69" s="36">
        <f>VLOOKUP($A69,'Price &amp; Return'!$AR:$CD,COLUMN(AG$1),0)</f>
        <v>-4.5558165358608018E-3</v>
      </c>
      <c r="AH69" s="36">
        <f>VLOOKUP($A69,'Price &amp; Return'!$AR:$CD,COLUMN(AH$1),0)</f>
        <v>-5.2770571008436693E-3</v>
      </c>
      <c r="AI69" s="36">
        <f>VLOOKUP($A69,'Price &amp; Return'!$AR:$CD,COLUMN(AI$1),0)</f>
        <v>0</v>
      </c>
      <c r="AJ69" s="36">
        <f>VLOOKUP($A69,'Price &amp; Return'!$AR:$CD,COLUMN(AJ$1),0)</f>
        <v>-5.2645434224597341E-4</v>
      </c>
      <c r="AK69" s="36">
        <f>VLOOKUP($A69,'Price &amp; Return'!$AR:$CD,COLUMN(AK$1),0)</f>
        <v>0</v>
      </c>
      <c r="AL69" s="36">
        <f>VLOOKUP($A69,'Price &amp; Return'!$AR:$CD,COLUMN(AL$1),0)</f>
        <v>0</v>
      </c>
      <c r="AM69" s="36">
        <f>VLOOKUP($A69,'Price &amp; Return'!$AR:$CD,COLUMN(AM$1),0)</f>
        <v>1.3333530869465168E-2</v>
      </c>
    </row>
    <row r="70" spans="1:39" x14ac:dyDescent="0.35">
      <c r="A70">
        <v>69</v>
      </c>
      <c r="B70" s="31">
        <f>VLOOKUP($A70,'Price &amp; Return'!$AR:$CD,COLUMN(B$1),0)</f>
        <v>43539</v>
      </c>
      <c r="C70" s="36">
        <f>VLOOKUP($A70,'Price &amp; Return'!$AR:$CD,COLUMN(C$1),0)</f>
        <v>-2.5533302005164762E-2</v>
      </c>
      <c r="D70" s="36">
        <f>VLOOKUP($A70,'Price &amp; Return'!$AR:$CD,COLUMN(D$1),0)</f>
        <v>0</v>
      </c>
      <c r="E70" s="36">
        <f>VLOOKUP($A70,'Price &amp; Return'!$AR:$CD,COLUMN(E$1),0)</f>
        <v>0</v>
      </c>
      <c r="F70" s="36">
        <f>VLOOKUP($A70,'Price &amp; Return'!$AR:$CD,COLUMN(F$1),0)</f>
        <v>0</v>
      </c>
      <c r="G70" s="36">
        <f>VLOOKUP($A70,'Price &amp; Return'!$AR:$CD,COLUMN(G$1),0)</f>
        <v>0</v>
      </c>
      <c r="H70" s="36">
        <f>VLOOKUP($A70,'Price &amp; Return'!$AR:$CD,COLUMN(H$1),0)</f>
        <v>0</v>
      </c>
      <c r="I70" s="36">
        <f>VLOOKUP($A70,'Price &amp; Return'!$AR:$CD,COLUMN(I$1),0)</f>
        <v>0</v>
      </c>
      <c r="J70" s="36">
        <f>VLOOKUP($A70,'Price &amp; Return'!$AR:$CD,COLUMN(J$1),0)</f>
        <v>0</v>
      </c>
      <c r="K70" s="36">
        <f>VLOOKUP($A70,'Price &amp; Return'!$AR:$CD,COLUMN(K$1),0)</f>
        <v>8.2988028146950641E-3</v>
      </c>
      <c r="L70" s="36">
        <f>VLOOKUP($A70,'Price &amp; Return'!$AR:$CD,COLUMN(L$1),0)</f>
        <v>0</v>
      </c>
      <c r="M70" s="36">
        <f>VLOOKUP($A70,'Price &amp; Return'!$AR:$CD,COLUMN(M$1),0)</f>
        <v>0</v>
      </c>
      <c r="N70" s="36">
        <f>VLOOKUP($A70,'Price &amp; Return'!$AR:$CD,COLUMN(N$1),0)</f>
        <v>-1.8519047767237527E-2</v>
      </c>
      <c r="O70" s="36">
        <f>VLOOKUP($A70,'Price &amp; Return'!$AR:$CD,COLUMN(O$1),0)</f>
        <v>0</v>
      </c>
      <c r="P70" s="36">
        <f>VLOOKUP($A70,'Price &amp; Return'!$AR:$CD,COLUMN(P$1),0)</f>
        <v>-5.2493558861437901E-3</v>
      </c>
      <c r="Q70" s="36">
        <f>VLOOKUP($A70,'Price &amp; Return'!$AR:$CD,COLUMN(Q$1),0)</f>
        <v>0</v>
      </c>
      <c r="R70" s="36">
        <f>VLOOKUP($A70,'Price &amp; Return'!$AR:$CD,COLUMN(R$1),0)</f>
        <v>0</v>
      </c>
      <c r="S70" s="36">
        <f>VLOOKUP($A70,'Price &amp; Return'!$AR:$CD,COLUMN(S$1),0)</f>
        <v>0</v>
      </c>
      <c r="T70" s="36">
        <f>VLOOKUP($A70,'Price &amp; Return'!$AR:$CD,COLUMN(T$1),0)</f>
        <v>0</v>
      </c>
      <c r="U70" s="36">
        <f>VLOOKUP($A70,'Price &amp; Return'!$AR:$CD,COLUMN(U$1),0)</f>
        <v>-3.883500026397633E-3</v>
      </c>
      <c r="V70" s="36">
        <f>VLOOKUP($A70,'Price &amp; Return'!$AR:$CD,COLUMN(V$1),0)</f>
        <v>0</v>
      </c>
      <c r="W70" s="36">
        <f>VLOOKUP($A70,'Price &amp; Return'!$AR:$CD,COLUMN(W$1),0)</f>
        <v>6.0423144559626617E-3</v>
      </c>
      <c r="X70" s="36">
        <f>VLOOKUP($A70,'Price &amp; Return'!$AR:$CD,COLUMN(X$1),0)</f>
        <v>0</v>
      </c>
      <c r="Y70" s="36">
        <f>VLOOKUP($A70,'Price &amp; Return'!$AR:$CD,COLUMN(Y$1),0)</f>
        <v>0</v>
      </c>
      <c r="Z70" s="36">
        <f>VLOOKUP($A70,'Price &amp; Return'!$AR:$CD,COLUMN(Z$1),0)</f>
        <v>0</v>
      </c>
      <c r="AA70" s="36">
        <f>VLOOKUP($A70,'Price &amp; Return'!$AR:$CD,COLUMN(AA$1),0)</f>
        <v>2.0811662038246709E-3</v>
      </c>
      <c r="AB70" s="36">
        <f>VLOOKUP($A70,'Price &amp; Return'!$AR:$CD,COLUMN(AB$1),0)</f>
        <v>0</v>
      </c>
      <c r="AC70" s="36">
        <f>VLOOKUP($A70,'Price &amp; Return'!$AR:$CD,COLUMN(AC$1),0)</f>
        <v>-6.4308903302904025E-3</v>
      </c>
      <c r="AD70" s="36">
        <f>VLOOKUP($A70,'Price &amp; Return'!$AR:$CD,COLUMN(AD$1),0)</f>
        <v>2.1661496781179467E-2</v>
      </c>
      <c r="AE70" s="36">
        <f>VLOOKUP($A70,'Price &amp; Return'!$AR:$CD,COLUMN(AE$1),0)</f>
        <v>0</v>
      </c>
      <c r="AF70" s="36">
        <f>VLOOKUP($A70,'Price &amp; Return'!$AR:$CD,COLUMN(AF$1),0)</f>
        <v>0</v>
      </c>
      <c r="AG70" s="36">
        <f>VLOOKUP($A70,'Price &amp; Return'!$AR:$CD,COLUMN(AG$1),0)</f>
        <v>-9.0498355199179273E-3</v>
      </c>
      <c r="AH70" s="36">
        <f>VLOOKUP($A70,'Price &amp; Return'!$AR:$CD,COLUMN(AH$1),0)</f>
        <v>-6.3715814386107739E-2</v>
      </c>
      <c r="AI70" s="36">
        <f>VLOOKUP($A70,'Price &amp; Return'!$AR:$CD,COLUMN(AI$1),0)</f>
        <v>0</v>
      </c>
      <c r="AJ70" s="36">
        <f>VLOOKUP($A70,'Price &amp; Return'!$AR:$CD,COLUMN(AJ$1),0)</f>
        <v>0</v>
      </c>
      <c r="AK70" s="36">
        <f>VLOOKUP($A70,'Price &amp; Return'!$AR:$CD,COLUMN(AK$1),0)</f>
        <v>-1.1049836186585046E-2</v>
      </c>
      <c r="AL70" s="36">
        <f>VLOOKUP($A70,'Price &amp; Return'!$AR:$CD,COLUMN(AL$1),0)</f>
        <v>0</v>
      </c>
      <c r="AM70" s="36">
        <f>VLOOKUP($A70,'Price &amp; Return'!$AR:$CD,COLUMN(AM$1),0)</f>
        <v>-2.6491615446976341E-2</v>
      </c>
    </row>
    <row r="71" spans="1:39" x14ac:dyDescent="0.35">
      <c r="A71">
        <v>70</v>
      </c>
      <c r="B71" s="31">
        <f>VLOOKUP($A71,'Price &amp; Return'!$AR:$CD,COLUMN(B$1),0)</f>
        <v>43538</v>
      </c>
      <c r="C71" s="36">
        <f>VLOOKUP($A71,'Price &amp; Return'!$AR:$CD,COLUMN(C$1),0)</f>
        <v>-8.3682496705165792E-3</v>
      </c>
      <c r="D71" s="36">
        <f>VLOOKUP($A71,'Price &amp; Return'!$AR:$CD,COLUMN(D$1),0)</f>
        <v>-2.7779564107075706E-2</v>
      </c>
      <c r="E71" s="36">
        <f>VLOOKUP($A71,'Price &amp; Return'!$AR:$CD,COLUMN(E$1),0)</f>
        <v>0</v>
      </c>
      <c r="F71" s="36">
        <f>VLOOKUP($A71,'Price &amp; Return'!$AR:$CD,COLUMN(F$1),0)</f>
        <v>0</v>
      </c>
      <c r="G71" s="36">
        <f>VLOOKUP($A71,'Price &amp; Return'!$AR:$CD,COLUMN(G$1),0)</f>
        <v>0</v>
      </c>
      <c r="H71" s="36">
        <f>VLOOKUP($A71,'Price &amp; Return'!$AR:$CD,COLUMN(H$1),0)</f>
        <v>0</v>
      </c>
      <c r="I71" s="36">
        <f>VLOOKUP($A71,'Price &amp; Return'!$AR:$CD,COLUMN(I$1),0)</f>
        <v>0</v>
      </c>
      <c r="J71" s="36">
        <f>VLOOKUP($A71,'Price &amp; Return'!$AR:$CD,COLUMN(J$1),0)</f>
        <v>0</v>
      </c>
      <c r="K71" s="36">
        <f>VLOOKUP($A71,'Price &amp; Return'!$AR:$CD,COLUMN(K$1),0)</f>
        <v>0</v>
      </c>
      <c r="L71" s="36">
        <f>VLOOKUP($A71,'Price &amp; Return'!$AR:$CD,COLUMN(L$1),0)</f>
        <v>0</v>
      </c>
      <c r="M71" s="36">
        <f>VLOOKUP($A71,'Price &amp; Return'!$AR:$CD,COLUMN(M$1),0)</f>
        <v>0</v>
      </c>
      <c r="N71" s="36">
        <f>VLOOKUP($A71,'Price &amp; Return'!$AR:$CD,COLUMN(N$1),0)</f>
        <v>-9.1324835632725868E-3</v>
      </c>
      <c r="O71" s="36">
        <f>VLOOKUP($A71,'Price &amp; Return'!$AR:$CD,COLUMN(O$1),0)</f>
        <v>-1.2121360532344963E-2</v>
      </c>
      <c r="P71" s="36">
        <f>VLOOKUP($A71,'Price &amp; Return'!$AR:$CD,COLUMN(P$1),0)</f>
        <v>0</v>
      </c>
      <c r="Q71" s="36">
        <f>VLOOKUP($A71,'Price &amp; Return'!$AR:$CD,COLUMN(Q$1),0)</f>
        <v>0</v>
      </c>
      <c r="R71" s="36">
        <f>VLOOKUP($A71,'Price &amp; Return'!$AR:$CD,COLUMN(R$1),0)</f>
        <v>-8.4388686458647076E-3</v>
      </c>
      <c r="S71" s="36">
        <f>VLOOKUP($A71,'Price &amp; Return'!$AR:$CD,COLUMN(S$1),0)</f>
        <v>0</v>
      </c>
      <c r="T71" s="36">
        <f>VLOOKUP($A71,'Price &amp; Return'!$AR:$CD,COLUMN(T$1),0)</f>
        <v>0</v>
      </c>
      <c r="U71" s="36">
        <f>VLOOKUP($A71,'Price &amp; Return'!$AR:$CD,COLUMN(U$1),0)</f>
        <v>0</v>
      </c>
      <c r="V71" s="36">
        <f>VLOOKUP($A71,'Price &amp; Return'!$AR:$CD,COLUMN(V$1),0)</f>
        <v>0</v>
      </c>
      <c r="W71" s="36">
        <f>VLOOKUP($A71,'Price &amp; Return'!$AR:$CD,COLUMN(W$1),0)</f>
        <v>0</v>
      </c>
      <c r="X71" s="36">
        <f>VLOOKUP($A71,'Price &amp; Return'!$AR:$CD,COLUMN(X$1),0)</f>
        <v>-3.1665023711593197E-3</v>
      </c>
      <c r="Y71" s="36">
        <f>VLOOKUP($A71,'Price &amp; Return'!$AR:$CD,COLUMN(Y$1),0)</f>
        <v>0</v>
      </c>
      <c r="Z71" s="36">
        <f>VLOOKUP($A71,'Price &amp; Return'!$AR:$CD,COLUMN(Z$1),0)</f>
        <v>0</v>
      </c>
      <c r="AA71" s="36">
        <f>VLOOKUP($A71,'Price &amp; Return'!$AR:$CD,COLUMN(AA$1),0)</f>
        <v>0</v>
      </c>
      <c r="AB71" s="36">
        <f>VLOOKUP($A71,'Price &amp; Return'!$AR:$CD,COLUMN(AB$1),0)</f>
        <v>0</v>
      </c>
      <c r="AC71" s="36">
        <f>VLOOKUP($A71,'Price &amp; Return'!$AR:$CD,COLUMN(AC$1),0)</f>
        <v>0</v>
      </c>
      <c r="AD71" s="36">
        <f>VLOOKUP($A71,'Price &amp; Return'!$AR:$CD,COLUMN(AD$1),0)</f>
        <v>0</v>
      </c>
      <c r="AE71" s="36">
        <f>VLOOKUP($A71,'Price &amp; Return'!$AR:$CD,COLUMN(AE$1),0)</f>
        <v>0</v>
      </c>
      <c r="AF71" s="36">
        <f>VLOOKUP($A71,'Price &amp; Return'!$AR:$CD,COLUMN(AF$1),0)</f>
        <v>0</v>
      </c>
      <c r="AG71" s="36">
        <f>VLOOKUP($A71,'Price &amp; Return'!$AR:$CD,COLUMN(AG$1),0)</f>
        <v>-8.9686699827603751E-3</v>
      </c>
      <c r="AH71" s="36">
        <f>VLOOKUP($A71,'Price &amp; Return'!$AR:$CD,COLUMN(AH$1),0)</f>
        <v>-0.11641035184441134</v>
      </c>
      <c r="AI71" s="36">
        <f>VLOOKUP($A71,'Price &amp; Return'!$AR:$CD,COLUMN(AI$1),0)</f>
        <v>0</v>
      </c>
      <c r="AJ71" s="36">
        <f>VLOOKUP($A71,'Price &amp; Return'!$AR:$CD,COLUMN(AJ$1),0)</f>
        <v>-1.0471299867295366E-2</v>
      </c>
      <c r="AK71" s="36">
        <f>VLOOKUP($A71,'Price &amp; Return'!$AR:$CD,COLUMN(AK$1),0)</f>
        <v>0</v>
      </c>
      <c r="AL71" s="36">
        <f>VLOOKUP($A71,'Price &amp; Return'!$AR:$CD,COLUMN(AL$1),0)</f>
        <v>0</v>
      </c>
      <c r="AM71" s="36">
        <f>VLOOKUP($A71,'Price &amp; Return'!$AR:$CD,COLUMN(AM$1),0)</f>
        <v>1.3158084577511201E-2</v>
      </c>
    </row>
    <row r="72" spans="1:39" x14ac:dyDescent="0.35">
      <c r="A72">
        <v>71</v>
      </c>
      <c r="B72" s="31">
        <f>VLOOKUP($A72,'Price &amp; Return'!$AR:$CD,COLUMN(B$1),0)</f>
        <v>43537</v>
      </c>
      <c r="C72" s="36">
        <f>VLOOKUP($A72,'Price &amp; Return'!$AR:$CD,COLUMN(C$1),0)</f>
        <v>0</v>
      </c>
      <c r="D72" s="36">
        <f>VLOOKUP($A72,'Price &amp; Return'!$AR:$CD,COLUMN(D$1),0)</f>
        <v>0</v>
      </c>
      <c r="E72" s="36">
        <f>VLOOKUP($A72,'Price &amp; Return'!$AR:$CD,COLUMN(E$1),0)</f>
        <v>0</v>
      </c>
      <c r="F72" s="36">
        <f>VLOOKUP($A72,'Price &amp; Return'!$AR:$CD,COLUMN(F$1),0)</f>
        <v>0</v>
      </c>
      <c r="G72" s="36">
        <f>VLOOKUP($A72,'Price &amp; Return'!$AR:$CD,COLUMN(G$1),0)</f>
        <v>0</v>
      </c>
      <c r="H72" s="36">
        <f>VLOOKUP($A72,'Price &amp; Return'!$AR:$CD,COLUMN(H$1),0)</f>
        <v>9.5310179804324741E-2</v>
      </c>
      <c r="I72" s="36">
        <f>VLOOKUP($A72,'Price &amp; Return'!$AR:$CD,COLUMN(I$1),0)</f>
        <v>0</v>
      </c>
      <c r="J72" s="36">
        <f>VLOOKUP($A72,'Price &amp; Return'!$AR:$CD,COLUMN(J$1),0)</f>
        <v>0</v>
      </c>
      <c r="K72" s="36">
        <f>VLOOKUP($A72,'Price &amp; Return'!$AR:$CD,COLUMN(K$1),0)</f>
        <v>0</v>
      </c>
      <c r="L72" s="36">
        <f>VLOOKUP($A72,'Price &amp; Return'!$AR:$CD,COLUMN(L$1),0)</f>
        <v>-3.577821347884078E-3</v>
      </c>
      <c r="M72" s="36">
        <f>VLOOKUP($A72,'Price &amp; Return'!$AR:$CD,COLUMN(M$1),0)</f>
        <v>0</v>
      </c>
      <c r="N72" s="36">
        <f>VLOOKUP($A72,'Price &amp; Return'!$AR:$CD,COLUMN(N$1),0)</f>
        <v>-2.2472855852058514E-2</v>
      </c>
      <c r="O72" s="36">
        <f>VLOOKUP($A72,'Price &amp; Return'!$AR:$CD,COLUMN(O$1),0)</f>
        <v>1.2121360532345041E-2</v>
      </c>
      <c r="P72" s="36">
        <f>VLOOKUP($A72,'Price &amp; Return'!$AR:$CD,COLUMN(P$1),0)</f>
        <v>-7.8227256812089321E-3</v>
      </c>
      <c r="Q72" s="36">
        <f>VLOOKUP($A72,'Price &amp; Return'!$AR:$CD,COLUMN(Q$1),0)</f>
        <v>0</v>
      </c>
      <c r="R72" s="36">
        <f>VLOOKUP($A72,'Price &amp; Return'!$AR:$CD,COLUMN(R$1),0)</f>
        <v>5.6179923042232738E-3</v>
      </c>
      <c r="S72" s="36">
        <f>VLOOKUP($A72,'Price &amp; Return'!$AR:$CD,COLUMN(S$1),0)</f>
        <v>-4.80458396095748E-2</v>
      </c>
      <c r="T72" s="36">
        <f>VLOOKUP($A72,'Price &amp; Return'!$AR:$CD,COLUMN(T$1),0)</f>
        <v>0</v>
      </c>
      <c r="U72" s="36">
        <f>VLOOKUP($A72,'Price &amp; Return'!$AR:$CD,COLUMN(U$1),0)</f>
        <v>-7.7220460939102778E-3</v>
      </c>
      <c r="V72" s="36">
        <f>VLOOKUP($A72,'Price &amp; Return'!$AR:$CD,COLUMN(V$1),0)</f>
        <v>0</v>
      </c>
      <c r="W72" s="36">
        <f>VLOOKUP($A72,'Price &amp; Return'!$AR:$CD,COLUMN(W$1),0)</f>
        <v>0</v>
      </c>
      <c r="X72" s="36">
        <f>VLOOKUP($A72,'Price &amp; Return'!$AR:$CD,COLUMN(X$1),0)</f>
        <v>4.6148324944844318E-2</v>
      </c>
      <c r="Y72" s="36">
        <f>VLOOKUP($A72,'Price &amp; Return'!$AR:$CD,COLUMN(Y$1),0)</f>
        <v>0</v>
      </c>
      <c r="Z72" s="36">
        <f>VLOOKUP($A72,'Price &amp; Return'!$AR:$CD,COLUMN(Z$1),0)</f>
        <v>0</v>
      </c>
      <c r="AA72" s="36">
        <f>VLOOKUP($A72,'Price &amp; Return'!$AR:$CD,COLUMN(AA$1),0)</f>
        <v>0</v>
      </c>
      <c r="AB72" s="36">
        <f>VLOOKUP($A72,'Price &amp; Return'!$AR:$CD,COLUMN(AB$1),0)</f>
        <v>0</v>
      </c>
      <c r="AC72" s="36">
        <f>VLOOKUP($A72,'Price &amp; Return'!$AR:$CD,COLUMN(AC$1),0)</f>
        <v>-2.5317807984289897E-2</v>
      </c>
      <c r="AD72" s="36">
        <f>VLOOKUP($A72,'Price &amp; Return'!$AR:$CD,COLUMN(AD$1),0)</f>
        <v>-2.1661496781179419E-2</v>
      </c>
      <c r="AE72" s="36">
        <f>VLOOKUP($A72,'Price &amp; Return'!$AR:$CD,COLUMN(AE$1),0)</f>
        <v>0</v>
      </c>
      <c r="AF72" s="36">
        <f>VLOOKUP($A72,'Price &amp; Return'!$AR:$CD,COLUMN(AF$1),0)</f>
        <v>0</v>
      </c>
      <c r="AG72" s="36">
        <f>VLOOKUP($A72,'Price &amp; Return'!$AR:$CD,COLUMN(AG$1),0)</f>
        <v>-6.6741070876932427E-3</v>
      </c>
      <c r="AH72" s="36">
        <f>VLOOKUP($A72,'Price &amp; Return'!$AR:$CD,COLUMN(AH$1),0)</f>
        <v>-7.8181297541357692E-2</v>
      </c>
      <c r="AI72" s="36">
        <f>VLOOKUP($A72,'Price &amp; Return'!$AR:$CD,COLUMN(AI$1),0)</f>
        <v>0</v>
      </c>
      <c r="AJ72" s="36">
        <f>VLOOKUP($A72,'Price &amp; Return'!$AR:$CD,COLUMN(AJ$1),0)</f>
        <v>-1.0362787035546547E-2</v>
      </c>
      <c r="AK72" s="36">
        <f>VLOOKUP($A72,'Price &amp; Return'!$AR:$CD,COLUMN(AK$1),0)</f>
        <v>0</v>
      </c>
      <c r="AL72" s="36">
        <f>VLOOKUP($A72,'Price &amp; Return'!$AR:$CD,COLUMN(AL$1),0)</f>
        <v>0</v>
      </c>
      <c r="AM72" s="36">
        <f>VLOOKUP($A72,'Price &amp; Return'!$AR:$CD,COLUMN(AM$1),0)</f>
        <v>0</v>
      </c>
    </row>
    <row r="73" spans="1:39" x14ac:dyDescent="0.35">
      <c r="A73">
        <v>72</v>
      </c>
      <c r="B73" s="31">
        <f>VLOOKUP($A73,'Price &amp; Return'!$AR:$CD,COLUMN(B$1),0)</f>
        <v>43536</v>
      </c>
      <c r="C73" s="36">
        <f>VLOOKUP($A73,'Price &amp; Return'!$AR:$CD,COLUMN(C$1),0)</f>
        <v>-8.2988028146950658E-3</v>
      </c>
      <c r="D73" s="36">
        <f>VLOOKUP($A73,'Price &amp; Return'!$AR:$CD,COLUMN(D$1),0)</f>
        <v>2.7779564107075671E-2</v>
      </c>
      <c r="E73" s="36">
        <f>VLOOKUP($A73,'Price &amp; Return'!$AR:$CD,COLUMN(E$1),0)</f>
        <v>0</v>
      </c>
      <c r="F73" s="36">
        <f>VLOOKUP($A73,'Price &amp; Return'!$AR:$CD,COLUMN(F$1),0)</f>
        <v>0</v>
      </c>
      <c r="G73" s="36">
        <f>VLOOKUP($A73,'Price &amp; Return'!$AR:$CD,COLUMN(G$1),0)</f>
        <v>-8.2988028146950658E-3</v>
      </c>
      <c r="H73" s="36">
        <f>VLOOKUP($A73,'Price &amp; Return'!$AR:$CD,COLUMN(H$1),0)</f>
        <v>0</v>
      </c>
      <c r="I73" s="36">
        <f>VLOOKUP($A73,'Price &amp; Return'!$AR:$CD,COLUMN(I$1),0)</f>
        <v>0</v>
      </c>
      <c r="J73" s="36">
        <f>VLOOKUP($A73,'Price &amp; Return'!$AR:$CD,COLUMN(J$1),0)</f>
        <v>0</v>
      </c>
      <c r="K73" s="36">
        <f>VLOOKUP($A73,'Price &amp; Return'!$AR:$CD,COLUMN(K$1),0)</f>
        <v>0</v>
      </c>
      <c r="L73" s="36">
        <f>VLOOKUP($A73,'Price &amp; Return'!$AR:$CD,COLUMN(L$1),0)</f>
        <v>-3.8533664002243E-2</v>
      </c>
      <c r="M73" s="36">
        <f>VLOOKUP($A73,'Price &amp; Return'!$AR:$CD,COLUMN(M$1),0)</f>
        <v>0</v>
      </c>
      <c r="N73" s="36">
        <f>VLOOKUP($A73,'Price &amp; Return'!$AR:$CD,COLUMN(N$1),0)</f>
        <v>-1.3245226750020793E-2</v>
      </c>
      <c r="O73" s="36">
        <f>VLOOKUP($A73,'Price &amp; Return'!$AR:$CD,COLUMN(O$1),0)</f>
        <v>0</v>
      </c>
      <c r="P73" s="36">
        <f>VLOOKUP($A73,'Price &amp; Return'!$AR:$CD,COLUMN(P$1),0)</f>
        <v>0</v>
      </c>
      <c r="Q73" s="36">
        <f>VLOOKUP($A73,'Price &amp; Return'!$AR:$CD,COLUMN(Q$1),0)</f>
        <v>0</v>
      </c>
      <c r="R73" s="36">
        <f>VLOOKUP($A73,'Price &amp; Return'!$AR:$CD,COLUMN(R$1),0)</f>
        <v>-4.9460630168399661E-2</v>
      </c>
      <c r="S73" s="36">
        <f>VLOOKUP($A73,'Price &amp; Return'!$AR:$CD,COLUMN(S$1),0)</f>
        <v>0</v>
      </c>
      <c r="T73" s="36">
        <f>VLOOKUP($A73,'Price &amp; Return'!$AR:$CD,COLUMN(T$1),0)</f>
        <v>-0.10452856885443355</v>
      </c>
      <c r="U73" s="36">
        <f>VLOOKUP($A73,'Price &amp; Return'!$AR:$CD,COLUMN(U$1),0)</f>
        <v>3.9220713153281329E-2</v>
      </c>
      <c r="V73" s="36">
        <f>VLOOKUP($A73,'Price &amp; Return'!$AR:$CD,COLUMN(V$1),0)</f>
        <v>0</v>
      </c>
      <c r="W73" s="36">
        <f>VLOOKUP($A73,'Price &amp; Return'!$AR:$CD,COLUMN(W$1),0)</f>
        <v>-3.0441025501235407E-2</v>
      </c>
      <c r="X73" s="36">
        <f>VLOOKUP($A73,'Price &amp; Return'!$AR:$CD,COLUMN(X$1),0)</f>
        <v>0</v>
      </c>
      <c r="Y73" s="36">
        <f>VLOOKUP($A73,'Price &amp; Return'!$AR:$CD,COLUMN(Y$1),0)</f>
        <v>0</v>
      </c>
      <c r="Z73" s="36">
        <f>VLOOKUP($A73,'Price &amp; Return'!$AR:$CD,COLUMN(Z$1),0)</f>
        <v>-7.6961041136128436E-2</v>
      </c>
      <c r="AA73" s="36">
        <f>VLOOKUP($A73,'Price &amp; Return'!$AR:$CD,COLUMN(AA$1),0)</f>
        <v>0</v>
      </c>
      <c r="AB73" s="36">
        <f>VLOOKUP($A73,'Price &amp; Return'!$AR:$CD,COLUMN(AB$1),0)</f>
        <v>0</v>
      </c>
      <c r="AC73" s="36">
        <f>VLOOKUP($A73,'Price &amp; Return'!$AR:$CD,COLUMN(AC$1),0)</f>
        <v>0</v>
      </c>
      <c r="AD73" s="36">
        <f>VLOOKUP($A73,'Price &amp; Return'!$AR:$CD,COLUMN(AD$1),0)</f>
        <v>1.4388737452099452E-2</v>
      </c>
      <c r="AE73" s="36">
        <f>VLOOKUP($A73,'Price &amp; Return'!$AR:$CD,COLUMN(AE$1),0)</f>
        <v>0</v>
      </c>
      <c r="AF73" s="36">
        <f>VLOOKUP($A73,'Price &amp; Return'!$AR:$CD,COLUMN(AF$1),0)</f>
        <v>-5.0125418235442863E-3</v>
      </c>
      <c r="AG73" s="36">
        <f>VLOOKUP($A73,'Price &amp; Return'!$AR:$CD,COLUMN(AG$1),0)</f>
        <v>-8.8300794482720369E-3</v>
      </c>
      <c r="AH73" s="36">
        <f>VLOOKUP($A73,'Price &amp; Return'!$AR:$CD,COLUMN(AH$1),0)</f>
        <v>2.4692612590371633E-2</v>
      </c>
      <c r="AI73" s="36">
        <f>VLOOKUP($A73,'Price &amp; Return'!$AR:$CD,COLUMN(AI$1),0)</f>
        <v>0</v>
      </c>
      <c r="AJ73" s="36">
        <f>VLOOKUP($A73,'Price &amp; Return'!$AR:$CD,COLUMN(AJ$1),0)</f>
        <v>-5.1413995004186523E-3</v>
      </c>
      <c r="AK73" s="36">
        <f>VLOOKUP($A73,'Price &amp; Return'!$AR:$CD,COLUMN(AK$1),0)</f>
        <v>-3.6563112031104319E-3</v>
      </c>
      <c r="AL73" s="36">
        <f>VLOOKUP($A73,'Price &amp; Return'!$AR:$CD,COLUMN(AL$1),0)</f>
        <v>0</v>
      </c>
      <c r="AM73" s="36">
        <f>VLOOKUP($A73,'Price &amp; Return'!$AR:$CD,COLUMN(AM$1),0)</f>
        <v>-6.6006840313520242E-3</v>
      </c>
    </row>
    <row r="74" spans="1:39" x14ac:dyDescent="0.35">
      <c r="A74">
        <v>73</v>
      </c>
      <c r="B74" s="31">
        <f>VLOOKUP($A74,'Price &amp; Return'!$AR:$CD,COLUMN(B$1),0)</f>
        <v>43535</v>
      </c>
      <c r="C74" s="36">
        <f>VLOOKUP($A74,'Price &amp; Return'!$AR:$CD,COLUMN(C$1),0)</f>
        <v>8.2988028146950641E-3</v>
      </c>
      <c r="D74" s="36">
        <f>VLOOKUP($A74,'Price &amp; Return'!$AR:$CD,COLUMN(D$1),0)</f>
        <v>0</v>
      </c>
      <c r="E74" s="36">
        <f>VLOOKUP($A74,'Price &amp; Return'!$AR:$CD,COLUMN(E$1),0)</f>
        <v>0</v>
      </c>
      <c r="F74" s="36">
        <f>VLOOKUP($A74,'Price &amp; Return'!$AR:$CD,COLUMN(F$1),0)</f>
        <v>0</v>
      </c>
      <c r="G74" s="36">
        <f>VLOOKUP($A74,'Price &amp; Return'!$AR:$CD,COLUMN(G$1),0)</f>
        <v>9.5310179804324741E-2</v>
      </c>
      <c r="H74" s="36">
        <f>VLOOKUP($A74,'Price &amp; Return'!$AR:$CD,COLUMN(H$1),0)</f>
        <v>0</v>
      </c>
      <c r="I74" s="36">
        <f>VLOOKUP($A74,'Price &amp; Return'!$AR:$CD,COLUMN(I$1),0)</f>
        <v>0</v>
      </c>
      <c r="J74" s="36">
        <f>VLOOKUP($A74,'Price &amp; Return'!$AR:$CD,COLUMN(J$1),0)</f>
        <v>0</v>
      </c>
      <c r="K74" s="36">
        <f>VLOOKUP($A74,'Price &amp; Return'!$AR:$CD,COLUMN(K$1),0)</f>
        <v>0</v>
      </c>
      <c r="L74" s="36">
        <f>VLOOKUP($A74,'Price &amp; Return'!$AR:$CD,COLUMN(L$1),0)</f>
        <v>0</v>
      </c>
      <c r="M74" s="36">
        <f>VLOOKUP($A74,'Price &amp; Return'!$AR:$CD,COLUMN(M$1),0)</f>
        <v>0</v>
      </c>
      <c r="N74" s="36">
        <f>VLOOKUP($A74,'Price &amp; Return'!$AR:$CD,COLUMN(N$1),0)</f>
        <v>-1.3072081567352662E-2</v>
      </c>
      <c r="O74" s="36">
        <f>VLOOKUP($A74,'Price &amp; Return'!$AR:$CD,COLUMN(O$1),0)</f>
        <v>1.2270092591814401E-2</v>
      </c>
      <c r="P74" s="36">
        <f>VLOOKUP($A74,'Price &amp; Return'!$AR:$CD,COLUMN(P$1),0)</f>
        <v>1.3072081567352701E-2</v>
      </c>
      <c r="Q74" s="36">
        <f>VLOOKUP($A74,'Price &amp; Return'!$AR:$CD,COLUMN(Q$1),0)</f>
        <v>4.3384015985981411E-3</v>
      </c>
      <c r="R74" s="36">
        <f>VLOOKUP($A74,'Price &amp; Return'!$AR:$CD,COLUMN(R$1),0)</f>
        <v>0</v>
      </c>
      <c r="S74" s="36">
        <f>VLOOKUP($A74,'Price &amp; Return'!$AR:$CD,COLUMN(S$1),0)</f>
        <v>0</v>
      </c>
      <c r="T74" s="36">
        <f>VLOOKUP($A74,'Price &amp; Return'!$AR:$CD,COLUMN(T$1),0)</f>
        <v>-1.1173300598125302E-2</v>
      </c>
      <c r="U74" s="36">
        <f>VLOOKUP($A74,'Price &amp; Return'!$AR:$CD,COLUMN(U$1),0)</f>
        <v>-3.5367143837291247E-2</v>
      </c>
      <c r="V74" s="36">
        <f>VLOOKUP($A74,'Price &amp; Return'!$AR:$CD,COLUMN(V$1),0)</f>
        <v>0</v>
      </c>
      <c r="W74" s="36">
        <f>VLOOKUP($A74,'Price &amp; Return'!$AR:$CD,COLUMN(W$1),0)</f>
        <v>5.8806235155422289E-4</v>
      </c>
      <c r="X74" s="36">
        <f>VLOOKUP($A74,'Price &amp; Return'!$AR:$CD,COLUMN(X$1),0)</f>
        <v>-2.0067563050809256E-2</v>
      </c>
      <c r="Y74" s="36">
        <f>VLOOKUP($A74,'Price &amp; Return'!$AR:$CD,COLUMN(Y$1),0)</f>
        <v>0</v>
      </c>
      <c r="Z74" s="36">
        <f>VLOOKUP($A74,'Price &amp; Return'!$AR:$CD,COLUMN(Z$1),0)</f>
        <v>0</v>
      </c>
      <c r="AA74" s="36">
        <f>VLOOKUP($A74,'Price &amp; Return'!$AR:$CD,COLUMN(AA$1),0)</f>
        <v>0</v>
      </c>
      <c r="AB74" s="36">
        <f>VLOOKUP($A74,'Price &amp; Return'!$AR:$CD,COLUMN(AB$1),0)</f>
        <v>0</v>
      </c>
      <c r="AC74" s="36">
        <f>VLOOKUP($A74,'Price &amp; Return'!$AR:$CD,COLUMN(AC$1),0)</f>
        <v>0</v>
      </c>
      <c r="AD74" s="36">
        <f>VLOOKUP($A74,'Price &amp; Return'!$AR:$CD,COLUMN(AD$1),0)</f>
        <v>-1.4388737452099556E-2</v>
      </c>
      <c r="AE74" s="36">
        <f>VLOOKUP($A74,'Price &amp; Return'!$AR:$CD,COLUMN(AE$1),0)</f>
        <v>0</v>
      </c>
      <c r="AF74" s="36">
        <f>VLOOKUP($A74,'Price &amp; Return'!$AR:$CD,COLUMN(AF$1),0)</f>
        <v>0</v>
      </c>
      <c r="AG74" s="36">
        <f>VLOOKUP($A74,'Price &amp; Return'!$AR:$CD,COLUMN(AG$1),0)</f>
        <v>-9.2308676800568229E-2</v>
      </c>
      <c r="AH74" s="36">
        <f>VLOOKUP($A74,'Price &amp; Return'!$AR:$CD,COLUMN(AH$1),0)</f>
        <v>0</v>
      </c>
      <c r="AI74" s="36">
        <f>VLOOKUP($A74,'Price &amp; Return'!$AR:$CD,COLUMN(AI$1),0)</f>
        <v>0</v>
      </c>
      <c r="AJ74" s="36">
        <f>VLOOKUP($A74,'Price &amp; Return'!$AR:$CD,COLUMN(AJ$1),0)</f>
        <v>0</v>
      </c>
      <c r="AK74" s="36">
        <f>VLOOKUP($A74,'Price &amp; Return'!$AR:$CD,COLUMN(AK$1),0)</f>
        <v>-2.1661496781179419E-2</v>
      </c>
      <c r="AL74" s="36">
        <f>VLOOKUP($A74,'Price &amp; Return'!$AR:$CD,COLUMN(AL$1),0)</f>
        <v>0</v>
      </c>
      <c r="AM74" s="36">
        <f>VLOOKUP($A74,'Price &amp; Return'!$AR:$CD,COLUMN(AM$1),0)</f>
        <v>-6.5574005461591636E-3</v>
      </c>
    </row>
    <row r="75" spans="1:39" x14ac:dyDescent="0.35">
      <c r="A75">
        <v>74</v>
      </c>
      <c r="B75" s="31">
        <f>VLOOKUP($A75,'Price &amp; Return'!$AR:$CD,COLUMN(B$1),0)</f>
        <v>43532</v>
      </c>
      <c r="C75" s="36">
        <f>VLOOKUP($A75,'Price &amp; Return'!$AR:$CD,COLUMN(C$1),0)</f>
        <v>0</v>
      </c>
      <c r="D75" s="36">
        <f>VLOOKUP($A75,'Price &amp; Return'!$AR:$CD,COLUMN(D$1),0)</f>
        <v>-1.3986241974739952E-2</v>
      </c>
      <c r="E75" s="36">
        <f>VLOOKUP($A75,'Price &amp; Return'!$AR:$CD,COLUMN(E$1),0)</f>
        <v>0</v>
      </c>
      <c r="F75" s="36">
        <f>VLOOKUP($A75,'Price &amp; Return'!$AR:$CD,COLUMN(F$1),0)</f>
        <v>0</v>
      </c>
      <c r="G75" s="36">
        <f>VLOOKUP($A75,'Price &amp; Return'!$AR:$CD,COLUMN(G$1),0)</f>
        <v>0</v>
      </c>
      <c r="H75" s="36">
        <f>VLOOKUP($A75,'Price &amp; Return'!$AR:$CD,COLUMN(H$1),0)</f>
        <v>0</v>
      </c>
      <c r="I75" s="36">
        <f>VLOOKUP($A75,'Price &amp; Return'!$AR:$CD,COLUMN(I$1),0)</f>
        <v>0</v>
      </c>
      <c r="J75" s="36">
        <f>VLOOKUP($A75,'Price &amp; Return'!$AR:$CD,COLUMN(J$1),0)</f>
        <v>0</v>
      </c>
      <c r="K75" s="36">
        <f>VLOOKUP($A75,'Price &amp; Return'!$AR:$CD,COLUMN(K$1),0)</f>
        <v>0</v>
      </c>
      <c r="L75" s="36">
        <f>VLOOKUP($A75,'Price &amp; Return'!$AR:$CD,COLUMN(L$1),0)</f>
        <v>-3.4305350967891368E-3</v>
      </c>
      <c r="M75" s="36">
        <f>VLOOKUP($A75,'Price &amp; Return'!$AR:$CD,COLUMN(M$1),0)</f>
        <v>0</v>
      </c>
      <c r="N75" s="36">
        <f>VLOOKUP($A75,'Price &amp; Return'!$AR:$CD,COLUMN(N$1),0)</f>
        <v>8.695706967553913E-3</v>
      </c>
      <c r="O75" s="36">
        <f>VLOOKUP($A75,'Price &amp; Return'!$AR:$CD,COLUMN(O$1),0)</f>
        <v>-6.1538655743783354E-3</v>
      </c>
      <c r="P75" s="36">
        <f>VLOOKUP($A75,'Price &amp; Return'!$AR:$CD,COLUMN(P$1),0)</f>
        <v>0</v>
      </c>
      <c r="Q75" s="36">
        <f>VLOOKUP($A75,'Price &amp; Return'!$AR:$CD,COLUMN(Q$1),0)</f>
        <v>0</v>
      </c>
      <c r="R75" s="36">
        <f>VLOOKUP($A75,'Price &amp; Return'!$AR:$CD,COLUMN(R$1),0)</f>
        <v>-9.3396275961327192E-3</v>
      </c>
      <c r="S75" s="36">
        <f>VLOOKUP($A75,'Price &amp; Return'!$AR:$CD,COLUMN(S$1),0)</f>
        <v>0</v>
      </c>
      <c r="T75" s="36">
        <f>VLOOKUP($A75,'Price &amp; Return'!$AR:$CD,COLUMN(T$1),0)</f>
        <v>0</v>
      </c>
      <c r="U75" s="36">
        <f>VLOOKUP($A75,'Price &amp; Return'!$AR:$CD,COLUMN(U$1),0)</f>
        <v>-3.8535693159900777E-3</v>
      </c>
      <c r="V75" s="36">
        <f>VLOOKUP($A75,'Price &amp; Return'!$AR:$CD,COLUMN(V$1),0)</f>
        <v>0</v>
      </c>
      <c r="W75" s="36">
        <f>VLOOKUP($A75,'Price &amp; Return'!$AR:$CD,COLUMN(W$1),0)</f>
        <v>0</v>
      </c>
      <c r="X75" s="36">
        <f>VLOOKUP($A75,'Price &amp; Return'!$AR:$CD,COLUMN(X$1),0)</f>
        <v>0</v>
      </c>
      <c r="Y75" s="36">
        <f>VLOOKUP($A75,'Price &amp; Return'!$AR:$CD,COLUMN(Y$1),0)</f>
        <v>0</v>
      </c>
      <c r="Z75" s="36">
        <f>VLOOKUP($A75,'Price &amp; Return'!$AR:$CD,COLUMN(Z$1),0)</f>
        <v>0</v>
      </c>
      <c r="AA75" s="36">
        <f>VLOOKUP($A75,'Price &amp; Return'!$AR:$CD,COLUMN(AA$1),0)</f>
        <v>0</v>
      </c>
      <c r="AB75" s="36">
        <f>VLOOKUP($A75,'Price &amp; Return'!$AR:$CD,COLUMN(AB$1),0)</f>
        <v>0</v>
      </c>
      <c r="AC75" s="36">
        <f>VLOOKUP($A75,'Price &amp; Return'!$AR:$CD,COLUMN(AC$1),0)</f>
        <v>6.269613013595395E-3</v>
      </c>
      <c r="AD75" s="36">
        <f>VLOOKUP($A75,'Price &amp; Return'!$AR:$CD,COLUMN(AD$1),0)</f>
        <v>7.168489478612497E-3</v>
      </c>
      <c r="AE75" s="36">
        <f>VLOOKUP($A75,'Price &amp; Return'!$AR:$CD,COLUMN(AE$1),0)</f>
        <v>0</v>
      </c>
      <c r="AF75" s="36">
        <f>VLOOKUP($A75,'Price &amp; Return'!$AR:$CD,COLUMN(AF$1),0)</f>
        <v>0</v>
      </c>
      <c r="AG75" s="36">
        <f>VLOOKUP($A75,'Price &amp; Return'!$AR:$CD,COLUMN(AG$1),0)</f>
        <v>1.4127379259210491E-2</v>
      </c>
      <c r="AH75" s="36">
        <f>VLOOKUP($A75,'Price &amp; Return'!$AR:$CD,COLUMN(AH$1),0)</f>
        <v>4.0388060905288029E-2</v>
      </c>
      <c r="AI75" s="36">
        <f>VLOOKUP($A75,'Price &amp; Return'!$AR:$CD,COLUMN(AI$1),0)</f>
        <v>0</v>
      </c>
      <c r="AJ75" s="36">
        <f>VLOOKUP($A75,'Price &amp; Return'!$AR:$CD,COLUMN(AJ$1),0)</f>
        <v>0</v>
      </c>
      <c r="AK75" s="36">
        <f>VLOOKUP($A75,'Price &amp; Return'!$AR:$CD,COLUMN(AK$1),0)</f>
        <v>0</v>
      </c>
      <c r="AL75" s="36">
        <f>VLOOKUP($A75,'Price &amp; Return'!$AR:$CD,COLUMN(AL$1),0)</f>
        <v>-4.1141943331175303E-2</v>
      </c>
      <c r="AM75" s="36">
        <f>VLOOKUP($A75,'Price &amp; Return'!$AR:$CD,COLUMN(AM$1),0)</f>
        <v>-1.2987195526811079E-2</v>
      </c>
    </row>
    <row r="76" spans="1:39" x14ac:dyDescent="0.35">
      <c r="A76">
        <v>75</v>
      </c>
      <c r="B76" s="31">
        <f>VLOOKUP($A76,'Price &amp; Return'!$AR:$CD,COLUMN(B$1),0)</f>
        <v>43531</v>
      </c>
      <c r="C76" s="36">
        <f>VLOOKUP($A76,'Price &amp; Return'!$AR:$CD,COLUMN(C$1),0)</f>
        <v>-1.6529301951210471E-2</v>
      </c>
      <c r="D76" s="36">
        <f>VLOOKUP($A76,'Price &amp; Return'!$AR:$CD,COLUMN(D$1),0)</f>
        <v>-1.3793322132335873E-2</v>
      </c>
      <c r="E76" s="36">
        <f>VLOOKUP($A76,'Price &amp; Return'!$AR:$CD,COLUMN(E$1),0)</f>
        <v>0</v>
      </c>
      <c r="F76" s="36">
        <f>VLOOKUP($A76,'Price &amp; Return'!$AR:$CD,COLUMN(F$1),0)</f>
        <v>0</v>
      </c>
      <c r="G76" s="36">
        <f>VLOOKUP($A76,'Price &amp; Return'!$AR:$CD,COLUMN(G$1),0)</f>
        <v>7.5507552508145295E-2</v>
      </c>
      <c r="H76" s="36">
        <f>VLOOKUP($A76,'Price &amp; Return'!$AR:$CD,COLUMN(H$1),0)</f>
        <v>0</v>
      </c>
      <c r="I76" s="36">
        <f>VLOOKUP($A76,'Price &amp; Return'!$AR:$CD,COLUMN(I$1),0)</f>
        <v>0</v>
      </c>
      <c r="J76" s="36">
        <f>VLOOKUP($A76,'Price &amp; Return'!$AR:$CD,COLUMN(J$1),0)</f>
        <v>0</v>
      </c>
      <c r="K76" s="36">
        <f>VLOOKUP($A76,'Price &amp; Return'!$AR:$CD,COLUMN(K$1),0)</f>
        <v>2.5317807984290001E-2</v>
      </c>
      <c r="L76" s="36">
        <f>VLOOKUP($A76,'Price &amp; Return'!$AR:$CD,COLUMN(L$1),0)</f>
        <v>-3.418806748785609E-3</v>
      </c>
      <c r="M76" s="36">
        <f>VLOOKUP($A76,'Price &amp; Return'!$AR:$CD,COLUMN(M$1),0)</f>
        <v>0</v>
      </c>
      <c r="N76" s="36">
        <f>VLOOKUP($A76,'Price &amp; Return'!$AR:$CD,COLUMN(N$1),0)</f>
        <v>0</v>
      </c>
      <c r="O76" s="36">
        <f>VLOOKUP($A76,'Price &amp; Return'!$AR:$CD,COLUMN(O$1),0)</f>
        <v>0</v>
      </c>
      <c r="P76" s="36">
        <f>VLOOKUP($A76,'Price &amp; Return'!$AR:$CD,COLUMN(P$1),0)</f>
        <v>-4.8790164169431945E-2</v>
      </c>
      <c r="Q76" s="36">
        <f>VLOOKUP($A76,'Price &amp; Return'!$AR:$CD,COLUMN(Q$1),0)</f>
        <v>0</v>
      </c>
      <c r="R76" s="36">
        <f>VLOOKUP($A76,'Price &amp; Return'!$AR:$CD,COLUMN(R$1),0)</f>
        <v>-7.9365495957364144E-3</v>
      </c>
      <c r="S76" s="36">
        <f>VLOOKUP($A76,'Price &amp; Return'!$AR:$CD,COLUMN(S$1),0)</f>
        <v>0</v>
      </c>
      <c r="T76" s="36">
        <f>VLOOKUP($A76,'Price &amp; Return'!$AR:$CD,COLUMN(T$1),0)</f>
        <v>0</v>
      </c>
      <c r="U76" s="36">
        <f>VLOOKUP($A76,'Price &amp; Return'!$AR:$CD,COLUMN(U$1),0)</f>
        <v>0</v>
      </c>
      <c r="V76" s="36">
        <f>VLOOKUP($A76,'Price &amp; Return'!$AR:$CD,COLUMN(V$1),0)</f>
        <v>0</v>
      </c>
      <c r="W76" s="36">
        <f>VLOOKUP($A76,'Price &amp; Return'!$AR:$CD,COLUMN(W$1),0)</f>
        <v>-5.7158413839948637E-2</v>
      </c>
      <c r="X76" s="36">
        <f>VLOOKUP($A76,'Price &amp; Return'!$AR:$CD,COLUMN(X$1),0)</f>
        <v>0</v>
      </c>
      <c r="Y76" s="36">
        <f>VLOOKUP($A76,'Price &amp; Return'!$AR:$CD,COLUMN(Y$1),0)</f>
        <v>0</v>
      </c>
      <c r="Z76" s="36">
        <f>VLOOKUP($A76,'Price &amp; Return'!$AR:$CD,COLUMN(Z$1),0)</f>
        <v>0</v>
      </c>
      <c r="AA76" s="36">
        <f>VLOOKUP($A76,'Price &amp; Return'!$AR:$CD,COLUMN(AA$1),0)</f>
        <v>2.9600469776290682E-2</v>
      </c>
      <c r="AB76" s="36">
        <f>VLOOKUP($A76,'Price &amp; Return'!$AR:$CD,COLUMN(AB$1),0)</f>
        <v>0</v>
      </c>
      <c r="AC76" s="36">
        <f>VLOOKUP($A76,'Price &amp; Return'!$AR:$CD,COLUMN(AC$1),0)</f>
        <v>-1.8692133012152522E-2</v>
      </c>
      <c r="AD76" s="36">
        <f>VLOOKUP($A76,'Price &amp; Return'!$AR:$CD,COLUMN(AD$1),0)</f>
        <v>-7.168489478612516E-3</v>
      </c>
      <c r="AE76" s="36">
        <f>VLOOKUP($A76,'Price &amp; Return'!$AR:$CD,COLUMN(AE$1),0)</f>
        <v>0</v>
      </c>
      <c r="AF76" s="36">
        <f>VLOOKUP($A76,'Price &amp; Return'!$AR:$CD,COLUMN(AF$1),0)</f>
        <v>0</v>
      </c>
      <c r="AG76" s="36">
        <f>VLOOKUP($A76,'Price &amp; Return'!$AR:$CD,COLUMN(AG$1),0)</f>
        <v>4.0733253876358688E-3</v>
      </c>
      <c r="AH76" s="36">
        <f>VLOOKUP($A76,'Price &amp; Return'!$AR:$CD,COLUMN(AH$1),0)</f>
        <v>-1.7204725449630719E-2</v>
      </c>
      <c r="AI76" s="36">
        <f>VLOOKUP($A76,'Price &amp; Return'!$AR:$CD,COLUMN(AI$1),0)</f>
        <v>0</v>
      </c>
      <c r="AJ76" s="36">
        <f>VLOOKUP($A76,'Price &amp; Return'!$AR:$CD,COLUMN(AJ$1),0)</f>
        <v>-7.6628727455691371E-3</v>
      </c>
      <c r="AK76" s="36">
        <f>VLOOKUP($A76,'Price &amp; Return'!$AR:$CD,COLUMN(AK$1),0)</f>
        <v>2.1661496781179467E-2</v>
      </c>
      <c r="AL76" s="36">
        <f>VLOOKUP($A76,'Price &amp; Return'!$AR:$CD,COLUMN(AL$1),0)</f>
        <v>-2.3396577806395945E-2</v>
      </c>
      <c r="AM76" s="36">
        <f>VLOOKUP($A76,'Price &amp; Return'!$AR:$CD,COLUMN(AM$1),0)</f>
        <v>6.4725145056175196E-3</v>
      </c>
    </row>
    <row r="77" spans="1:39" x14ac:dyDescent="0.35">
      <c r="A77">
        <v>76</v>
      </c>
      <c r="B77" s="31">
        <f>VLOOKUP($A77,'Price &amp; Return'!$AR:$CD,COLUMN(B$1),0)</f>
        <v>43530</v>
      </c>
      <c r="C77" s="36">
        <f>VLOOKUP($A77,'Price &amp; Return'!$AR:$CD,COLUMN(C$1),0)</f>
        <v>1.6529301951210506E-2</v>
      </c>
      <c r="D77" s="36">
        <f>VLOOKUP($A77,'Price &amp; Return'!$AR:$CD,COLUMN(D$1),0)</f>
        <v>0</v>
      </c>
      <c r="E77" s="36">
        <f>VLOOKUP($A77,'Price &amp; Return'!$AR:$CD,COLUMN(E$1),0)</f>
        <v>0</v>
      </c>
      <c r="F77" s="36">
        <f>VLOOKUP($A77,'Price &amp; Return'!$AR:$CD,COLUMN(F$1),0)</f>
        <v>0</v>
      </c>
      <c r="G77" s="36">
        <f>VLOOKUP($A77,'Price &amp; Return'!$AR:$CD,COLUMN(G$1),0)</f>
        <v>-1.9418085857101738E-2</v>
      </c>
      <c r="H77" s="36">
        <f>VLOOKUP($A77,'Price &amp; Return'!$AR:$CD,COLUMN(H$1),0)</f>
        <v>0</v>
      </c>
      <c r="I77" s="36">
        <f>VLOOKUP($A77,'Price &amp; Return'!$AR:$CD,COLUMN(I$1),0)</f>
        <v>0</v>
      </c>
      <c r="J77" s="36">
        <f>VLOOKUP($A77,'Price &amp; Return'!$AR:$CD,COLUMN(J$1),0)</f>
        <v>0</v>
      </c>
      <c r="K77" s="36">
        <f>VLOOKUP($A77,'Price &amp; Return'!$AR:$CD,COLUMN(K$1),0)</f>
        <v>-8.5106896679087302E-3</v>
      </c>
      <c r="L77" s="36">
        <f>VLOOKUP($A77,'Price &amp; Return'!$AR:$CD,COLUMN(L$1),0)</f>
        <v>0</v>
      </c>
      <c r="M77" s="36">
        <f>VLOOKUP($A77,'Price &amp; Return'!$AR:$CD,COLUMN(M$1),0)</f>
        <v>0</v>
      </c>
      <c r="N77" s="36">
        <f>VLOOKUP($A77,'Price &amp; Return'!$AR:$CD,COLUMN(N$1),0)</f>
        <v>-2.1599111803461701E-2</v>
      </c>
      <c r="O77" s="36">
        <f>VLOOKUP($A77,'Price &amp; Return'!$AR:$CD,COLUMN(O$1),0)</f>
        <v>6.1538655743782859E-3</v>
      </c>
      <c r="P77" s="36">
        <f>VLOOKUP($A77,'Price &amp; Return'!$AR:$CD,COLUMN(P$1),0)</f>
        <v>0</v>
      </c>
      <c r="Q77" s="36">
        <f>VLOOKUP($A77,'Price &amp; Return'!$AR:$CD,COLUMN(Q$1),0)</f>
        <v>-3.4191364748279308E-2</v>
      </c>
      <c r="R77" s="36">
        <f>VLOOKUP($A77,'Price &amp; Return'!$AR:$CD,COLUMN(R$1),0)</f>
        <v>9.2654534457901911E-3</v>
      </c>
      <c r="S77" s="36">
        <f>VLOOKUP($A77,'Price &amp; Return'!$AR:$CD,COLUMN(S$1),0)</f>
        <v>0</v>
      </c>
      <c r="T77" s="36">
        <f>VLOOKUP($A77,'Price &amp; Return'!$AR:$CD,COLUMN(T$1),0)</f>
        <v>0</v>
      </c>
      <c r="U77" s="36">
        <f>VLOOKUP($A77,'Price &amp; Return'!$AR:$CD,COLUMN(U$1),0)</f>
        <v>0</v>
      </c>
      <c r="V77" s="36">
        <f>VLOOKUP($A77,'Price &amp; Return'!$AR:$CD,COLUMN(V$1),0)</f>
        <v>0</v>
      </c>
      <c r="W77" s="36">
        <f>VLOOKUP($A77,'Price &amp; Return'!$AR:$CD,COLUMN(W$1),0)</f>
        <v>0</v>
      </c>
      <c r="X77" s="36">
        <f>VLOOKUP($A77,'Price &amp; Return'!$AR:$CD,COLUMN(X$1),0)</f>
        <v>0</v>
      </c>
      <c r="Y77" s="36">
        <f>VLOOKUP($A77,'Price &amp; Return'!$AR:$CD,COLUMN(Y$1),0)</f>
        <v>0</v>
      </c>
      <c r="Z77" s="36">
        <f>VLOOKUP($A77,'Price &amp; Return'!$AR:$CD,COLUMN(Z$1),0)</f>
        <v>0</v>
      </c>
      <c r="AA77" s="36">
        <f>VLOOKUP($A77,'Price &amp; Return'!$AR:$CD,COLUMN(AA$1),0)</f>
        <v>0</v>
      </c>
      <c r="AB77" s="36">
        <f>VLOOKUP($A77,'Price &amp; Return'!$AR:$CD,COLUMN(AB$1),0)</f>
        <v>0</v>
      </c>
      <c r="AC77" s="36">
        <f>VLOOKUP($A77,'Price &amp; Return'!$AR:$CD,COLUMN(AC$1),0)</f>
        <v>0</v>
      </c>
      <c r="AD77" s="36">
        <f>VLOOKUP($A77,'Price &amp; Return'!$AR:$CD,COLUMN(AD$1),0)</f>
        <v>0</v>
      </c>
      <c r="AE77" s="36">
        <f>VLOOKUP($A77,'Price &amp; Return'!$AR:$CD,COLUMN(AE$1),0)</f>
        <v>0</v>
      </c>
      <c r="AF77" s="36">
        <f>VLOOKUP($A77,'Price &amp; Return'!$AR:$CD,COLUMN(AF$1),0)</f>
        <v>0</v>
      </c>
      <c r="AG77" s="36">
        <f>VLOOKUP($A77,'Price &amp; Return'!$AR:$CD,COLUMN(AG$1),0)</f>
        <v>-8.1301260832501755E-3</v>
      </c>
      <c r="AH77" s="36">
        <f>VLOOKUP($A77,'Price &amp; Return'!$AR:$CD,COLUMN(AH$1),0)</f>
        <v>-3.7661354636310533E-2</v>
      </c>
      <c r="AI77" s="36">
        <f>VLOOKUP($A77,'Price &amp; Return'!$AR:$CD,COLUMN(AI$1),0)</f>
        <v>-3.6355677509991982E-2</v>
      </c>
      <c r="AJ77" s="36">
        <f>VLOOKUP($A77,'Price &amp; Return'!$AR:$CD,COLUMN(AJ$1),0)</f>
        <v>2.5477720787987828E-3</v>
      </c>
      <c r="AK77" s="36">
        <f>VLOOKUP($A77,'Price &amp; Return'!$AR:$CD,COLUMN(AK$1),0)</f>
        <v>-2.1661496781179419E-2</v>
      </c>
      <c r="AL77" s="36">
        <f>VLOOKUP($A77,'Price &amp; Return'!$AR:$CD,COLUMN(AL$1),0)</f>
        <v>0</v>
      </c>
      <c r="AM77" s="36">
        <f>VLOOKUP($A77,'Price &amp; Return'!$AR:$CD,COLUMN(AM$1),0)</f>
        <v>0</v>
      </c>
    </row>
    <row r="78" spans="1:39" x14ac:dyDescent="0.35">
      <c r="A78">
        <v>77</v>
      </c>
      <c r="B78" s="31">
        <f>VLOOKUP($A78,'Price &amp; Return'!$AR:$CD,COLUMN(B$1),0)</f>
        <v>43529</v>
      </c>
      <c r="C78" s="36">
        <f>VLOOKUP($A78,'Price &amp; Return'!$AR:$CD,COLUMN(C$1),0)</f>
        <v>8.3682496705165792E-3</v>
      </c>
      <c r="D78" s="36">
        <f>VLOOKUP($A78,'Price &amp; Return'!$AR:$CD,COLUMN(D$1),0)</f>
        <v>0</v>
      </c>
      <c r="E78" s="36">
        <f>VLOOKUP($A78,'Price &amp; Return'!$AR:$CD,COLUMN(E$1),0)</f>
        <v>0</v>
      </c>
      <c r="F78" s="36">
        <f>VLOOKUP($A78,'Price &amp; Return'!$AR:$CD,COLUMN(F$1),0)</f>
        <v>0</v>
      </c>
      <c r="G78" s="36">
        <f>VLOOKUP($A78,'Price &amp; Return'!$AR:$CD,COLUMN(G$1),0)</f>
        <v>0</v>
      </c>
      <c r="H78" s="36">
        <f>VLOOKUP($A78,'Price &amp; Return'!$AR:$CD,COLUMN(H$1),0)</f>
        <v>0</v>
      </c>
      <c r="I78" s="36">
        <f>VLOOKUP($A78,'Price &amp; Return'!$AR:$CD,COLUMN(I$1),0)</f>
        <v>0</v>
      </c>
      <c r="J78" s="36">
        <f>VLOOKUP($A78,'Price &amp; Return'!$AR:$CD,COLUMN(J$1),0)</f>
        <v>0</v>
      </c>
      <c r="K78" s="36">
        <f>VLOOKUP($A78,'Price &amp; Return'!$AR:$CD,COLUMN(K$1),0)</f>
        <v>-2.5105921131076243E-2</v>
      </c>
      <c r="L78" s="36">
        <f>VLOOKUP($A78,'Price &amp; Return'!$AR:$CD,COLUMN(L$1),0)</f>
        <v>1.0291686036547724E-2</v>
      </c>
      <c r="M78" s="36">
        <f>VLOOKUP($A78,'Price &amp; Return'!$AR:$CD,COLUMN(M$1),0)</f>
        <v>0</v>
      </c>
      <c r="N78" s="36">
        <f>VLOOKUP($A78,'Price &amp; Return'!$AR:$CD,COLUMN(N$1),0)</f>
        <v>-8.5106896679086191E-3</v>
      </c>
      <c r="O78" s="36">
        <f>VLOOKUP($A78,'Price &amp; Return'!$AR:$CD,COLUMN(O$1),0)</f>
        <v>1.242251999855711E-2</v>
      </c>
      <c r="P78" s="36">
        <f>VLOOKUP($A78,'Price &amp; Return'!$AR:$CD,COLUMN(P$1),0)</f>
        <v>0</v>
      </c>
      <c r="Q78" s="36">
        <f>VLOOKUP($A78,'Price &amp; Return'!$AR:$CD,COLUMN(Q$1),0)</f>
        <v>0</v>
      </c>
      <c r="R78" s="36">
        <f>VLOOKUP($A78,'Price &amp; Return'!$AR:$CD,COLUMN(R$1),0)</f>
        <v>1.069528911674795E-2</v>
      </c>
      <c r="S78" s="36">
        <f>VLOOKUP($A78,'Price &amp; Return'!$AR:$CD,COLUMN(S$1),0)</f>
        <v>0</v>
      </c>
      <c r="T78" s="36">
        <f>VLOOKUP($A78,'Price &amp; Return'!$AR:$CD,COLUMN(T$1),0)</f>
        <v>0</v>
      </c>
      <c r="U78" s="36">
        <f>VLOOKUP($A78,'Price &amp; Return'!$AR:$CD,COLUMN(U$1),0)</f>
        <v>0</v>
      </c>
      <c r="V78" s="36">
        <f>VLOOKUP($A78,'Price &amp; Return'!$AR:$CD,COLUMN(V$1),0)</f>
        <v>0</v>
      </c>
      <c r="W78" s="36">
        <f>VLOOKUP($A78,'Price &amp; Return'!$AR:$CD,COLUMN(W$1),0)</f>
        <v>0</v>
      </c>
      <c r="X78" s="36">
        <f>VLOOKUP($A78,'Price &amp; Return'!$AR:$CD,COLUMN(X$1),0)</f>
        <v>0</v>
      </c>
      <c r="Y78" s="36">
        <f>VLOOKUP($A78,'Price &amp; Return'!$AR:$CD,COLUMN(Y$1),0)</f>
        <v>0</v>
      </c>
      <c r="Z78" s="36">
        <f>VLOOKUP($A78,'Price &amp; Return'!$AR:$CD,COLUMN(Z$1),0)</f>
        <v>0</v>
      </c>
      <c r="AA78" s="36">
        <f>VLOOKUP($A78,'Price &amp; Return'!$AR:$CD,COLUMN(AA$1),0)</f>
        <v>2.148228538289605E-3</v>
      </c>
      <c r="AB78" s="36">
        <f>VLOOKUP($A78,'Price &amp; Return'!$AR:$CD,COLUMN(AB$1),0)</f>
        <v>0</v>
      </c>
      <c r="AC78" s="36">
        <f>VLOOKUP($A78,'Price &amp; Return'!$AR:$CD,COLUMN(AC$1),0)</f>
        <v>-1.8349138668196541E-2</v>
      </c>
      <c r="AD78" s="36">
        <f>VLOOKUP($A78,'Price &amp; Return'!$AR:$CD,COLUMN(AD$1),0)</f>
        <v>4.380262265839284E-2</v>
      </c>
      <c r="AE78" s="36">
        <f>VLOOKUP($A78,'Price &amp; Return'!$AR:$CD,COLUMN(AE$1),0)</f>
        <v>0</v>
      </c>
      <c r="AF78" s="36">
        <f>VLOOKUP($A78,'Price &amp; Return'!$AR:$CD,COLUMN(AF$1),0)</f>
        <v>0</v>
      </c>
      <c r="AG78" s="36">
        <f>VLOOKUP($A78,'Price &amp; Return'!$AR:$CD,COLUMN(AG$1),0)</f>
        <v>8.1301260832500888E-3</v>
      </c>
      <c r="AH78" s="36">
        <f>VLOOKUP($A78,'Price &amp; Return'!$AR:$CD,COLUMN(AH$1),0)</f>
        <v>2.4949319047948615E-2</v>
      </c>
      <c r="AI78" s="36">
        <f>VLOOKUP($A78,'Price &amp; Return'!$AR:$CD,COLUMN(AI$1),0)</f>
        <v>0</v>
      </c>
      <c r="AJ78" s="36">
        <f>VLOOKUP($A78,'Price &amp; Return'!$AR:$CD,COLUMN(AJ$1),0)</f>
        <v>-5.0890695074712932E-3</v>
      </c>
      <c r="AK78" s="36">
        <f>VLOOKUP($A78,'Price &amp; Return'!$AR:$CD,COLUMN(AK$1),0)</f>
        <v>0</v>
      </c>
      <c r="AL78" s="36">
        <f>VLOOKUP($A78,'Price &amp; Return'!$AR:$CD,COLUMN(AL$1),0)</f>
        <v>0</v>
      </c>
      <c r="AM78" s="36">
        <f>VLOOKUP($A78,'Price &amp; Return'!$AR:$CD,COLUMN(AM$1),0)</f>
        <v>0</v>
      </c>
    </row>
    <row r="79" spans="1:39" x14ac:dyDescent="0.35">
      <c r="A79">
        <v>78</v>
      </c>
      <c r="B79" s="31">
        <f>VLOOKUP($A79,'Price &amp; Return'!$AR:$CD,COLUMN(B$1),0)</f>
        <v>43528</v>
      </c>
      <c r="C79" s="36">
        <f>VLOOKUP($A79,'Price &amp; Return'!$AR:$CD,COLUMN(C$1),0)</f>
        <v>8.4388686458646035E-3</v>
      </c>
      <c r="D79" s="36">
        <f>VLOOKUP($A79,'Price &amp; Return'!$AR:$CD,COLUMN(D$1),0)</f>
        <v>0</v>
      </c>
      <c r="E79" s="36">
        <f>VLOOKUP($A79,'Price &amp; Return'!$AR:$CD,COLUMN(E$1),0)</f>
        <v>0</v>
      </c>
      <c r="F79" s="36">
        <f>VLOOKUP($A79,'Price &amp; Return'!$AR:$CD,COLUMN(F$1),0)</f>
        <v>0</v>
      </c>
      <c r="G79" s="36">
        <f>VLOOKUP($A79,'Price &amp; Return'!$AR:$CD,COLUMN(G$1),0)</f>
        <v>0</v>
      </c>
      <c r="H79" s="36">
        <f>VLOOKUP($A79,'Price &amp; Return'!$AR:$CD,COLUMN(H$1),0)</f>
        <v>0</v>
      </c>
      <c r="I79" s="36">
        <f>VLOOKUP($A79,'Price &amp; Return'!$AR:$CD,COLUMN(I$1),0)</f>
        <v>0</v>
      </c>
      <c r="J79" s="36">
        <f>VLOOKUP($A79,'Price &amp; Return'!$AR:$CD,COLUMN(J$1),0)</f>
        <v>0</v>
      </c>
      <c r="K79" s="36">
        <f>VLOOKUP($A79,'Price &amp; Return'!$AR:$CD,COLUMN(K$1),0)</f>
        <v>0</v>
      </c>
      <c r="L79" s="36">
        <f>VLOOKUP($A79,'Price &amp; Return'!$AR:$CD,COLUMN(L$1),0)</f>
        <v>-1.0291686036547636E-2</v>
      </c>
      <c r="M79" s="36">
        <f>VLOOKUP($A79,'Price &amp; Return'!$AR:$CD,COLUMN(M$1),0)</f>
        <v>0</v>
      </c>
      <c r="N79" s="36">
        <f>VLOOKUP($A79,'Price &amp; Return'!$AR:$CD,COLUMN(N$1),0)</f>
        <v>4.246290881451004E-3</v>
      </c>
      <c r="O79" s="36">
        <f>VLOOKUP($A79,'Price &amp; Return'!$AR:$CD,COLUMN(O$1),0)</f>
        <v>3.174869831458027E-2</v>
      </c>
      <c r="P79" s="36">
        <f>VLOOKUP($A79,'Price &amp; Return'!$AR:$CD,COLUMN(P$1),0)</f>
        <v>0</v>
      </c>
      <c r="Q79" s="36">
        <f>VLOOKUP($A79,'Price &amp; Return'!$AR:$CD,COLUMN(Q$1),0)</f>
        <v>-8.3682496705165792E-3</v>
      </c>
      <c r="R79" s="36">
        <f>VLOOKUP($A79,'Price &amp; Return'!$AR:$CD,COLUMN(R$1),0)</f>
        <v>4.6776064797730908E-2</v>
      </c>
      <c r="S79" s="36">
        <f>VLOOKUP($A79,'Price &amp; Return'!$AR:$CD,COLUMN(S$1),0)</f>
        <v>0</v>
      </c>
      <c r="T79" s="36">
        <f>VLOOKUP($A79,'Price &amp; Return'!$AR:$CD,COLUMN(T$1),0)</f>
        <v>7.6961041136128394E-2</v>
      </c>
      <c r="U79" s="36">
        <f>VLOOKUP($A79,'Price &amp; Return'!$AR:$CD,COLUMN(U$1),0)</f>
        <v>7.7220460939103185E-3</v>
      </c>
      <c r="V79" s="36">
        <f>VLOOKUP($A79,'Price &amp; Return'!$AR:$CD,COLUMN(V$1),0)</f>
        <v>0</v>
      </c>
      <c r="W79" s="36">
        <f>VLOOKUP($A79,'Price &amp; Return'!$AR:$CD,COLUMN(W$1),0)</f>
        <v>0</v>
      </c>
      <c r="X79" s="36">
        <f>VLOOKUP($A79,'Price &amp; Return'!$AR:$CD,COLUMN(X$1),0)</f>
        <v>0</v>
      </c>
      <c r="Y79" s="36">
        <f>VLOOKUP($A79,'Price &amp; Return'!$AR:$CD,COLUMN(Y$1),0)</f>
        <v>0</v>
      </c>
      <c r="Z79" s="36">
        <f>VLOOKUP($A79,'Price &amp; Return'!$AR:$CD,COLUMN(Z$1),0)</f>
        <v>0</v>
      </c>
      <c r="AA79" s="36">
        <f>VLOOKUP($A79,'Price &amp; Return'!$AR:$CD,COLUMN(AA$1),0)</f>
        <v>0</v>
      </c>
      <c r="AB79" s="36">
        <f>VLOOKUP($A79,'Price &amp; Return'!$AR:$CD,COLUMN(AB$1),0)</f>
        <v>0</v>
      </c>
      <c r="AC79" s="36">
        <f>VLOOKUP($A79,'Price &amp; Return'!$AR:$CD,COLUMN(AC$1),0)</f>
        <v>-2.985296314968116E-2</v>
      </c>
      <c r="AD79" s="36">
        <f>VLOOKUP($A79,'Price &amp; Return'!$AR:$CD,COLUMN(AD$1),0)</f>
        <v>0</v>
      </c>
      <c r="AE79" s="36">
        <f>VLOOKUP($A79,'Price &amp; Return'!$AR:$CD,COLUMN(AE$1),0)</f>
        <v>0</v>
      </c>
      <c r="AF79" s="36">
        <f>VLOOKUP($A79,'Price &amp; Return'!$AR:$CD,COLUMN(AF$1),0)</f>
        <v>0</v>
      </c>
      <c r="AG79" s="36">
        <f>VLOOKUP($A79,'Price &amp; Return'!$AR:$CD,COLUMN(AG$1),0)</f>
        <v>2.2704793693757098E-2</v>
      </c>
      <c r="AH79" s="36">
        <f>VLOOKUP($A79,'Price &amp; Return'!$AR:$CD,COLUMN(AH$1),0)</f>
        <v>1.0582109330537008E-2</v>
      </c>
      <c r="AI79" s="36">
        <f>VLOOKUP($A79,'Price &amp; Return'!$AR:$CD,COLUMN(AI$1),0)</f>
        <v>0</v>
      </c>
      <c r="AJ79" s="36">
        <f>VLOOKUP($A79,'Price &amp; Return'!$AR:$CD,COLUMN(AJ$1),0)</f>
        <v>2.0325210249224307E-3</v>
      </c>
      <c r="AK79" s="36">
        <f>VLOOKUP($A79,'Price &amp; Return'!$AR:$CD,COLUMN(AK$1),0)</f>
        <v>0</v>
      </c>
      <c r="AL79" s="36">
        <f>VLOOKUP($A79,'Price &amp; Return'!$AR:$CD,COLUMN(AL$1),0)</f>
        <v>0</v>
      </c>
      <c r="AM79" s="36">
        <f>VLOOKUP($A79,'Price &amp; Return'!$AR:$CD,COLUMN(AM$1),0)</f>
        <v>1.3072081567352921E-2</v>
      </c>
    </row>
    <row r="80" spans="1:39" x14ac:dyDescent="0.35">
      <c r="A80">
        <v>79</v>
      </c>
      <c r="B80" s="31">
        <f>VLOOKUP($A80,'Price &amp; Return'!$AR:$CD,COLUMN(B$1),0)</f>
        <v>43525</v>
      </c>
      <c r="C80" s="36">
        <f>VLOOKUP($A80,'Price &amp; Return'!$AR:$CD,COLUMN(C$1),0)</f>
        <v>3.4486176071169404E-2</v>
      </c>
      <c r="D80" s="36">
        <f>VLOOKUP($A80,'Price &amp; Return'!$AR:$CD,COLUMN(D$1),0)</f>
        <v>0</v>
      </c>
      <c r="E80" s="36">
        <f>VLOOKUP($A80,'Price &amp; Return'!$AR:$CD,COLUMN(E$1),0)</f>
        <v>0</v>
      </c>
      <c r="F80" s="36">
        <f>VLOOKUP($A80,'Price &amp; Return'!$AR:$CD,COLUMN(F$1),0)</f>
        <v>9.5172637681832956E-2</v>
      </c>
      <c r="G80" s="36">
        <f>VLOOKUP($A80,'Price &amp; Return'!$AR:$CD,COLUMN(G$1),0)</f>
        <v>0</v>
      </c>
      <c r="H80" s="36">
        <f>VLOOKUP($A80,'Price &amp; Return'!$AR:$CD,COLUMN(H$1),0)</f>
        <v>0</v>
      </c>
      <c r="I80" s="36">
        <f>VLOOKUP($A80,'Price &amp; Return'!$AR:$CD,COLUMN(I$1),0)</f>
        <v>0</v>
      </c>
      <c r="J80" s="36">
        <f>VLOOKUP($A80,'Price &amp; Return'!$AR:$CD,COLUMN(J$1),0)</f>
        <v>0</v>
      </c>
      <c r="K80" s="36">
        <f>VLOOKUP($A80,'Price &amp; Return'!$AR:$CD,COLUMN(K$1),0)</f>
        <v>0</v>
      </c>
      <c r="L80" s="36">
        <f>VLOOKUP($A80,'Price &amp; Return'!$AR:$CD,COLUMN(L$1),0)</f>
        <v>-2.3609865639133736E-2</v>
      </c>
      <c r="M80" s="36">
        <f>VLOOKUP($A80,'Price &amp; Return'!$AR:$CD,COLUMN(M$1),0)</f>
        <v>0</v>
      </c>
      <c r="N80" s="36">
        <f>VLOOKUP($A80,'Price &amp; Return'!$AR:$CD,COLUMN(N$1),0)</f>
        <v>6.595796779179737E-2</v>
      </c>
      <c r="O80" s="36">
        <f>VLOOKUP($A80,'Price &amp; Return'!$AR:$CD,COLUMN(O$1),0)</f>
        <v>1.2987195526811112E-2</v>
      </c>
      <c r="P80" s="36">
        <f>VLOOKUP($A80,'Price &amp; Return'!$AR:$CD,COLUMN(P$1),0)</f>
        <v>0</v>
      </c>
      <c r="Q80" s="36">
        <f>VLOOKUP($A80,'Price &amp; Return'!$AR:$CD,COLUMN(Q$1),0)</f>
        <v>0</v>
      </c>
      <c r="R80" s="36">
        <f>VLOOKUP($A80,'Price &amp; Return'!$AR:$CD,COLUMN(R$1),0)</f>
        <v>4.2343041387883848E-3</v>
      </c>
      <c r="S80" s="36">
        <f>VLOOKUP($A80,'Price &amp; Return'!$AR:$CD,COLUMN(S$1),0)</f>
        <v>0</v>
      </c>
      <c r="T80" s="36">
        <f>VLOOKUP($A80,'Price &amp; Return'!$AR:$CD,COLUMN(T$1),0)</f>
        <v>-4.8790164169432056E-2</v>
      </c>
      <c r="U80" s="36">
        <f>VLOOKUP($A80,'Price &amp; Return'!$AR:$CD,COLUMN(U$1),0)</f>
        <v>0</v>
      </c>
      <c r="V80" s="36">
        <f>VLOOKUP($A80,'Price &amp; Return'!$AR:$CD,COLUMN(V$1),0)</f>
        <v>0</v>
      </c>
      <c r="W80" s="36">
        <f>VLOOKUP($A80,'Price &amp; Return'!$AR:$CD,COLUMN(W$1),0)</f>
        <v>0</v>
      </c>
      <c r="X80" s="36">
        <f>VLOOKUP($A80,'Price &amp; Return'!$AR:$CD,COLUMN(X$1),0)</f>
        <v>2.6847250036188056E-2</v>
      </c>
      <c r="Y80" s="36">
        <f>VLOOKUP($A80,'Price &amp; Return'!$AR:$CD,COLUMN(Y$1),0)</f>
        <v>0</v>
      </c>
      <c r="Z80" s="36">
        <f>VLOOKUP($A80,'Price &amp; Return'!$AR:$CD,COLUMN(Z$1),0)</f>
        <v>0</v>
      </c>
      <c r="AA80" s="36">
        <f>VLOOKUP($A80,'Price &amp; Return'!$AR:$CD,COLUMN(AA$1),0)</f>
        <v>1.07584733346311E-3</v>
      </c>
      <c r="AB80" s="36">
        <f>VLOOKUP($A80,'Price &amp; Return'!$AR:$CD,COLUMN(AB$1),0)</f>
        <v>5.1293294387550481E-2</v>
      </c>
      <c r="AC80" s="36">
        <f>VLOOKUP($A80,'Price &amp; Return'!$AR:$CD,COLUMN(AC$1),0)</f>
        <v>0</v>
      </c>
      <c r="AD80" s="36">
        <f>VLOOKUP($A80,'Price &amp; Return'!$AR:$CD,COLUMN(AD$1),0)</f>
        <v>-4.3802622658392888E-2</v>
      </c>
      <c r="AE80" s="36">
        <f>VLOOKUP($A80,'Price &amp; Return'!$AR:$CD,COLUMN(AE$1),0)</f>
        <v>0</v>
      </c>
      <c r="AF80" s="36">
        <f>VLOOKUP($A80,'Price &amp; Return'!$AR:$CD,COLUMN(AF$1),0)</f>
        <v>0</v>
      </c>
      <c r="AG80" s="36">
        <f>VLOOKUP($A80,'Price &amp; Return'!$AR:$CD,COLUMN(AG$1),0)</f>
        <v>2.0898649194592365E-3</v>
      </c>
      <c r="AH80" s="36">
        <f>VLOOKUP($A80,'Price &amp; Return'!$AR:$CD,COLUMN(AH$1),0)</f>
        <v>-2.9352212012527336E-2</v>
      </c>
      <c r="AI80" s="36">
        <f>VLOOKUP($A80,'Price &amp; Return'!$AR:$CD,COLUMN(AI$1),0)</f>
        <v>0</v>
      </c>
      <c r="AJ80" s="36">
        <f>VLOOKUP($A80,'Price &amp; Return'!$AR:$CD,COLUMN(AJ$1),0)</f>
        <v>6.634369830432911E-3</v>
      </c>
      <c r="AK80" s="36">
        <f>VLOOKUP($A80,'Price &amp; Return'!$AR:$CD,COLUMN(AK$1),0)</f>
        <v>0</v>
      </c>
      <c r="AL80" s="36">
        <f>VLOOKUP($A80,'Price &amp; Return'!$AR:$CD,COLUMN(AL$1),0)</f>
        <v>6.269613013595395E-3</v>
      </c>
      <c r="AM80" s="36">
        <f>VLOOKUP($A80,'Price &amp; Return'!$AR:$CD,COLUMN(AM$1),0)</f>
        <v>1.9934214900817111E-2</v>
      </c>
    </row>
    <row r="81" spans="1:39" x14ac:dyDescent="0.35">
      <c r="A81">
        <v>80</v>
      </c>
      <c r="B81" s="31">
        <f>VLOOKUP($A81,'Price &amp; Return'!$AR:$CD,COLUMN(B$1),0)</f>
        <v>43524</v>
      </c>
      <c r="C81" s="36">
        <f>VLOOKUP($A81,'Price &amp; Return'!$AR:$CD,COLUMN(C$1),0)</f>
        <v>-5.129329438755046E-2</v>
      </c>
      <c r="D81" s="36">
        <f>VLOOKUP($A81,'Price &amp; Return'!$AR:$CD,COLUMN(D$1),0)</f>
        <v>-5.3345980705292735E-2</v>
      </c>
      <c r="E81" s="36">
        <f>VLOOKUP($A81,'Price &amp; Return'!$AR:$CD,COLUMN(E$1),0)</f>
        <v>0</v>
      </c>
      <c r="F81" s="36">
        <f>VLOOKUP($A81,'Price &amp; Return'!$AR:$CD,COLUMN(F$1),0)</f>
        <v>0</v>
      </c>
      <c r="G81" s="36">
        <f>VLOOKUP($A81,'Price &amp; Return'!$AR:$CD,COLUMN(G$1),0)</f>
        <v>0</v>
      </c>
      <c r="H81" s="36">
        <f>VLOOKUP($A81,'Price &amp; Return'!$AR:$CD,COLUMN(H$1),0)</f>
        <v>0</v>
      </c>
      <c r="I81" s="36">
        <f>VLOOKUP($A81,'Price &amp; Return'!$AR:$CD,COLUMN(I$1),0)</f>
        <v>0</v>
      </c>
      <c r="J81" s="36">
        <f>VLOOKUP($A81,'Price &amp; Return'!$AR:$CD,COLUMN(J$1),0)</f>
        <v>0</v>
      </c>
      <c r="K81" s="36">
        <f>VLOOKUP($A81,'Price &amp; Return'!$AR:$CD,COLUMN(K$1),0)</f>
        <v>0</v>
      </c>
      <c r="L81" s="36">
        <f>VLOOKUP($A81,'Price &amp; Return'!$AR:$CD,COLUMN(L$1),0)</f>
        <v>0</v>
      </c>
      <c r="M81" s="36">
        <f>VLOOKUP($A81,'Price &amp; Return'!$AR:$CD,COLUMN(M$1),0)</f>
        <v>0</v>
      </c>
      <c r="N81" s="36">
        <f>VLOOKUP($A81,'Price &amp; Return'!$AR:$CD,COLUMN(N$1),0)</f>
        <v>-6.5957967791797398E-2</v>
      </c>
      <c r="O81" s="36">
        <f>VLOOKUP($A81,'Price &amp; Return'!$AR:$CD,COLUMN(O$1),0)</f>
        <v>-1.9418085857101513E-2</v>
      </c>
      <c r="P81" s="36">
        <f>VLOOKUP($A81,'Price &amp; Return'!$AR:$CD,COLUMN(P$1),0)</f>
        <v>-2.5031302181185884E-3</v>
      </c>
      <c r="Q81" s="36">
        <f>VLOOKUP($A81,'Price &amp; Return'!$AR:$CD,COLUMN(Q$1),0)</f>
        <v>2.9600469776290682E-2</v>
      </c>
      <c r="R81" s="36">
        <f>VLOOKUP($A81,'Price &amp; Return'!$AR:$CD,COLUMN(R$1),0)</f>
        <v>-7.0971111499057188E-2</v>
      </c>
      <c r="S81" s="36">
        <f>VLOOKUP($A81,'Price &amp; Return'!$AR:$CD,COLUMN(S$1),0)</f>
        <v>0</v>
      </c>
      <c r="T81" s="36">
        <f>VLOOKUP($A81,'Price &amp; Return'!$AR:$CD,COLUMN(T$1),0)</f>
        <v>0</v>
      </c>
      <c r="U81" s="36">
        <f>VLOOKUP($A81,'Price &amp; Return'!$AR:$CD,COLUMN(U$1),0)</f>
        <v>-3.8684767779202061E-3</v>
      </c>
      <c r="V81" s="36">
        <f>VLOOKUP($A81,'Price &amp; Return'!$AR:$CD,COLUMN(V$1),0)</f>
        <v>0</v>
      </c>
      <c r="W81" s="36">
        <f>VLOOKUP($A81,'Price &amp; Return'!$AR:$CD,COLUMN(W$1),0)</f>
        <v>0</v>
      </c>
      <c r="X81" s="36">
        <f>VLOOKUP($A81,'Price &amp; Return'!$AR:$CD,COLUMN(X$1),0)</f>
        <v>-2.0202707317519466E-2</v>
      </c>
      <c r="Y81" s="36">
        <f>VLOOKUP($A81,'Price &amp; Return'!$AR:$CD,COLUMN(Y$1),0)</f>
        <v>0</v>
      </c>
      <c r="Z81" s="36">
        <f>VLOOKUP($A81,'Price &amp; Return'!$AR:$CD,COLUMN(Z$1),0)</f>
        <v>0</v>
      </c>
      <c r="AA81" s="36">
        <f>VLOOKUP($A81,'Price &amp; Return'!$AR:$CD,COLUMN(AA$1),0)</f>
        <v>-4.318733268358995E-2</v>
      </c>
      <c r="AB81" s="36">
        <f>VLOOKUP($A81,'Price &amp; Return'!$AR:$CD,COLUMN(AB$1),0)</f>
        <v>0</v>
      </c>
      <c r="AC81" s="36">
        <f>VLOOKUP($A81,'Price &amp; Return'!$AR:$CD,COLUMN(AC$1),0)</f>
        <v>-2.3256862164267235E-2</v>
      </c>
      <c r="AD81" s="36">
        <f>VLOOKUP($A81,'Price &amp; Return'!$AR:$CD,COLUMN(AD$1),0)</f>
        <v>7.168489478612497E-3</v>
      </c>
      <c r="AE81" s="36">
        <f>VLOOKUP($A81,'Price &amp; Return'!$AR:$CD,COLUMN(AE$1),0)</f>
        <v>0</v>
      </c>
      <c r="AF81" s="36">
        <f>VLOOKUP($A81,'Price &amp; Return'!$AR:$CD,COLUMN(AF$1),0)</f>
        <v>0</v>
      </c>
      <c r="AG81" s="36">
        <f>VLOOKUP($A81,'Price &amp; Return'!$AR:$CD,COLUMN(AG$1),0)</f>
        <v>-4.0989344533197004E-2</v>
      </c>
      <c r="AH81" s="36">
        <f>VLOOKUP($A81,'Price &amp; Return'!$AR:$CD,COLUMN(AH$1),0)</f>
        <v>0</v>
      </c>
      <c r="AI81" s="36">
        <f>VLOOKUP($A81,'Price &amp; Return'!$AR:$CD,COLUMN(AI$1),0)</f>
        <v>0</v>
      </c>
      <c r="AJ81" s="36">
        <f>VLOOKUP($A81,'Price &amp; Return'!$AR:$CD,COLUMN(AJ$1),0)</f>
        <v>1.4440684154794428E-2</v>
      </c>
      <c r="AK81" s="36">
        <f>VLOOKUP($A81,'Price &amp; Return'!$AR:$CD,COLUMN(AK$1),0)</f>
        <v>-1.4184634991956413E-2</v>
      </c>
      <c r="AL81" s="36">
        <f>VLOOKUP($A81,'Price &amp; Return'!$AR:$CD,COLUMN(AL$1),0)</f>
        <v>-4.5490326166876704E-2</v>
      </c>
      <c r="AM81" s="36">
        <f>VLOOKUP($A81,'Price &amp; Return'!$AR:$CD,COLUMN(AM$1),0)</f>
        <v>-4.5909701304077857E-2</v>
      </c>
    </row>
    <row r="82" spans="1:39" x14ac:dyDescent="0.35">
      <c r="A82">
        <v>81</v>
      </c>
      <c r="B82" s="31">
        <f>VLOOKUP($A82,'Price &amp; Return'!$AR:$CD,COLUMN(B$1),0)</f>
        <v>43523</v>
      </c>
      <c r="C82" s="36">
        <f>VLOOKUP($A82,'Price &amp; Return'!$AR:$CD,COLUMN(C$1),0)</f>
        <v>-4.0821994520255166E-2</v>
      </c>
      <c r="D82" s="36">
        <f>VLOOKUP($A82,'Price &amp; Return'!$AR:$CD,COLUMN(D$1),0)</f>
        <v>-1.2903404835907954E-2</v>
      </c>
      <c r="E82" s="36">
        <f>VLOOKUP($A82,'Price &amp; Return'!$AR:$CD,COLUMN(E$1),0)</f>
        <v>0</v>
      </c>
      <c r="F82" s="36">
        <f>VLOOKUP($A82,'Price &amp; Return'!$AR:$CD,COLUMN(F$1),0)</f>
        <v>0</v>
      </c>
      <c r="G82" s="36">
        <f>VLOOKUP($A82,'Price &amp; Return'!$AR:$CD,COLUMN(G$1),0)</f>
        <v>0</v>
      </c>
      <c r="H82" s="36">
        <f>VLOOKUP($A82,'Price &amp; Return'!$AR:$CD,COLUMN(H$1),0)</f>
        <v>0</v>
      </c>
      <c r="I82" s="36">
        <f>VLOOKUP($A82,'Price &amp; Return'!$AR:$CD,COLUMN(I$1),0)</f>
        <v>0</v>
      </c>
      <c r="J82" s="36">
        <f>VLOOKUP($A82,'Price &amp; Return'!$AR:$CD,COLUMN(J$1),0)</f>
        <v>0</v>
      </c>
      <c r="K82" s="36">
        <f>VLOOKUP($A82,'Price &amp; Return'!$AR:$CD,COLUMN(K$1),0)</f>
        <v>-8.23049913651548E-3</v>
      </c>
      <c r="L82" s="36">
        <f>VLOOKUP($A82,'Price &amp; Return'!$AR:$CD,COLUMN(L$1),0)</f>
        <v>-2.6317308317373417E-2</v>
      </c>
      <c r="M82" s="36">
        <f>VLOOKUP($A82,'Price &amp; Return'!$AR:$CD,COLUMN(M$1),0)</f>
        <v>0</v>
      </c>
      <c r="N82" s="36">
        <f>VLOOKUP($A82,'Price &amp; Return'!$AR:$CD,COLUMN(N$1),0)</f>
        <v>-2.1053409197832267E-2</v>
      </c>
      <c r="O82" s="36">
        <f>VLOOKUP($A82,'Price &amp; Return'!$AR:$CD,COLUMN(O$1),0)</f>
        <v>-2.5317807984289897E-2</v>
      </c>
      <c r="P82" s="36">
        <f>VLOOKUP($A82,'Price &amp; Return'!$AR:$CD,COLUMN(P$1),0)</f>
        <v>0</v>
      </c>
      <c r="Q82" s="36">
        <f>VLOOKUP($A82,'Price &amp; Return'!$AR:$CD,COLUMN(Q$1),0)</f>
        <v>-1.2793351459909582E-2</v>
      </c>
      <c r="R82" s="36">
        <f>VLOOKUP($A82,'Price &amp; Return'!$AR:$CD,COLUMN(R$1),0)</f>
        <v>-5.2562538888269519E-3</v>
      </c>
      <c r="S82" s="36">
        <f>VLOOKUP($A82,'Price &amp; Return'!$AR:$CD,COLUMN(S$1),0)</f>
        <v>0</v>
      </c>
      <c r="T82" s="36">
        <f>VLOOKUP($A82,'Price &amp; Return'!$AR:$CD,COLUMN(T$1),0)</f>
        <v>0</v>
      </c>
      <c r="U82" s="36">
        <f>VLOOKUP($A82,'Price &amp; Return'!$AR:$CD,COLUMN(U$1),0)</f>
        <v>-3.8535693159900777E-3</v>
      </c>
      <c r="V82" s="36">
        <f>VLOOKUP($A82,'Price &amp; Return'!$AR:$CD,COLUMN(V$1),0)</f>
        <v>3.7041271680349076E-2</v>
      </c>
      <c r="W82" s="36">
        <f>VLOOKUP($A82,'Price &amp; Return'!$AR:$CD,COLUMN(W$1),0)</f>
        <v>0</v>
      </c>
      <c r="X82" s="36">
        <f>VLOOKUP($A82,'Price &amp; Return'!$AR:$CD,COLUMN(X$1),0)</f>
        <v>-6.6445427186686131E-3</v>
      </c>
      <c r="Y82" s="36">
        <f>VLOOKUP($A82,'Price &amp; Return'!$AR:$CD,COLUMN(Y$1),0)</f>
        <v>0</v>
      </c>
      <c r="Z82" s="36">
        <f>VLOOKUP($A82,'Price &amp; Return'!$AR:$CD,COLUMN(Z$1),0)</f>
        <v>0</v>
      </c>
      <c r="AA82" s="36">
        <f>VLOOKUP($A82,'Price &amp; Return'!$AR:$CD,COLUMN(AA$1),0)</f>
        <v>0</v>
      </c>
      <c r="AB82" s="36">
        <f>VLOOKUP($A82,'Price &amp; Return'!$AR:$CD,COLUMN(AB$1),0)</f>
        <v>0</v>
      </c>
      <c r="AC82" s="36">
        <f>VLOOKUP($A82,'Price &amp; Return'!$AR:$CD,COLUMN(AC$1),0)</f>
        <v>-1.1428695823622968E-2</v>
      </c>
      <c r="AD82" s="36">
        <f>VLOOKUP($A82,'Price &amp; Return'!$AR:$CD,COLUMN(AD$1),0)</f>
        <v>4.4124804908937887E-2</v>
      </c>
      <c r="AE82" s="36">
        <f>VLOOKUP($A82,'Price &amp; Return'!$AR:$CD,COLUMN(AE$1),0)</f>
        <v>0</v>
      </c>
      <c r="AF82" s="36">
        <f>VLOOKUP($A82,'Price &amp; Return'!$AR:$CD,COLUMN(AF$1),0)</f>
        <v>0</v>
      </c>
      <c r="AG82" s="36">
        <f>VLOOKUP($A82,'Price &amp; Return'!$AR:$CD,COLUMN(AG$1),0)</f>
        <v>-3.5506688456909873E-2</v>
      </c>
      <c r="AH82" s="36">
        <f>VLOOKUP($A82,'Price &amp; Return'!$AR:$CD,COLUMN(AH$1),0)</f>
        <v>0</v>
      </c>
      <c r="AI82" s="36">
        <f>VLOOKUP($A82,'Price &amp; Return'!$AR:$CD,COLUMN(AI$1),0)</f>
        <v>0</v>
      </c>
      <c r="AJ82" s="36">
        <f>VLOOKUP($A82,'Price &amp; Return'!$AR:$CD,COLUMN(AJ$1),0)</f>
        <v>0</v>
      </c>
      <c r="AK82" s="36">
        <f>VLOOKUP($A82,'Price &amp; Return'!$AR:$CD,COLUMN(AK$1),0)</f>
        <v>-3.5149421074444969E-3</v>
      </c>
      <c r="AL82" s="36">
        <f>VLOOKUP($A82,'Price &amp; Return'!$AR:$CD,COLUMN(AL$1),0)</f>
        <v>0</v>
      </c>
      <c r="AM82" s="36">
        <f>VLOOKUP($A82,'Price &amp; Return'!$AR:$CD,COLUMN(AM$1),0)</f>
        <v>-2.5317807984289897E-2</v>
      </c>
    </row>
    <row r="83" spans="1:39" x14ac:dyDescent="0.35">
      <c r="A83">
        <v>82</v>
      </c>
      <c r="B83" s="31">
        <f>VLOOKUP($A83,'Price &amp; Return'!$AR:$CD,COLUMN(B$1),0)</f>
        <v>43522</v>
      </c>
      <c r="C83" s="36">
        <f>VLOOKUP($A83,'Price &amp; Return'!$AR:$CD,COLUMN(C$1),0)</f>
        <v>-1.5873349156290122E-2</v>
      </c>
      <c r="D83" s="36">
        <f>VLOOKUP($A83,'Price &amp; Return'!$AR:$CD,COLUMN(D$1),0)</f>
        <v>5.264373348542209E-2</v>
      </c>
      <c r="E83" s="36">
        <f>VLOOKUP($A83,'Price &amp; Return'!$AR:$CD,COLUMN(E$1),0)</f>
        <v>0</v>
      </c>
      <c r="F83" s="36">
        <f>VLOOKUP($A83,'Price &amp; Return'!$AR:$CD,COLUMN(F$1),0)</f>
        <v>0</v>
      </c>
      <c r="G83" s="36">
        <f>VLOOKUP($A83,'Price &amp; Return'!$AR:$CD,COLUMN(G$1),0)</f>
        <v>0</v>
      </c>
      <c r="H83" s="36">
        <f>VLOOKUP($A83,'Price &amp; Return'!$AR:$CD,COLUMN(H$1),0)</f>
        <v>0</v>
      </c>
      <c r="I83" s="36">
        <f>VLOOKUP($A83,'Price &amp; Return'!$AR:$CD,COLUMN(I$1),0)</f>
        <v>0</v>
      </c>
      <c r="J83" s="36">
        <f>VLOOKUP($A83,'Price &amp; Return'!$AR:$CD,COLUMN(J$1),0)</f>
        <v>0</v>
      </c>
      <c r="K83" s="36">
        <f>VLOOKUP($A83,'Price &amp; Return'!$AR:$CD,COLUMN(K$1),0)</f>
        <v>0</v>
      </c>
      <c r="L83" s="36">
        <f>VLOOKUP($A83,'Price &amp; Return'!$AR:$CD,COLUMN(L$1),0)</f>
        <v>-6.4725145056174788E-3</v>
      </c>
      <c r="M83" s="36">
        <f>VLOOKUP($A83,'Price &amp; Return'!$AR:$CD,COLUMN(M$1),0)</f>
        <v>0</v>
      </c>
      <c r="N83" s="36">
        <f>VLOOKUP($A83,'Price &amp; Return'!$AR:$CD,COLUMN(N$1),0)</f>
        <v>-2.4692612590371522E-2</v>
      </c>
      <c r="O83" s="36">
        <f>VLOOKUP($A83,'Price &amp; Return'!$AR:$CD,COLUMN(O$1),0)</f>
        <v>-3.6813973122716434E-2</v>
      </c>
      <c r="P83" s="36">
        <f>VLOOKUP($A83,'Price &amp; Return'!$AR:$CD,COLUMN(P$1),0)</f>
        <v>0</v>
      </c>
      <c r="Q83" s="36">
        <f>VLOOKUP($A83,'Price &amp; Return'!$AR:$CD,COLUMN(Q$1),0)</f>
        <v>-1.6807118316381174E-2</v>
      </c>
      <c r="R83" s="36">
        <f>VLOOKUP($A83,'Price &amp; Return'!$AR:$CD,COLUMN(R$1),0)</f>
        <v>-1.3097578820636404E-3</v>
      </c>
      <c r="S83" s="36">
        <f>VLOOKUP($A83,'Price &amp; Return'!$AR:$CD,COLUMN(S$1),0)</f>
        <v>3.1004373754723088E-2</v>
      </c>
      <c r="T83" s="36">
        <f>VLOOKUP($A83,'Price &amp; Return'!$AR:$CD,COLUMN(T$1),0)</f>
        <v>0</v>
      </c>
      <c r="U83" s="36">
        <f>VLOOKUP($A83,'Price &amp; Return'!$AR:$CD,COLUMN(U$1),0)</f>
        <v>0</v>
      </c>
      <c r="V83" s="36">
        <f>VLOOKUP($A83,'Price &amp; Return'!$AR:$CD,COLUMN(V$1),0)</f>
        <v>0</v>
      </c>
      <c r="W83" s="36">
        <f>VLOOKUP($A83,'Price &amp; Return'!$AR:$CD,COLUMN(W$1),0)</f>
        <v>0</v>
      </c>
      <c r="X83" s="36">
        <f>VLOOKUP($A83,'Price &amp; Return'!$AR:$CD,COLUMN(X$1),0)</f>
        <v>-4.531519621204249E-2</v>
      </c>
      <c r="Y83" s="36">
        <f>VLOOKUP($A83,'Price &amp; Return'!$AR:$CD,COLUMN(Y$1),0)</f>
        <v>0</v>
      </c>
      <c r="Z83" s="36">
        <f>VLOOKUP($A83,'Price &amp; Return'!$AR:$CD,COLUMN(Z$1),0)</f>
        <v>0</v>
      </c>
      <c r="AA83" s="36">
        <f>VLOOKUP($A83,'Price &amp; Return'!$AR:$CD,COLUMN(AA$1),0)</f>
        <v>0</v>
      </c>
      <c r="AB83" s="36">
        <f>VLOOKUP($A83,'Price &amp; Return'!$AR:$CD,COLUMN(AB$1),0)</f>
        <v>0</v>
      </c>
      <c r="AC83" s="36">
        <f>VLOOKUP($A83,'Price &amp; Return'!$AR:$CD,COLUMN(AC$1),0)</f>
        <v>0</v>
      </c>
      <c r="AD83" s="36">
        <f>VLOOKUP($A83,'Price &amp; Return'!$AR:$CD,COLUMN(AD$1),0)</f>
        <v>-8.638461419882057E-2</v>
      </c>
      <c r="AE83" s="36">
        <f>VLOOKUP($A83,'Price &amp; Return'!$AR:$CD,COLUMN(AE$1),0)</f>
        <v>0</v>
      </c>
      <c r="AF83" s="36">
        <f>VLOOKUP($A83,'Price &amp; Return'!$AR:$CD,COLUMN(AF$1),0)</f>
        <v>0</v>
      </c>
      <c r="AG83" s="36">
        <f>VLOOKUP($A83,'Price &amp; Return'!$AR:$CD,COLUMN(AG$1),0)</f>
        <v>-7.7220460939102778E-3</v>
      </c>
      <c r="AH83" s="36">
        <f>VLOOKUP($A83,'Price &amp; Return'!$AR:$CD,COLUMN(AH$1),0)</f>
        <v>9.5310179804324741E-2</v>
      </c>
      <c r="AI83" s="36">
        <f>VLOOKUP($A83,'Price &amp; Return'!$AR:$CD,COLUMN(AI$1),0)</f>
        <v>0</v>
      </c>
      <c r="AJ83" s="36">
        <f>VLOOKUP($A83,'Price &amp; Return'!$AR:$CD,COLUMN(AJ$1),0)</f>
        <v>0</v>
      </c>
      <c r="AK83" s="36">
        <f>VLOOKUP($A83,'Price &amp; Return'!$AR:$CD,COLUMN(AK$1),0)</f>
        <v>1.0582109330537008E-2</v>
      </c>
      <c r="AL83" s="36">
        <f>VLOOKUP($A83,'Price &amp; Return'!$AR:$CD,COLUMN(AL$1),0)</f>
        <v>0</v>
      </c>
      <c r="AM83" s="36">
        <f>VLOOKUP($A83,'Price &amp; Return'!$AR:$CD,COLUMN(AM$1),0)</f>
        <v>-2.4692612590371411E-2</v>
      </c>
    </row>
    <row r="84" spans="1:39" x14ac:dyDescent="0.35">
      <c r="A84">
        <v>83</v>
      </c>
      <c r="B84" s="31">
        <f>VLOOKUP($A84,'Price &amp; Return'!$AR:$CD,COLUMN(B$1),0)</f>
        <v>43521</v>
      </c>
      <c r="C84" s="36">
        <f>VLOOKUP($A84,'Price &amp; Return'!$AR:$CD,COLUMN(C$1),0)</f>
        <v>-7.8431774610260054E-3</v>
      </c>
      <c r="D84" s="36">
        <f>VLOOKUP($A84,'Price &amp; Return'!$AR:$CD,COLUMN(D$1),0)</f>
        <v>4.1385216162854281E-2</v>
      </c>
      <c r="E84" s="36">
        <f>VLOOKUP($A84,'Price &amp; Return'!$AR:$CD,COLUMN(E$1),0)</f>
        <v>0</v>
      </c>
      <c r="F84" s="36">
        <f>VLOOKUP($A84,'Price &amp; Return'!$AR:$CD,COLUMN(F$1),0)</f>
        <v>0</v>
      </c>
      <c r="G84" s="36">
        <f>VLOOKUP($A84,'Price &amp; Return'!$AR:$CD,COLUMN(G$1),0)</f>
        <v>0</v>
      </c>
      <c r="H84" s="36">
        <f>VLOOKUP($A84,'Price &amp; Return'!$AR:$CD,COLUMN(H$1),0)</f>
        <v>0</v>
      </c>
      <c r="I84" s="36">
        <f>VLOOKUP($A84,'Price &amp; Return'!$AR:$CD,COLUMN(I$1),0)</f>
        <v>0</v>
      </c>
      <c r="J84" s="36">
        <f>VLOOKUP($A84,'Price &amp; Return'!$AR:$CD,COLUMN(J$1),0)</f>
        <v>0</v>
      </c>
      <c r="K84" s="36">
        <f>VLOOKUP($A84,'Price &amp; Return'!$AR:$CD,COLUMN(K$1),0)</f>
        <v>0</v>
      </c>
      <c r="L84" s="36">
        <f>VLOOKUP($A84,'Price &amp; Return'!$AR:$CD,COLUMN(L$1),0)</f>
        <v>3.278982282299097E-2</v>
      </c>
      <c r="M84" s="36">
        <f>VLOOKUP($A84,'Price &amp; Return'!$AR:$CD,COLUMN(M$1),0)</f>
        <v>0</v>
      </c>
      <c r="N84" s="36">
        <f>VLOOKUP($A84,'Price &amp; Return'!$AR:$CD,COLUMN(N$1),0)</f>
        <v>-4.056800695614318E-3</v>
      </c>
      <c r="O84" s="36">
        <f>VLOOKUP($A84,'Price &amp; Return'!$AR:$CD,COLUMN(O$1),0)</f>
        <v>-6.006024060211698E-3</v>
      </c>
      <c r="P84" s="36">
        <f>VLOOKUP($A84,'Price &amp; Return'!$AR:$CD,COLUMN(P$1),0)</f>
        <v>-9.950330853168092E-3</v>
      </c>
      <c r="Q84" s="36">
        <f>VLOOKUP($A84,'Price &amp; Return'!$AR:$CD,COLUMN(Q$1),0)</f>
        <v>0</v>
      </c>
      <c r="R84" s="36">
        <f>VLOOKUP($A84,'Price &amp; Return'!$AR:$CD,COLUMN(R$1),0)</f>
        <v>0</v>
      </c>
      <c r="S84" s="36">
        <f>VLOOKUP($A84,'Price &amp; Return'!$AR:$CD,COLUMN(S$1),0)</f>
        <v>0</v>
      </c>
      <c r="T84" s="36">
        <f>VLOOKUP($A84,'Price &amp; Return'!$AR:$CD,COLUMN(T$1),0)</f>
        <v>0</v>
      </c>
      <c r="U84" s="36">
        <f>VLOOKUP($A84,'Price &amp; Return'!$AR:$CD,COLUMN(U$1),0)</f>
        <v>0</v>
      </c>
      <c r="V84" s="36">
        <f>VLOOKUP($A84,'Price &amp; Return'!$AR:$CD,COLUMN(V$1),0)</f>
        <v>0</v>
      </c>
      <c r="W84" s="36">
        <f>VLOOKUP($A84,'Price &amp; Return'!$AR:$CD,COLUMN(W$1),0)</f>
        <v>1.1173300598125255E-2</v>
      </c>
      <c r="X84" s="36">
        <f>VLOOKUP($A84,'Price &amp; Return'!$AR:$CD,COLUMN(X$1),0)</f>
        <v>0</v>
      </c>
      <c r="Y84" s="36">
        <f>VLOOKUP($A84,'Price &amp; Return'!$AR:$CD,COLUMN(Y$1),0)</f>
        <v>0</v>
      </c>
      <c r="Z84" s="36">
        <f>VLOOKUP($A84,'Price &amp; Return'!$AR:$CD,COLUMN(Z$1),0)</f>
        <v>0</v>
      </c>
      <c r="AA84" s="36">
        <f>VLOOKUP($A84,'Price &amp; Return'!$AR:$CD,COLUMN(AA$1),0)</f>
        <v>0</v>
      </c>
      <c r="AB84" s="36">
        <f>VLOOKUP($A84,'Price &amp; Return'!$AR:$CD,COLUMN(AB$1),0)</f>
        <v>-2.5975486403260677E-2</v>
      </c>
      <c r="AC84" s="36">
        <f>VLOOKUP($A84,'Price &amp; Return'!$AR:$CD,COLUMN(AC$1),0)</f>
        <v>0</v>
      </c>
      <c r="AD84" s="36">
        <f>VLOOKUP($A84,'Price &amp; Return'!$AR:$CD,COLUMN(AD$1),0)</f>
        <v>4.9480057263369716E-2</v>
      </c>
      <c r="AE84" s="36">
        <f>VLOOKUP($A84,'Price &amp; Return'!$AR:$CD,COLUMN(AE$1),0)</f>
        <v>0</v>
      </c>
      <c r="AF84" s="36">
        <f>VLOOKUP($A84,'Price &amp; Return'!$AR:$CD,COLUMN(AF$1),0)</f>
        <v>0</v>
      </c>
      <c r="AG84" s="36">
        <f>VLOOKUP($A84,'Price &amp; Return'!$AR:$CD,COLUMN(AG$1),0)</f>
        <v>9.6619109117368901E-3</v>
      </c>
      <c r="AH84" s="36">
        <f>VLOOKUP($A84,'Price &amp; Return'!$AR:$CD,COLUMN(AH$1),0)</f>
        <v>0</v>
      </c>
      <c r="AI84" s="36">
        <f>VLOOKUP($A84,'Price &amp; Return'!$AR:$CD,COLUMN(AI$1),0)</f>
        <v>0</v>
      </c>
      <c r="AJ84" s="36">
        <f>VLOOKUP($A84,'Price &amp; Return'!$AR:$CD,COLUMN(AJ$1),0)</f>
        <v>5.196154962327853E-4</v>
      </c>
      <c r="AK84" s="36">
        <f>VLOOKUP($A84,'Price &amp; Return'!$AR:$CD,COLUMN(AK$1),0)</f>
        <v>0</v>
      </c>
      <c r="AL84" s="36">
        <f>VLOOKUP($A84,'Price &amp; Return'!$AR:$CD,COLUMN(AL$1),0)</f>
        <v>3.9220713153281329E-2</v>
      </c>
      <c r="AM84" s="36">
        <f>VLOOKUP($A84,'Price &amp; Return'!$AR:$CD,COLUMN(AM$1),0)</f>
        <v>2.4692612590371414E-2</v>
      </c>
    </row>
    <row r="85" spans="1:39" x14ac:dyDescent="0.35">
      <c r="A85">
        <v>84</v>
      </c>
      <c r="B85" s="31">
        <f>VLOOKUP($A85,'Price &amp; Return'!$AR:$CD,COLUMN(B$1),0)</f>
        <v>43518</v>
      </c>
      <c r="C85" s="36">
        <f>VLOOKUP($A85,'Price &amp; Return'!$AR:$CD,COLUMN(C$1),0)</f>
        <v>0</v>
      </c>
      <c r="D85" s="36">
        <f>VLOOKUP($A85,'Price &amp; Return'!$AR:$CD,COLUMN(D$1),0)</f>
        <v>-4.1385216162854364E-2</v>
      </c>
      <c r="E85" s="36">
        <f>VLOOKUP($A85,'Price &amp; Return'!$AR:$CD,COLUMN(E$1),0)</f>
        <v>0</v>
      </c>
      <c r="F85" s="36">
        <f>VLOOKUP($A85,'Price &amp; Return'!$AR:$CD,COLUMN(F$1),0)</f>
        <v>0</v>
      </c>
      <c r="G85" s="36">
        <f>VLOOKUP($A85,'Price &amp; Return'!$AR:$CD,COLUMN(G$1),0)</f>
        <v>-0.1005412292218774</v>
      </c>
      <c r="H85" s="36">
        <f>VLOOKUP($A85,'Price &amp; Return'!$AR:$CD,COLUMN(H$1),0)</f>
        <v>0</v>
      </c>
      <c r="I85" s="36">
        <f>VLOOKUP($A85,'Price &amp; Return'!$AR:$CD,COLUMN(I$1),0)</f>
        <v>0</v>
      </c>
      <c r="J85" s="36">
        <f>VLOOKUP($A85,'Price &amp; Return'!$AR:$CD,COLUMN(J$1),0)</f>
        <v>0</v>
      </c>
      <c r="K85" s="36">
        <f>VLOOKUP($A85,'Price &amp; Return'!$AR:$CD,COLUMN(K$1),0)</f>
        <v>0</v>
      </c>
      <c r="L85" s="36">
        <f>VLOOKUP($A85,'Price &amp; Return'!$AR:$CD,COLUMN(L$1),0)</f>
        <v>-9.950330853168092E-3</v>
      </c>
      <c r="M85" s="36">
        <f>VLOOKUP($A85,'Price &amp; Return'!$AR:$CD,COLUMN(M$1),0)</f>
        <v>0</v>
      </c>
      <c r="N85" s="36">
        <f>VLOOKUP($A85,'Price &amp; Return'!$AR:$CD,COLUMN(N$1),0)</f>
        <v>4.0568006956142478E-3</v>
      </c>
      <c r="O85" s="36">
        <f>VLOOKUP($A85,'Price &amp; Return'!$AR:$CD,COLUMN(O$1),0)</f>
        <v>6.0060240602117284E-3</v>
      </c>
      <c r="P85" s="36">
        <f>VLOOKUP($A85,'Price &amp; Return'!$AR:$CD,COLUMN(P$1),0)</f>
        <v>-2.4451095864164309E-2</v>
      </c>
      <c r="Q85" s="36">
        <f>VLOOKUP($A85,'Price &amp; Return'!$AR:$CD,COLUMN(Q$1),0)</f>
        <v>0</v>
      </c>
      <c r="R85" s="36">
        <f>VLOOKUP($A85,'Price &amp; Return'!$AR:$CD,COLUMN(R$1),0)</f>
        <v>5.249355886143745E-3</v>
      </c>
      <c r="S85" s="36">
        <f>VLOOKUP($A85,'Price &amp; Return'!$AR:$CD,COLUMN(S$1),0)</f>
        <v>0</v>
      </c>
      <c r="T85" s="36">
        <f>VLOOKUP($A85,'Price &amp; Return'!$AR:$CD,COLUMN(T$1),0)</f>
        <v>0</v>
      </c>
      <c r="U85" s="36">
        <f>VLOOKUP($A85,'Price &amp; Return'!$AR:$CD,COLUMN(U$1),0)</f>
        <v>0</v>
      </c>
      <c r="V85" s="36">
        <f>VLOOKUP($A85,'Price &amp; Return'!$AR:$CD,COLUMN(V$1),0)</f>
        <v>0</v>
      </c>
      <c r="W85" s="36">
        <f>VLOOKUP($A85,'Price &amp; Return'!$AR:$CD,COLUMN(W$1),0)</f>
        <v>4.5985113241823437E-2</v>
      </c>
      <c r="X85" s="36">
        <f>VLOOKUP($A85,'Price &amp; Return'!$AR:$CD,COLUMN(X$1),0)</f>
        <v>0</v>
      </c>
      <c r="Y85" s="36">
        <f>VLOOKUP($A85,'Price &amp; Return'!$AR:$CD,COLUMN(Y$1),0)</f>
        <v>0</v>
      </c>
      <c r="Z85" s="36">
        <f>VLOOKUP($A85,'Price &amp; Return'!$AR:$CD,COLUMN(Z$1),0)</f>
        <v>0</v>
      </c>
      <c r="AA85" s="36">
        <f>VLOOKUP($A85,'Price &amp; Return'!$AR:$CD,COLUMN(AA$1),0)</f>
        <v>0</v>
      </c>
      <c r="AB85" s="36">
        <f>VLOOKUP($A85,'Price &amp; Return'!$AR:$CD,COLUMN(AB$1),0)</f>
        <v>2.5975486403260736E-2</v>
      </c>
      <c r="AC85" s="36">
        <f>VLOOKUP($A85,'Price &amp; Return'!$AR:$CD,COLUMN(AC$1),0)</f>
        <v>0</v>
      </c>
      <c r="AD85" s="36">
        <f>VLOOKUP($A85,'Price &amp; Return'!$AR:$CD,COLUMN(AD$1),0)</f>
        <v>-1.4388737452099556E-2</v>
      </c>
      <c r="AE85" s="36">
        <f>VLOOKUP($A85,'Price &amp; Return'!$AR:$CD,COLUMN(AE$1),0)</f>
        <v>0</v>
      </c>
      <c r="AF85" s="36">
        <f>VLOOKUP($A85,'Price &amp; Return'!$AR:$CD,COLUMN(AF$1),0)</f>
        <v>0</v>
      </c>
      <c r="AG85" s="36">
        <f>VLOOKUP($A85,'Price &amp; Return'!$AR:$CD,COLUMN(AG$1),0)</f>
        <v>1.7630231376270501E-2</v>
      </c>
      <c r="AH85" s="36">
        <f>VLOOKUP($A85,'Price &amp; Return'!$AR:$CD,COLUMN(AH$1),0)</f>
        <v>1.142869582362285E-2</v>
      </c>
      <c r="AI85" s="36">
        <f>VLOOKUP($A85,'Price &amp; Return'!$AR:$CD,COLUMN(AI$1),0)</f>
        <v>0</v>
      </c>
      <c r="AJ85" s="36">
        <f>VLOOKUP($A85,'Price &amp; Return'!$AR:$CD,COLUMN(AJ$1),0)</f>
        <v>-3.1136506732793584E-3</v>
      </c>
      <c r="AK85" s="36">
        <f>VLOOKUP($A85,'Price &amp; Return'!$AR:$CD,COLUMN(AK$1),0)</f>
        <v>-3.5398267051240623E-3</v>
      </c>
      <c r="AL85" s="36">
        <f>VLOOKUP($A85,'Price &amp; Return'!$AR:$CD,COLUMN(AL$1),0)</f>
        <v>-3.077165866675366E-2</v>
      </c>
      <c r="AM85" s="36">
        <f>VLOOKUP($A85,'Price &amp; Return'!$AR:$CD,COLUMN(AM$1),0)</f>
        <v>0</v>
      </c>
    </row>
    <row r="86" spans="1:39" x14ac:dyDescent="0.35">
      <c r="A86">
        <v>85</v>
      </c>
      <c r="B86" s="31">
        <f>VLOOKUP($A86,'Price &amp; Return'!$AR:$CD,COLUMN(B$1),0)</f>
        <v>43517</v>
      </c>
      <c r="C86" s="36">
        <f>VLOOKUP($A86,'Price &amp; Return'!$AR:$CD,COLUMN(C$1),0)</f>
        <v>7.843177461026099E-3</v>
      </c>
      <c r="D86" s="36">
        <f>VLOOKUP($A86,'Price &amp; Return'!$AR:$CD,COLUMN(D$1),0)</f>
        <v>2.7398974188114562E-2</v>
      </c>
      <c r="E86" s="36">
        <f>VLOOKUP($A86,'Price &amp; Return'!$AR:$CD,COLUMN(E$1),0)</f>
        <v>0</v>
      </c>
      <c r="F86" s="36">
        <f>VLOOKUP($A86,'Price &amp; Return'!$AR:$CD,COLUMN(F$1),0)</f>
        <v>0</v>
      </c>
      <c r="G86" s="36">
        <f>VLOOKUP($A86,'Price &amp; Return'!$AR:$CD,COLUMN(G$1),0)</f>
        <v>0</v>
      </c>
      <c r="H86" s="36">
        <f>VLOOKUP($A86,'Price &amp; Return'!$AR:$CD,COLUMN(H$1),0)</f>
        <v>0</v>
      </c>
      <c r="I86" s="36">
        <f>VLOOKUP($A86,'Price &amp; Return'!$AR:$CD,COLUMN(I$1),0)</f>
        <v>0</v>
      </c>
      <c r="J86" s="36">
        <f>VLOOKUP($A86,'Price &amp; Return'!$AR:$CD,COLUMN(J$1),0)</f>
        <v>0</v>
      </c>
      <c r="K86" s="36">
        <f>VLOOKUP($A86,'Price &amp; Return'!$AR:$CD,COLUMN(K$1),0)</f>
        <v>0</v>
      </c>
      <c r="L86" s="36">
        <f>VLOOKUP($A86,'Price &amp; Return'!$AR:$CD,COLUMN(L$1),0)</f>
        <v>0</v>
      </c>
      <c r="M86" s="36">
        <f>VLOOKUP($A86,'Price &amp; Return'!$AR:$CD,COLUMN(M$1),0)</f>
        <v>0</v>
      </c>
      <c r="N86" s="36">
        <f>VLOOKUP($A86,'Price &amp; Return'!$AR:$CD,COLUMN(N$1),0)</f>
        <v>-4.056800695614318E-3</v>
      </c>
      <c r="O86" s="36">
        <f>VLOOKUP($A86,'Price &amp; Return'!$AR:$CD,COLUMN(O$1),0)</f>
        <v>1.2121360532345041E-2</v>
      </c>
      <c r="P86" s="36">
        <f>VLOOKUP($A86,'Price &amp; Return'!$AR:$CD,COLUMN(P$1),0)</f>
        <v>-2.4125464053839896E-3</v>
      </c>
      <c r="Q86" s="36">
        <f>VLOOKUP($A86,'Price &amp; Return'!$AR:$CD,COLUMN(Q$1),0)</f>
        <v>3.8221212820197671E-2</v>
      </c>
      <c r="R86" s="36">
        <f>VLOOKUP($A86,'Price &amp; Return'!$AR:$CD,COLUMN(R$1),0)</f>
        <v>0</v>
      </c>
      <c r="S86" s="36">
        <f>VLOOKUP($A86,'Price &amp; Return'!$AR:$CD,COLUMN(S$1),0)</f>
        <v>0</v>
      </c>
      <c r="T86" s="36">
        <f>VLOOKUP($A86,'Price &amp; Return'!$AR:$CD,COLUMN(T$1),0)</f>
        <v>-9.9629840948841294E-2</v>
      </c>
      <c r="U86" s="36">
        <f>VLOOKUP($A86,'Price &amp; Return'!$AR:$CD,COLUMN(U$1),0)</f>
        <v>0</v>
      </c>
      <c r="V86" s="36">
        <f>VLOOKUP($A86,'Price &amp; Return'!$AR:$CD,COLUMN(V$1),0)</f>
        <v>0</v>
      </c>
      <c r="W86" s="36">
        <f>VLOOKUP($A86,'Price &amp; Return'!$AR:$CD,COLUMN(W$1),0)</f>
        <v>0</v>
      </c>
      <c r="X86" s="36">
        <f>VLOOKUP($A86,'Price &amp; Return'!$AR:$CD,COLUMN(X$1),0)</f>
        <v>0</v>
      </c>
      <c r="Y86" s="36">
        <f>VLOOKUP($A86,'Price &amp; Return'!$AR:$CD,COLUMN(Y$1),0)</f>
        <v>0</v>
      </c>
      <c r="Z86" s="36">
        <f>VLOOKUP($A86,'Price &amp; Return'!$AR:$CD,COLUMN(Z$1),0)</f>
        <v>0</v>
      </c>
      <c r="AA86" s="36">
        <f>VLOOKUP($A86,'Price &amp; Return'!$AR:$CD,COLUMN(AA$1),0)</f>
        <v>0</v>
      </c>
      <c r="AB86" s="36">
        <f>VLOOKUP($A86,'Price &amp; Return'!$AR:$CD,COLUMN(AB$1),0)</f>
        <v>0</v>
      </c>
      <c r="AC86" s="36">
        <f>VLOOKUP($A86,'Price &amp; Return'!$AR:$CD,COLUMN(AC$1),0)</f>
        <v>-2.2472855852058514E-2</v>
      </c>
      <c r="AD86" s="36">
        <f>VLOOKUP($A86,'Price &amp; Return'!$AR:$CD,COLUMN(AD$1),0)</f>
        <v>0</v>
      </c>
      <c r="AE86" s="36">
        <f>VLOOKUP($A86,'Price &amp; Return'!$AR:$CD,COLUMN(AE$1),0)</f>
        <v>0</v>
      </c>
      <c r="AF86" s="36">
        <f>VLOOKUP($A86,'Price &amp; Return'!$AR:$CD,COLUMN(AF$1),0)</f>
        <v>0</v>
      </c>
      <c r="AG86" s="36">
        <f>VLOOKUP($A86,'Price &amp; Return'!$AR:$CD,COLUMN(AG$1),0)</f>
        <v>-1.9570096194097223E-2</v>
      </c>
      <c r="AH86" s="36">
        <f>VLOOKUP($A86,'Price &amp; Return'!$AR:$CD,COLUMN(AH$1),0)</f>
        <v>4.2259809289882599E-2</v>
      </c>
      <c r="AI86" s="36">
        <f>VLOOKUP($A86,'Price &amp; Return'!$AR:$CD,COLUMN(AI$1),0)</f>
        <v>0</v>
      </c>
      <c r="AJ86" s="36">
        <f>VLOOKUP($A86,'Price &amp; Return'!$AR:$CD,COLUMN(AJ$1),0)</f>
        <v>3.1136506732793536E-3</v>
      </c>
      <c r="AK86" s="36">
        <f>VLOOKUP($A86,'Price &amp; Return'!$AR:$CD,COLUMN(AK$1),0)</f>
        <v>1.7825783952600666E-2</v>
      </c>
      <c r="AL86" s="36">
        <f>VLOOKUP($A86,'Price &amp; Return'!$AR:$CD,COLUMN(AL$1),0)</f>
        <v>0</v>
      </c>
      <c r="AM86" s="36">
        <f>VLOOKUP($A86,'Price &amp; Return'!$AR:$CD,COLUMN(AM$1),0)</f>
        <v>6.269613013595395E-3</v>
      </c>
    </row>
    <row r="87" spans="1:39" x14ac:dyDescent="0.35">
      <c r="A87">
        <v>86</v>
      </c>
      <c r="B87" s="31">
        <f>VLOOKUP($A87,'Price &amp; Return'!$AR:$CD,COLUMN(B$1),0)</f>
        <v>43516</v>
      </c>
      <c r="C87" s="36">
        <f>VLOOKUP($A87,'Price &amp; Return'!$AR:$CD,COLUMN(C$1),0)</f>
        <v>-7.8431774610260054E-3</v>
      </c>
      <c r="D87" s="36">
        <f>VLOOKUP($A87,'Price &amp; Return'!$AR:$CD,COLUMN(D$1),0)</f>
        <v>1.398624197473987E-2</v>
      </c>
      <c r="E87" s="36">
        <f>VLOOKUP($A87,'Price &amp; Return'!$AR:$CD,COLUMN(E$1),0)</f>
        <v>0</v>
      </c>
      <c r="F87" s="36">
        <f>VLOOKUP($A87,'Price &amp; Return'!$AR:$CD,COLUMN(F$1),0)</f>
        <v>0</v>
      </c>
      <c r="G87" s="36">
        <f>VLOOKUP($A87,'Price &amp; Return'!$AR:$CD,COLUMN(G$1),0)</f>
        <v>0</v>
      </c>
      <c r="H87" s="36">
        <f>VLOOKUP($A87,'Price &amp; Return'!$AR:$CD,COLUMN(H$1),0)</f>
        <v>0</v>
      </c>
      <c r="I87" s="36">
        <f>VLOOKUP($A87,'Price &amp; Return'!$AR:$CD,COLUMN(I$1),0)</f>
        <v>0</v>
      </c>
      <c r="J87" s="36">
        <f>VLOOKUP($A87,'Price &amp; Return'!$AR:$CD,COLUMN(J$1),0)</f>
        <v>0</v>
      </c>
      <c r="K87" s="36">
        <f>VLOOKUP($A87,'Price &amp; Return'!$AR:$CD,COLUMN(K$1),0)</f>
        <v>-7.1176278467894996E-2</v>
      </c>
      <c r="L87" s="36">
        <f>VLOOKUP($A87,'Price &amp; Return'!$AR:$CD,COLUMN(L$1),0)</f>
        <v>0</v>
      </c>
      <c r="M87" s="36">
        <f>VLOOKUP($A87,'Price &amp; Return'!$AR:$CD,COLUMN(M$1),0)</f>
        <v>0</v>
      </c>
      <c r="N87" s="36">
        <f>VLOOKUP($A87,'Price &amp; Return'!$AR:$CD,COLUMN(N$1),0)</f>
        <v>0</v>
      </c>
      <c r="O87" s="36">
        <f>VLOOKUP($A87,'Price &amp; Return'!$AR:$CD,COLUMN(O$1),0)</f>
        <v>1.2270092591814401E-2</v>
      </c>
      <c r="P87" s="36">
        <f>VLOOKUP($A87,'Price &amp; Return'!$AR:$CD,COLUMN(P$1),0)</f>
        <v>-1.1976191046715649E-2</v>
      </c>
      <c r="Q87" s="36">
        <f>VLOOKUP($A87,'Price &amp; Return'!$AR:$CD,COLUMN(Q$1),0)</f>
        <v>-3.8221212820197741E-2</v>
      </c>
      <c r="R87" s="36">
        <f>VLOOKUP($A87,'Price &amp; Return'!$AR:$CD,COLUMN(R$1),0)</f>
        <v>7.9260652724207226E-3</v>
      </c>
      <c r="S87" s="36">
        <f>VLOOKUP($A87,'Price &amp; Return'!$AR:$CD,COLUMN(S$1),0)</f>
        <v>1.5372793188863979E-3</v>
      </c>
      <c r="T87" s="36">
        <f>VLOOKUP($A87,'Price &amp; Return'!$AR:$CD,COLUMN(T$1),0)</f>
        <v>0</v>
      </c>
      <c r="U87" s="36">
        <f>VLOOKUP($A87,'Price &amp; Return'!$AR:$CD,COLUMN(U$1),0)</f>
        <v>0</v>
      </c>
      <c r="V87" s="36">
        <f>VLOOKUP($A87,'Price &amp; Return'!$AR:$CD,COLUMN(V$1),0)</f>
        <v>0</v>
      </c>
      <c r="W87" s="36">
        <f>VLOOKUP($A87,'Price &amp; Return'!$AR:$CD,COLUMN(W$1),0)</f>
        <v>1.0644689511414228E-2</v>
      </c>
      <c r="X87" s="36">
        <f>VLOOKUP($A87,'Price &amp; Return'!$AR:$CD,COLUMN(X$1),0)</f>
        <v>-1.2578782206860073E-2</v>
      </c>
      <c r="Y87" s="36">
        <f>VLOOKUP($A87,'Price &amp; Return'!$AR:$CD,COLUMN(Y$1),0)</f>
        <v>0</v>
      </c>
      <c r="Z87" s="36">
        <f>VLOOKUP($A87,'Price &amp; Return'!$AR:$CD,COLUMN(Z$1),0)</f>
        <v>0</v>
      </c>
      <c r="AA87" s="36">
        <f>VLOOKUP($A87,'Price &amp; Return'!$AR:$CD,COLUMN(AA$1),0)</f>
        <v>0</v>
      </c>
      <c r="AB87" s="36">
        <f>VLOOKUP($A87,'Price &amp; Return'!$AR:$CD,COLUMN(AB$1),0)</f>
        <v>0</v>
      </c>
      <c r="AC87" s="36">
        <f>VLOOKUP($A87,'Price &amp; Return'!$AR:$CD,COLUMN(AC$1),0)</f>
        <v>5.7158413839948623E-2</v>
      </c>
      <c r="AD87" s="36">
        <f>VLOOKUP($A87,'Price &amp; Return'!$AR:$CD,COLUMN(AD$1),0)</f>
        <v>0</v>
      </c>
      <c r="AE87" s="36">
        <f>VLOOKUP($A87,'Price &amp; Return'!$AR:$CD,COLUMN(AE$1),0)</f>
        <v>0</v>
      </c>
      <c r="AF87" s="36">
        <f>VLOOKUP($A87,'Price &amp; Return'!$AR:$CD,COLUMN(AF$1),0)</f>
        <v>0</v>
      </c>
      <c r="AG87" s="36">
        <f>VLOOKUP($A87,'Price &amp; Return'!$AR:$CD,COLUMN(AG$1),0)</f>
        <v>1.7595761890379442E-2</v>
      </c>
      <c r="AH87" s="36">
        <f>VLOOKUP($A87,'Price &amp; Return'!$AR:$CD,COLUMN(AH$1),0)</f>
        <v>-4.6846973296788781E-2</v>
      </c>
      <c r="AI87" s="36">
        <f>VLOOKUP($A87,'Price &amp; Return'!$AR:$CD,COLUMN(AI$1),0)</f>
        <v>0</v>
      </c>
      <c r="AJ87" s="36">
        <f>VLOOKUP($A87,'Price &amp; Return'!$AR:$CD,COLUMN(AJ$1),0)</f>
        <v>-5.1961549623275483E-4</v>
      </c>
      <c r="AK87" s="36">
        <f>VLOOKUP($A87,'Price &amp; Return'!$AR:$CD,COLUMN(AK$1),0)</f>
        <v>-7.168489478612516E-3</v>
      </c>
      <c r="AL87" s="36">
        <f>VLOOKUP($A87,'Price &amp; Return'!$AR:$CD,COLUMN(AL$1),0)</f>
        <v>9.5310179804324935E-2</v>
      </c>
      <c r="AM87" s="36">
        <f>VLOOKUP($A87,'Price &amp; Return'!$AR:$CD,COLUMN(AM$1),0)</f>
        <v>-6.2696130135953742E-3</v>
      </c>
    </row>
    <row r="88" spans="1:39" x14ac:dyDescent="0.35">
      <c r="A88">
        <v>87</v>
      </c>
      <c r="B88" s="31">
        <f>VLOOKUP($A88,'Price &amp; Return'!$AR:$CD,COLUMN(B$1),0)</f>
        <v>43515</v>
      </c>
      <c r="C88" s="36">
        <f>VLOOKUP($A88,'Price &amp; Return'!$AR:$CD,COLUMN(C$1),0)</f>
        <v>1.5748356968139331E-2</v>
      </c>
      <c r="D88" s="36">
        <f>VLOOKUP($A88,'Price &amp; Return'!$AR:$CD,COLUMN(D$1),0)</f>
        <v>-2.7779564107075706E-2</v>
      </c>
      <c r="E88" s="36">
        <f>VLOOKUP($A88,'Price &amp; Return'!$AR:$CD,COLUMN(E$1),0)</f>
        <v>0</v>
      </c>
      <c r="F88" s="36">
        <f>VLOOKUP($A88,'Price &amp; Return'!$AR:$CD,COLUMN(F$1),0)</f>
        <v>0</v>
      </c>
      <c r="G88" s="36">
        <f>VLOOKUP($A88,'Price &amp; Return'!$AR:$CD,COLUMN(G$1),0)</f>
        <v>0</v>
      </c>
      <c r="H88" s="36">
        <f>VLOOKUP($A88,'Price &amp; Return'!$AR:$CD,COLUMN(H$1),0)</f>
        <v>0</v>
      </c>
      <c r="I88" s="36">
        <f>VLOOKUP($A88,'Price &amp; Return'!$AR:$CD,COLUMN(I$1),0)</f>
        <v>0</v>
      </c>
      <c r="J88" s="36">
        <f>VLOOKUP($A88,'Price &amp; Return'!$AR:$CD,COLUMN(J$1),0)</f>
        <v>0</v>
      </c>
      <c r="K88" s="36">
        <f>VLOOKUP($A88,'Price &amp; Return'!$AR:$CD,COLUMN(K$1),0)</f>
        <v>7.9406777604410408E-2</v>
      </c>
      <c r="L88" s="36">
        <f>VLOOKUP($A88,'Price &amp; Return'!$AR:$CD,COLUMN(L$1),0)</f>
        <v>4.0409538337876701E-2</v>
      </c>
      <c r="M88" s="36">
        <f>VLOOKUP($A88,'Price &amp; Return'!$AR:$CD,COLUMN(M$1),0)</f>
        <v>0</v>
      </c>
      <c r="N88" s="36">
        <f>VLOOKUP($A88,'Price &amp; Return'!$AR:$CD,COLUMN(N$1),0)</f>
        <v>-2.400115209954324E-2</v>
      </c>
      <c r="O88" s="36">
        <f>VLOOKUP($A88,'Price &amp; Return'!$AR:$CD,COLUMN(O$1),0)</f>
        <v>-6.1538655743783354E-3</v>
      </c>
      <c r="P88" s="36">
        <f>VLOOKUP($A88,'Price &amp; Return'!$AR:$CD,COLUMN(P$1),0)</f>
        <v>0</v>
      </c>
      <c r="Q88" s="36">
        <f>VLOOKUP($A88,'Price &amp; Return'!$AR:$CD,COLUMN(Q$1),0)</f>
        <v>0</v>
      </c>
      <c r="R88" s="36">
        <f>VLOOKUP($A88,'Price &amp; Return'!$AR:$CD,COLUMN(R$1),0)</f>
        <v>3.2347833865519343E-2</v>
      </c>
      <c r="S88" s="36">
        <f>VLOOKUP($A88,'Price &amp; Return'!$AR:$CD,COLUMN(S$1),0)</f>
        <v>0</v>
      </c>
      <c r="T88" s="36">
        <f>VLOOKUP($A88,'Price &amp; Return'!$AR:$CD,COLUMN(T$1),0)</f>
        <v>0</v>
      </c>
      <c r="U88" s="36">
        <f>VLOOKUP($A88,'Price &amp; Return'!$AR:$CD,COLUMN(U$1),0)</f>
        <v>0</v>
      </c>
      <c r="V88" s="36">
        <f>VLOOKUP($A88,'Price &amp; Return'!$AR:$CD,COLUMN(V$1),0)</f>
        <v>0</v>
      </c>
      <c r="W88" s="36">
        <f>VLOOKUP($A88,'Price &amp; Return'!$AR:$CD,COLUMN(W$1),0)</f>
        <v>-1.0644689511414113E-2</v>
      </c>
      <c r="X88" s="36">
        <f>VLOOKUP($A88,'Price &amp; Return'!$AR:$CD,COLUMN(X$1),0)</f>
        <v>0</v>
      </c>
      <c r="Y88" s="36">
        <f>VLOOKUP($A88,'Price &amp; Return'!$AR:$CD,COLUMN(Y$1),0)</f>
        <v>3.2523191705560145E-2</v>
      </c>
      <c r="Z88" s="36">
        <f>VLOOKUP($A88,'Price &amp; Return'!$AR:$CD,COLUMN(Z$1),0)</f>
        <v>7.6961041136128394E-2</v>
      </c>
      <c r="AA88" s="36">
        <f>VLOOKUP($A88,'Price &amp; Return'!$AR:$CD,COLUMN(AA$1),0)</f>
        <v>0</v>
      </c>
      <c r="AB88" s="36">
        <f>VLOOKUP($A88,'Price &amp; Return'!$AR:$CD,COLUMN(AB$1),0)</f>
        <v>0</v>
      </c>
      <c r="AC88" s="36">
        <f>VLOOKUP($A88,'Price &amp; Return'!$AR:$CD,COLUMN(AC$1),0)</f>
        <v>0</v>
      </c>
      <c r="AD88" s="36">
        <f>VLOOKUP($A88,'Price &amp; Return'!$AR:$CD,COLUMN(AD$1),0)</f>
        <v>0</v>
      </c>
      <c r="AE88" s="36">
        <f>VLOOKUP($A88,'Price &amp; Return'!$AR:$CD,COLUMN(AE$1),0)</f>
        <v>0</v>
      </c>
      <c r="AF88" s="36">
        <f>VLOOKUP($A88,'Price &amp; Return'!$AR:$CD,COLUMN(AF$1),0)</f>
        <v>0</v>
      </c>
      <c r="AG88" s="36">
        <f>VLOOKUP($A88,'Price &amp; Return'!$AR:$CD,COLUMN(AG$1),0)</f>
        <v>5.4724899689246674E-2</v>
      </c>
      <c r="AH88" s="36">
        <f>VLOOKUP($A88,'Price &amp; Return'!$AR:$CD,COLUMN(AH$1),0)</f>
        <v>0</v>
      </c>
      <c r="AI88" s="36">
        <f>VLOOKUP($A88,'Price &amp; Return'!$AR:$CD,COLUMN(AI$1),0)</f>
        <v>0</v>
      </c>
      <c r="AJ88" s="36">
        <f>VLOOKUP($A88,'Price &amp; Return'!$AR:$CD,COLUMN(AJ$1),0)</f>
        <v>-4.1472324864463683E-3</v>
      </c>
      <c r="AK88" s="36">
        <f>VLOOKUP($A88,'Price &amp; Return'!$AR:$CD,COLUMN(AK$1),0)</f>
        <v>0</v>
      </c>
      <c r="AL88" s="36">
        <f>VLOOKUP($A88,'Price &amp; Return'!$AR:$CD,COLUMN(AL$1),0)</f>
        <v>0</v>
      </c>
      <c r="AM88" s="36">
        <f>VLOOKUP($A88,'Price &amp; Return'!$AR:$CD,COLUMN(AM$1),0)</f>
        <v>4.4735893841391518E-2</v>
      </c>
    </row>
    <row r="89" spans="1:39" x14ac:dyDescent="0.35">
      <c r="A89">
        <v>88</v>
      </c>
      <c r="B89" s="31">
        <f>VLOOKUP($A89,'Price &amp; Return'!$AR:$CD,COLUMN(B$1),0)</f>
        <v>43514</v>
      </c>
      <c r="C89" s="36">
        <f>VLOOKUP($A89,'Price &amp; Return'!$AR:$CD,COLUMN(C$1),0)</f>
        <v>-4.6520015634892817E-2</v>
      </c>
      <c r="D89" s="36">
        <f>VLOOKUP($A89,'Price &amp; Return'!$AR:$CD,COLUMN(D$1),0)</f>
        <v>-2.7028672387919374E-2</v>
      </c>
      <c r="E89" s="36">
        <f>VLOOKUP($A89,'Price &amp; Return'!$AR:$CD,COLUMN(E$1),0)</f>
        <v>0</v>
      </c>
      <c r="F89" s="36">
        <f>VLOOKUP($A89,'Price &amp; Return'!$AR:$CD,COLUMN(F$1),0)</f>
        <v>-0.10339186203496518</v>
      </c>
      <c r="G89" s="36">
        <f>VLOOKUP($A89,'Price &amp; Return'!$AR:$CD,COLUMN(G$1),0)</f>
        <v>0</v>
      </c>
      <c r="H89" s="36">
        <f>VLOOKUP($A89,'Price &amp; Return'!$AR:$CD,COLUMN(H$1),0)</f>
        <v>6.6894234830030222E-2</v>
      </c>
      <c r="I89" s="36">
        <f>VLOOKUP($A89,'Price &amp; Return'!$AR:$CD,COLUMN(I$1),0)</f>
        <v>0</v>
      </c>
      <c r="J89" s="36">
        <f>VLOOKUP($A89,'Price &amp; Return'!$AR:$CD,COLUMN(J$1),0)</f>
        <v>0</v>
      </c>
      <c r="K89" s="36">
        <f>VLOOKUP($A89,'Price &amp; Return'!$AR:$CD,COLUMN(K$1),0)</f>
        <v>0</v>
      </c>
      <c r="L89" s="36">
        <f>VLOOKUP($A89,'Price &amp; Return'!$AR:$CD,COLUMN(L$1),0)</f>
        <v>-5.0261834780888311E-2</v>
      </c>
      <c r="M89" s="36">
        <f>VLOOKUP($A89,'Price &amp; Return'!$AR:$CD,COLUMN(M$1),0)</f>
        <v>0</v>
      </c>
      <c r="N89" s="36">
        <f>VLOOKUP($A89,'Price &amp; Return'!$AR:$CD,COLUMN(N$1),0)</f>
        <v>-2.7292142288007398E-2</v>
      </c>
      <c r="O89" s="36">
        <f>VLOOKUP($A89,'Price &amp; Return'!$AR:$CD,COLUMN(O$1),0)</f>
        <v>-3.6148514116310981E-2</v>
      </c>
      <c r="P89" s="36">
        <f>VLOOKUP($A89,'Price &amp; Return'!$AR:$CD,COLUMN(P$1),0)</f>
        <v>0</v>
      </c>
      <c r="Q89" s="36">
        <f>VLOOKUP($A89,'Price &amp; Return'!$AR:$CD,COLUMN(Q$1),0)</f>
        <v>0</v>
      </c>
      <c r="R89" s="36">
        <f>VLOOKUP($A89,'Price &amp; Return'!$AR:$CD,COLUMN(R$1),0)</f>
        <v>-3.8957243253193156E-2</v>
      </c>
      <c r="S89" s="36">
        <f>VLOOKUP($A89,'Price &amp; Return'!$AR:$CD,COLUMN(S$1),0)</f>
        <v>0</v>
      </c>
      <c r="T89" s="36">
        <f>VLOOKUP($A89,'Price &amp; Return'!$AR:$CD,COLUMN(T$1),0)</f>
        <v>0</v>
      </c>
      <c r="U89" s="36">
        <f>VLOOKUP($A89,'Price &amp; Return'!$AR:$CD,COLUMN(U$1),0)</f>
        <v>-3.8387763071657129E-3</v>
      </c>
      <c r="V89" s="36">
        <f>VLOOKUP($A89,'Price &amp; Return'!$AR:$CD,COLUMN(V$1),0)</f>
        <v>0</v>
      </c>
      <c r="W89" s="36">
        <f>VLOOKUP($A89,'Price &amp; Return'!$AR:$CD,COLUMN(W$1),0)</f>
        <v>-7.9137320558723856E-2</v>
      </c>
      <c r="X89" s="36">
        <f>VLOOKUP($A89,'Price &amp; Return'!$AR:$CD,COLUMN(X$1),0)</f>
        <v>2.2117805253618974E-2</v>
      </c>
      <c r="Y89" s="36">
        <f>VLOOKUP($A89,'Price &amp; Return'!$AR:$CD,COLUMN(Y$1),0)</f>
        <v>9.5310179804324741E-2</v>
      </c>
      <c r="Z89" s="36">
        <f>VLOOKUP($A89,'Price &amp; Return'!$AR:$CD,COLUMN(Z$1),0)</f>
        <v>0</v>
      </c>
      <c r="AA89" s="36">
        <f>VLOOKUP($A89,'Price &amp; Return'!$AR:$CD,COLUMN(AA$1),0)</f>
        <v>0</v>
      </c>
      <c r="AB89" s="36">
        <f>VLOOKUP($A89,'Price &amp; Return'!$AR:$CD,COLUMN(AB$1),0)</f>
        <v>-7.5985906977921985E-2</v>
      </c>
      <c r="AC89" s="36">
        <f>VLOOKUP($A89,'Price &amp; Return'!$AR:$CD,COLUMN(AC$1),0)</f>
        <v>-1.749315744751723E-2</v>
      </c>
      <c r="AD89" s="36">
        <f>VLOOKUP($A89,'Price &amp; Return'!$AR:$CD,COLUMN(AD$1),0)</f>
        <v>1.4388737452099452E-2</v>
      </c>
      <c r="AE89" s="36">
        <f>VLOOKUP($A89,'Price &amp; Return'!$AR:$CD,COLUMN(AE$1),0)</f>
        <v>0</v>
      </c>
      <c r="AF89" s="36">
        <f>VLOOKUP($A89,'Price &amp; Return'!$AR:$CD,COLUMN(AF$1),0)</f>
        <v>5.0125418235441935E-3</v>
      </c>
      <c r="AG89" s="36">
        <f>VLOOKUP($A89,'Price &amp; Return'!$AR:$CD,COLUMN(AG$1),0)</f>
        <v>-3.077165866675366E-2</v>
      </c>
      <c r="AH89" s="36">
        <f>VLOOKUP($A89,'Price &amp; Return'!$AR:$CD,COLUMN(AH$1),0)</f>
        <v>0</v>
      </c>
      <c r="AI89" s="36">
        <f>VLOOKUP($A89,'Price &amp; Return'!$AR:$CD,COLUMN(AI$1),0)</f>
        <v>0</v>
      </c>
      <c r="AJ89" s="36">
        <f>VLOOKUP($A89,'Price &amp; Return'!$AR:$CD,COLUMN(AJ$1),0)</f>
        <v>-3.6147728490429055E-3</v>
      </c>
      <c r="AK89" s="36">
        <f>VLOOKUP($A89,'Price &amp; Return'!$AR:$CD,COLUMN(AK$1),0)</f>
        <v>-2.8170876966696335E-2</v>
      </c>
      <c r="AL89" s="36">
        <f>VLOOKUP($A89,'Price &amp; Return'!$AR:$CD,COLUMN(AL$1),0)</f>
        <v>-0.10135249426028746</v>
      </c>
      <c r="AM89" s="36">
        <f>VLOOKUP($A89,'Price &amp; Return'!$AR:$CD,COLUMN(AM$1),0)</f>
        <v>-4.4735893841391414E-2</v>
      </c>
    </row>
    <row r="90" spans="1:39" x14ac:dyDescent="0.35">
      <c r="A90">
        <v>89</v>
      </c>
      <c r="B90" s="31">
        <f>VLOOKUP($A90,'Price &amp; Return'!$AR:$CD,COLUMN(B$1),0)</f>
        <v>43511</v>
      </c>
      <c r="C90" s="36">
        <f>VLOOKUP($A90,'Price &amp; Return'!$AR:$CD,COLUMN(C$1),0)</f>
        <v>0</v>
      </c>
      <c r="D90" s="36">
        <f>VLOOKUP($A90,'Price &amp; Return'!$AR:$CD,COLUMN(D$1),0)</f>
        <v>1.3423020332140771E-2</v>
      </c>
      <c r="E90" s="36">
        <f>VLOOKUP($A90,'Price &amp; Return'!$AR:$CD,COLUMN(E$1),0)</f>
        <v>0</v>
      </c>
      <c r="F90" s="36">
        <f>VLOOKUP($A90,'Price &amp; Return'!$AR:$CD,COLUMN(F$1),0)</f>
        <v>0</v>
      </c>
      <c r="G90" s="36">
        <f>VLOOKUP($A90,'Price &amp; Return'!$AR:$CD,COLUMN(G$1),0)</f>
        <v>0</v>
      </c>
      <c r="H90" s="36">
        <f>VLOOKUP($A90,'Price &amp; Return'!$AR:$CD,COLUMN(H$1),0)</f>
        <v>1.5735644474305383E-3</v>
      </c>
      <c r="I90" s="36">
        <f>VLOOKUP($A90,'Price &amp; Return'!$AR:$CD,COLUMN(I$1),0)</f>
        <v>0</v>
      </c>
      <c r="J90" s="36">
        <f>VLOOKUP($A90,'Price &amp; Return'!$AR:$CD,COLUMN(J$1),0)</f>
        <v>0</v>
      </c>
      <c r="K90" s="36">
        <f>VLOOKUP($A90,'Price &amp; Return'!$AR:$CD,COLUMN(K$1),0)</f>
        <v>-8.23049913651548E-3</v>
      </c>
      <c r="L90" s="36">
        <f>VLOOKUP($A90,'Price &amp; Return'!$AR:$CD,COLUMN(L$1),0)</f>
        <v>1.980262729617973E-2</v>
      </c>
      <c r="M90" s="36">
        <f>VLOOKUP($A90,'Price &amp; Return'!$AR:$CD,COLUMN(M$1),0)</f>
        <v>0</v>
      </c>
      <c r="N90" s="36">
        <f>VLOOKUP($A90,'Price &amp; Return'!$AR:$CD,COLUMN(N$1),0)</f>
        <v>0</v>
      </c>
      <c r="O90" s="36">
        <f>VLOOKUP($A90,'Price &amp; Return'!$AR:$CD,COLUMN(O$1),0)</f>
        <v>1.7910926566530025E-2</v>
      </c>
      <c r="P90" s="36">
        <f>VLOOKUP($A90,'Price &amp; Return'!$AR:$CD,COLUMN(P$1),0)</f>
        <v>1.197619104671562E-2</v>
      </c>
      <c r="Q90" s="36">
        <f>VLOOKUP($A90,'Price &amp; Return'!$AR:$CD,COLUMN(Q$1),0)</f>
        <v>0</v>
      </c>
      <c r="R90" s="36">
        <f>VLOOKUP($A90,'Price &amp; Return'!$AR:$CD,COLUMN(R$1),0)</f>
        <v>0</v>
      </c>
      <c r="S90" s="36">
        <f>VLOOKUP($A90,'Price &amp; Return'!$AR:$CD,COLUMN(S$1),0)</f>
        <v>0</v>
      </c>
      <c r="T90" s="36">
        <f>VLOOKUP($A90,'Price &amp; Return'!$AR:$CD,COLUMN(T$1),0)</f>
        <v>0</v>
      </c>
      <c r="U90" s="36">
        <f>VLOOKUP($A90,'Price &amp; Return'!$AR:$CD,COLUMN(U$1),0)</f>
        <v>-2.6466573188163287E-2</v>
      </c>
      <c r="V90" s="36">
        <f>VLOOKUP($A90,'Price &amp; Return'!$AR:$CD,COLUMN(V$1),0)</f>
        <v>3.8466280827796143E-2</v>
      </c>
      <c r="W90" s="36">
        <f>VLOOKUP($A90,'Price &amp; Return'!$AR:$CD,COLUMN(W$1),0)</f>
        <v>0</v>
      </c>
      <c r="X90" s="36">
        <f>VLOOKUP($A90,'Price &amp; Return'!$AR:$CD,COLUMN(X$1),0)</f>
        <v>-1.5848192240023616E-2</v>
      </c>
      <c r="Y90" s="36">
        <f>VLOOKUP($A90,'Price &amp; Return'!$AR:$CD,COLUMN(Y$1),0)</f>
        <v>9.5310179804324935E-2</v>
      </c>
      <c r="Z90" s="36">
        <f>VLOOKUP($A90,'Price &amp; Return'!$AR:$CD,COLUMN(Z$1),0)</f>
        <v>0</v>
      </c>
      <c r="AA90" s="36">
        <f>VLOOKUP($A90,'Price &amp; Return'!$AR:$CD,COLUMN(AA$1),0)</f>
        <v>6.2047768868828696E-3</v>
      </c>
      <c r="AB90" s="36">
        <f>VLOOKUP($A90,'Price &amp; Return'!$AR:$CD,COLUMN(AB$1),0)</f>
        <v>0</v>
      </c>
      <c r="AC90" s="36">
        <f>VLOOKUP($A90,'Price &amp; Return'!$AR:$CD,COLUMN(AC$1),0)</f>
        <v>-0.10420377753000253</v>
      </c>
      <c r="AD90" s="36">
        <f>VLOOKUP($A90,'Price &amp; Return'!$AR:$CD,COLUMN(AD$1),0)</f>
        <v>9.0971778205726786E-2</v>
      </c>
      <c r="AE90" s="36">
        <f>VLOOKUP($A90,'Price &amp; Return'!$AR:$CD,COLUMN(AE$1),0)</f>
        <v>0</v>
      </c>
      <c r="AF90" s="36">
        <f>VLOOKUP($A90,'Price &amp; Return'!$AR:$CD,COLUMN(AF$1),0)</f>
        <v>-5.0125418235442863E-3</v>
      </c>
      <c r="AG90" s="36">
        <f>VLOOKUP($A90,'Price &amp; Return'!$AR:$CD,COLUMN(AG$1),0)</f>
        <v>0</v>
      </c>
      <c r="AH90" s="36">
        <f>VLOOKUP($A90,'Price &amp; Return'!$AR:$CD,COLUMN(AH$1),0)</f>
        <v>0</v>
      </c>
      <c r="AI90" s="36">
        <f>VLOOKUP($A90,'Price &amp; Return'!$AR:$CD,COLUMN(AI$1),0)</f>
        <v>6.5077169144131045E-2</v>
      </c>
      <c r="AJ90" s="36">
        <f>VLOOKUP($A90,'Price &amp; Return'!$AR:$CD,COLUMN(AJ$1),0)</f>
        <v>1.5584731016698329E-2</v>
      </c>
      <c r="AK90" s="36">
        <f>VLOOKUP($A90,'Price &amp; Return'!$AR:$CD,COLUMN(AK$1),0)</f>
        <v>-6.9204428445737952E-3</v>
      </c>
      <c r="AL90" s="36">
        <f>VLOOKUP($A90,'Price &amp; Return'!$AR:$CD,COLUMN(AL$1),0)</f>
        <v>3.6813973122716399E-2</v>
      </c>
      <c r="AM90" s="36">
        <f>VLOOKUP($A90,'Price &amp; Return'!$AR:$CD,COLUMN(AM$1),0)</f>
        <v>1.8928009885518859E-2</v>
      </c>
    </row>
    <row r="91" spans="1:39" x14ac:dyDescent="0.35">
      <c r="A91">
        <v>90</v>
      </c>
      <c r="B91" s="31">
        <f>VLOOKUP($A91,'Price &amp; Return'!$AR:$CD,COLUMN(B$1),0)</f>
        <v>43510</v>
      </c>
      <c r="C91" s="36">
        <f>VLOOKUP($A91,'Price &amp; Return'!$AR:$CD,COLUMN(C$1),0)</f>
        <v>-7.5472056353829663E-3</v>
      </c>
      <c r="D91" s="36">
        <f>VLOOKUP($A91,'Price &amp; Return'!$AR:$CD,COLUMN(D$1),0)</f>
        <v>1.3605652055778678E-2</v>
      </c>
      <c r="E91" s="36">
        <f>VLOOKUP($A91,'Price &amp; Return'!$AR:$CD,COLUMN(E$1),0)</f>
        <v>0</v>
      </c>
      <c r="F91" s="36">
        <f>VLOOKUP($A91,'Price &amp; Return'!$AR:$CD,COLUMN(F$1),0)</f>
        <v>0</v>
      </c>
      <c r="G91" s="36">
        <f>VLOOKUP($A91,'Price &amp; Return'!$AR:$CD,COLUMN(G$1),0)</f>
        <v>0</v>
      </c>
      <c r="H91" s="36">
        <f>VLOOKUP($A91,'Price &amp; Return'!$AR:$CD,COLUMN(H$1),0)</f>
        <v>0</v>
      </c>
      <c r="I91" s="36">
        <f>VLOOKUP($A91,'Price &amp; Return'!$AR:$CD,COLUMN(I$1),0)</f>
        <v>0</v>
      </c>
      <c r="J91" s="36">
        <f>VLOOKUP($A91,'Price &amp; Return'!$AR:$CD,COLUMN(J$1),0)</f>
        <v>0</v>
      </c>
      <c r="K91" s="36">
        <f>VLOOKUP($A91,'Price &amp; Return'!$AR:$CD,COLUMN(K$1),0)</f>
        <v>1.6529301951210506E-2</v>
      </c>
      <c r="L91" s="36">
        <f>VLOOKUP($A91,'Price &amp; Return'!$AR:$CD,COLUMN(L$1),0)</f>
        <v>0</v>
      </c>
      <c r="M91" s="36">
        <f>VLOOKUP($A91,'Price &amp; Return'!$AR:$CD,COLUMN(M$1),0)</f>
        <v>0</v>
      </c>
      <c r="N91" s="36">
        <f>VLOOKUP($A91,'Price &amp; Return'!$AR:$CD,COLUMN(N$1),0)</f>
        <v>0</v>
      </c>
      <c r="O91" s="36">
        <f>VLOOKUP($A91,'Price &amp; Return'!$AR:$CD,COLUMN(O$1),0)</f>
        <v>-1.1976191046715649E-2</v>
      </c>
      <c r="P91" s="36">
        <f>VLOOKUP($A91,'Price &amp; Return'!$AR:$CD,COLUMN(P$1),0)</f>
        <v>-2.1454935001259376E-2</v>
      </c>
      <c r="Q91" s="36">
        <f>VLOOKUP($A91,'Price &amp; Return'!$AR:$CD,COLUMN(Q$1),0)</f>
        <v>0</v>
      </c>
      <c r="R91" s="36">
        <f>VLOOKUP($A91,'Price &amp; Return'!$AR:$CD,COLUMN(R$1),0)</f>
        <v>0</v>
      </c>
      <c r="S91" s="36">
        <f>VLOOKUP($A91,'Price &amp; Return'!$AR:$CD,COLUMN(S$1),0)</f>
        <v>0</v>
      </c>
      <c r="T91" s="36">
        <f>VLOOKUP($A91,'Price &amp; Return'!$AR:$CD,COLUMN(T$1),0)</f>
        <v>0</v>
      </c>
      <c r="U91" s="36">
        <f>VLOOKUP($A91,'Price &amp; Return'!$AR:$CD,COLUMN(U$1),0)</f>
        <v>3.0305349495329058E-2</v>
      </c>
      <c r="V91" s="36">
        <f>VLOOKUP($A91,'Price &amp; Return'!$AR:$CD,COLUMN(V$1),0)</f>
        <v>0</v>
      </c>
      <c r="W91" s="36">
        <f>VLOOKUP($A91,'Price &amp; Return'!$AR:$CD,COLUMN(W$1),0)</f>
        <v>0</v>
      </c>
      <c r="X91" s="36">
        <f>VLOOKUP($A91,'Price &amp; Return'!$AR:$CD,COLUMN(X$1),0)</f>
        <v>0</v>
      </c>
      <c r="Y91" s="36">
        <f>VLOOKUP($A91,'Price &amp; Return'!$AR:$CD,COLUMN(Y$1),0)</f>
        <v>0</v>
      </c>
      <c r="Z91" s="36">
        <f>VLOOKUP($A91,'Price &amp; Return'!$AR:$CD,COLUMN(Z$1),0)</f>
        <v>0</v>
      </c>
      <c r="AA91" s="36">
        <f>VLOOKUP($A91,'Price &amp; Return'!$AR:$CD,COLUMN(AA$1),0)</f>
        <v>0</v>
      </c>
      <c r="AB91" s="36">
        <f>VLOOKUP($A91,'Price &amp; Return'!$AR:$CD,COLUMN(AB$1),0)</f>
        <v>0</v>
      </c>
      <c r="AC91" s="36">
        <f>VLOOKUP($A91,'Price &amp; Return'!$AR:$CD,COLUMN(AC$1),0)</f>
        <v>3.174869831458027E-2</v>
      </c>
      <c r="AD91" s="36">
        <f>VLOOKUP($A91,'Price &amp; Return'!$AR:$CD,COLUMN(AD$1),0)</f>
        <v>-8.3699018876646936E-2</v>
      </c>
      <c r="AE91" s="36">
        <f>VLOOKUP($A91,'Price &amp; Return'!$AR:$CD,COLUMN(AE$1),0)</f>
        <v>0</v>
      </c>
      <c r="AF91" s="36">
        <f>VLOOKUP($A91,'Price &amp; Return'!$AR:$CD,COLUMN(AF$1),0)</f>
        <v>0</v>
      </c>
      <c r="AG91" s="36">
        <f>VLOOKUP($A91,'Price &amp; Return'!$AR:$CD,COLUMN(AG$1),0)</f>
        <v>-6.0423144559625863E-3</v>
      </c>
      <c r="AH91" s="36">
        <f>VLOOKUP($A91,'Price &amp; Return'!$AR:$CD,COLUMN(AH$1),0)</f>
        <v>0</v>
      </c>
      <c r="AI91" s="36">
        <f>VLOOKUP($A91,'Price &amp; Return'!$AR:$CD,COLUMN(AI$1),0)</f>
        <v>0</v>
      </c>
      <c r="AJ91" s="36">
        <f>VLOOKUP($A91,'Price &amp; Return'!$AR:$CD,COLUMN(AJ$1),0)</f>
        <v>5.249355886143745E-3</v>
      </c>
      <c r="AK91" s="36">
        <f>VLOOKUP($A91,'Price &amp; Return'!$AR:$CD,COLUMN(AK$1),0)</f>
        <v>0</v>
      </c>
      <c r="AL91" s="36">
        <f>VLOOKUP($A91,'Price &amp; Return'!$AR:$CD,COLUMN(AL$1),0)</f>
        <v>-1.2422519998557209E-2</v>
      </c>
      <c r="AM91" s="36">
        <f>VLOOKUP($A91,'Price &amp; Return'!$AR:$CD,COLUMN(AM$1),0)</f>
        <v>1.2820688429061469E-2</v>
      </c>
    </row>
    <row r="92" spans="1:39" x14ac:dyDescent="0.35">
      <c r="A92">
        <v>91</v>
      </c>
      <c r="B92" s="31">
        <f>VLOOKUP($A92,'Price &amp; Return'!$AR:$CD,COLUMN(B$1),0)</f>
        <v>43509</v>
      </c>
      <c r="C92" s="36">
        <f>VLOOKUP($A92,'Price &amp; Return'!$AR:$CD,COLUMN(C$1),0)</f>
        <v>-6.5477929379506875E-2</v>
      </c>
      <c r="D92" s="36">
        <f>VLOOKUP($A92,'Price &amp; Return'!$AR:$CD,COLUMN(D$1),0)</f>
        <v>0</v>
      </c>
      <c r="E92" s="36">
        <f>VLOOKUP($A92,'Price &amp; Return'!$AR:$CD,COLUMN(E$1),0)</f>
        <v>0</v>
      </c>
      <c r="F92" s="36">
        <f>VLOOKUP($A92,'Price &amp; Return'!$AR:$CD,COLUMN(F$1),0)</f>
        <v>-0.10481466411588888</v>
      </c>
      <c r="G92" s="36">
        <f>VLOOKUP($A92,'Price &amp; Return'!$AR:$CD,COLUMN(G$1),0)</f>
        <v>0</v>
      </c>
      <c r="H92" s="36">
        <f>VLOOKUP($A92,'Price &amp; Return'!$AR:$CD,COLUMN(H$1),0)</f>
        <v>0</v>
      </c>
      <c r="I92" s="36">
        <f>VLOOKUP($A92,'Price &amp; Return'!$AR:$CD,COLUMN(I$1),0)</f>
        <v>0</v>
      </c>
      <c r="J92" s="36">
        <f>VLOOKUP($A92,'Price &amp; Return'!$AR:$CD,COLUMN(J$1),0)</f>
        <v>0</v>
      </c>
      <c r="K92" s="36">
        <f>VLOOKUP($A92,'Price &amp; Return'!$AR:$CD,COLUMN(K$1),0)</f>
        <v>-3.2789822822990956E-2</v>
      </c>
      <c r="L92" s="36">
        <f>VLOOKUP($A92,'Price &amp; Return'!$AR:$CD,COLUMN(L$1),0)</f>
        <v>0</v>
      </c>
      <c r="M92" s="36">
        <f>VLOOKUP($A92,'Price &amp; Return'!$AR:$CD,COLUMN(M$1),0)</f>
        <v>0</v>
      </c>
      <c r="N92" s="36">
        <f>VLOOKUP($A92,'Price &amp; Return'!$AR:$CD,COLUMN(N$1),0)</f>
        <v>-6.693948267510938E-2</v>
      </c>
      <c r="O92" s="36">
        <f>VLOOKUP($A92,'Price &amp; Return'!$AR:$CD,COLUMN(O$1),0)</f>
        <v>0</v>
      </c>
      <c r="P92" s="36">
        <f>VLOOKUP($A92,'Price &amp; Return'!$AR:$CD,COLUMN(P$1),0)</f>
        <v>0</v>
      </c>
      <c r="Q92" s="36">
        <f>VLOOKUP($A92,'Price &amp; Return'!$AR:$CD,COLUMN(Q$1),0)</f>
        <v>0</v>
      </c>
      <c r="R92" s="36">
        <f>VLOOKUP($A92,'Price &amp; Return'!$AR:$CD,COLUMN(R$1),0)</f>
        <v>-2.6009268475118325E-2</v>
      </c>
      <c r="S92" s="36">
        <f>VLOOKUP($A92,'Price &amp; Return'!$AR:$CD,COLUMN(S$1),0)</f>
        <v>0</v>
      </c>
      <c r="T92" s="36">
        <f>VLOOKUP($A92,'Price &amp; Return'!$AR:$CD,COLUMN(T$1),0)</f>
        <v>0</v>
      </c>
      <c r="U92" s="36">
        <f>VLOOKUP($A92,'Price &amp; Return'!$AR:$CD,COLUMN(U$1),0)</f>
        <v>0</v>
      </c>
      <c r="V92" s="36">
        <f>VLOOKUP($A92,'Price &amp; Return'!$AR:$CD,COLUMN(V$1),0)</f>
        <v>0</v>
      </c>
      <c r="W92" s="36">
        <f>VLOOKUP($A92,'Price &amp; Return'!$AR:$CD,COLUMN(W$1),0)</f>
        <v>0</v>
      </c>
      <c r="X92" s="36">
        <f>VLOOKUP($A92,'Price &amp; Return'!$AR:$CD,COLUMN(X$1),0)</f>
        <v>0</v>
      </c>
      <c r="Y92" s="36">
        <f>VLOOKUP($A92,'Price &amp; Return'!$AR:$CD,COLUMN(Y$1),0)</f>
        <v>0</v>
      </c>
      <c r="Z92" s="36">
        <f>VLOOKUP($A92,'Price &amp; Return'!$AR:$CD,COLUMN(Z$1),0)</f>
        <v>0</v>
      </c>
      <c r="AA92" s="36">
        <f>VLOOKUP($A92,'Price &amp; Return'!$AR:$CD,COLUMN(AA$1),0)</f>
        <v>8.3333815591444607E-3</v>
      </c>
      <c r="AB92" s="36">
        <f>VLOOKUP($A92,'Price &amp; Return'!$AR:$CD,COLUMN(AB$1),0)</f>
        <v>0</v>
      </c>
      <c r="AC92" s="36">
        <f>VLOOKUP($A92,'Price &amp; Return'!$AR:$CD,COLUMN(AC$1),0)</f>
        <v>0</v>
      </c>
      <c r="AD92" s="36">
        <f>VLOOKUP($A92,'Price &amp; Return'!$AR:$CD,COLUMN(AD$1),0)</f>
        <v>0</v>
      </c>
      <c r="AE92" s="36">
        <f>VLOOKUP($A92,'Price &amp; Return'!$AR:$CD,COLUMN(AE$1),0)</f>
        <v>0</v>
      </c>
      <c r="AF92" s="36">
        <f>VLOOKUP($A92,'Price &amp; Return'!$AR:$CD,COLUMN(AF$1),0)</f>
        <v>0</v>
      </c>
      <c r="AG92" s="36">
        <f>VLOOKUP($A92,'Price &amp; Return'!$AR:$CD,COLUMN(AG$1),0)</f>
        <v>-4.0080213975388218E-3</v>
      </c>
      <c r="AH92" s="36">
        <f>VLOOKUP($A92,'Price &amp; Return'!$AR:$CD,COLUMN(AH$1),0)</f>
        <v>0</v>
      </c>
      <c r="AI92" s="36">
        <f>VLOOKUP($A92,'Price &amp; Return'!$AR:$CD,COLUMN(AI$1),0)</f>
        <v>-3.3901551675681339E-2</v>
      </c>
      <c r="AJ92" s="36">
        <f>VLOOKUP($A92,'Price &amp; Return'!$AR:$CD,COLUMN(AJ$1),0)</f>
        <v>3.6910139452089484E-3</v>
      </c>
      <c r="AK92" s="36">
        <f>VLOOKUP($A92,'Price &amp; Return'!$AR:$CD,COLUMN(AK$1),0)</f>
        <v>6.920442844573757E-3</v>
      </c>
      <c r="AL92" s="36">
        <f>VLOOKUP($A92,'Price &amp; Return'!$AR:$CD,COLUMN(AL$1),0)</f>
        <v>1.1797715229715153E-2</v>
      </c>
      <c r="AM92" s="36">
        <f>VLOOKUP($A92,'Price &amp; Return'!$AR:$CD,COLUMN(AM$1),0)</f>
        <v>-2.5479085300984899E-2</v>
      </c>
    </row>
    <row r="93" spans="1:39" x14ac:dyDescent="0.35">
      <c r="A93">
        <v>92</v>
      </c>
      <c r="B93" s="31">
        <f>VLOOKUP($A93,'Price &amp; Return'!$AR:$CD,COLUMN(B$1),0)</f>
        <v>43508</v>
      </c>
      <c r="C93" s="36">
        <f>VLOOKUP($A93,'Price &amp; Return'!$AR:$CD,COLUMN(C$1),0)</f>
        <v>1.4184634991956381E-2</v>
      </c>
      <c r="D93" s="36">
        <f>VLOOKUP($A93,'Price &amp; Return'!$AR:$CD,COLUMN(D$1),0)</f>
        <v>-5.3345980705292735E-2</v>
      </c>
      <c r="E93" s="36">
        <f>VLOOKUP($A93,'Price &amp; Return'!$AR:$CD,COLUMN(E$1),0)</f>
        <v>0</v>
      </c>
      <c r="F93" s="36">
        <f>VLOOKUP($A93,'Price &amp; Return'!$AR:$CD,COLUMN(F$1),0)</f>
        <v>0</v>
      </c>
      <c r="G93" s="36">
        <f>VLOOKUP($A93,'Price &amp; Return'!$AR:$CD,COLUMN(G$1),0)</f>
        <v>4.4451762570833796E-2</v>
      </c>
      <c r="H93" s="36">
        <f>VLOOKUP($A93,'Price &amp; Return'!$AR:$CD,COLUMN(H$1),0)</f>
        <v>0</v>
      </c>
      <c r="I93" s="36">
        <f>VLOOKUP($A93,'Price &amp; Return'!$AR:$CD,COLUMN(I$1),0)</f>
        <v>0</v>
      </c>
      <c r="J93" s="36">
        <f>VLOOKUP($A93,'Price &amp; Return'!$AR:$CD,COLUMN(J$1),0)</f>
        <v>0</v>
      </c>
      <c r="K93" s="36">
        <f>VLOOKUP($A93,'Price &amp; Return'!$AR:$CD,COLUMN(K$1),0)</f>
        <v>0</v>
      </c>
      <c r="L93" s="36">
        <f>VLOOKUP($A93,'Price &amp; Return'!$AR:$CD,COLUMN(L$1),0)</f>
        <v>2.7028672387919419E-2</v>
      </c>
      <c r="M93" s="36">
        <f>VLOOKUP($A93,'Price &amp; Return'!$AR:$CD,COLUMN(M$1),0)</f>
        <v>0</v>
      </c>
      <c r="N93" s="36">
        <f>VLOOKUP($A93,'Price &amp; Return'!$AR:$CD,COLUMN(N$1),0)</f>
        <v>4.7891287704415059E-2</v>
      </c>
      <c r="O93" s="36">
        <f>VLOOKUP($A93,'Price &amp; Return'!$AR:$CD,COLUMN(O$1),0)</f>
        <v>3.6367644170875006E-2</v>
      </c>
      <c r="P93" s="36">
        <f>VLOOKUP($A93,'Price &amp; Return'!$AR:$CD,COLUMN(P$1),0)</f>
        <v>5.8268908123975824E-2</v>
      </c>
      <c r="Q93" s="36">
        <f>VLOOKUP($A93,'Price &amp; Return'!$AR:$CD,COLUMN(Q$1),0)</f>
        <v>0</v>
      </c>
      <c r="R93" s="36">
        <f>VLOOKUP($A93,'Price &amp; Return'!$AR:$CD,COLUMN(R$1),0)</f>
        <v>2.5706955031008917E-3</v>
      </c>
      <c r="S93" s="36">
        <f>VLOOKUP($A93,'Price &amp; Return'!$AR:$CD,COLUMN(S$1),0)</f>
        <v>0</v>
      </c>
      <c r="T93" s="36">
        <f>VLOOKUP($A93,'Price &amp; Return'!$AR:$CD,COLUMN(T$1),0)</f>
        <v>0</v>
      </c>
      <c r="U93" s="36">
        <f>VLOOKUP($A93,'Price &amp; Return'!$AR:$CD,COLUMN(U$1),0)</f>
        <v>3.9220713153281329E-2</v>
      </c>
      <c r="V93" s="36">
        <f>VLOOKUP($A93,'Price &amp; Return'!$AR:$CD,COLUMN(V$1),0)</f>
        <v>-1.9418085857101627E-2</v>
      </c>
      <c r="W93" s="36">
        <f>VLOOKUP($A93,'Price &amp; Return'!$AR:$CD,COLUMN(W$1),0)</f>
        <v>2.1978906718775167E-2</v>
      </c>
      <c r="X93" s="36">
        <f>VLOOKUP($A93,'Price &amp; Return'!$AR:$CD,COLUMN(X$1),0)</f>
        <v>5.8268908123975824E-2</v>
      </c>
      <c r="Y93" s="36">
        <f>VLOOKUP($A93,'Price &amp; Return'!$AR:$CD,COLUMN(Y$1),0)</f>
        <v>0</v>
      </c>
      <c r="Z93" s="36">
        <f>VLOOKUP($A93,'Price &amp; Return'!$AR:$CD,COLUMN(Z$1),0)</f>
        <v>0</v>
      </c>
      <c r="AA93" s="36">
        <f>VLOOKUP($A93,'Price &amp; Return'!$AR:$CD,COLUMN(AA$1),0)</f>
        <v>-4.1753714104807334E-3</v>
      </c>
      <c r="AB93" s="36">
        <f>VLOOKUP($A93,'Price &amp; Return'!$AR:$CD,COLUMN(AB$1),0)</f>
        <v>0</v>
      </c>
      <c r="AC93" s="36">
        <f>VLOOKUP($A93,'Price &amp; Return'!$AR:$CD,COLUMN(AC$1),0)</f>
        <v>-2.1277398447284851E-2</v>
      </c>
      <c r="AD93" s="36">
        <f>VLOOKUP($A93,'Price &amp; Return'!$AR:$CD,COLUMN(AD$1),0)</f>
        <v>9.1667188525823673E-2</v>
      </c>
      <c r="AE93" s="36">
        <f>VLOOKUP($A93,'Price &amp; Return'!$AR:$CD,COLUMN(AE$1),0)</f>
        <v>0</v>
      </c>
      <c r="AF93" s="36">
        <f>VLOOKUP($A93,'Price &amp; Return'!$AR:$CD,COLUMN(AF$1),0)</f>
        <v>2.5031302181184748E-3</v>
      </c>
      <c r="AG93" s="36">
        <f>VLOOKUP($A93,'Price &amp; Return'!$AR:$CD,COLUMN(AG$1),0)</f>
        <v>2.0020026706731903E-3</v>
      </c>
      <c r="AH93" s="36">
        <f>VLOOKUP($A93,'Price &amp; Return'!$AR:$CD,COLUMN(AH$1),0)</f>
        <v>1.8476276167573212E-2</v>
      </c>
      <c r="AI93" s="36">
        <f>VLOOKUP($A93,'Price &amp; Return'!$AR:$CD,COLUMN(AI$1),0)</f>
        <v>5.921935965997132E-2</v>
      </c>
      <c r="AJ93" s="36">
        <f>VLOOKUP($A93,'Price &amp; Return'!$AR:$CD,COLUMN(AJ$1),0)</f>
        <v>2.2977233136952331E-2</v>
      </c>
      <c r="AK93" s="36">
        <f>VLOOKUP($A93,'Price &amp; Return'!$AR:$CD,COLUMN(AK$1),0)</f>
        <v>3.174869831458027E-2</v>
      </c>
      <c r="AL93" s="36">
        <f>VLOOKUP($A93,'Price &amp; Return'!$AR:$CD,COLUMN(AL$1),0)</f>
        <v>2.5942612753131866E-2</v>
      </c>
      <c r="AM93" s="36">
        <f>VLOOKUP($A93,'Price &amp; Return'!$AR:$CD,COLUMN(AM$1),0)</f>
        <v>-6.2696130135953742E-3</v>
      </c>
    </row>
    <row r="94" spans="1:39" x14ac:dyDescent="0.35">
      <c r="A94">
        <v>93</v>
      </c>
      <c r="B94" s="31">
        <f>VLOOKUP($A94,'Price &amp; Return'!$AR:$CD,COLUMN(B$1),0)</f>
        <v>43507</v>
      </c>
      <c r="C94" s="36">
        <f>VLOOKUP($A94,'Price &amp; Return'!$AR:$CD,COLUMN(C$1),0)</f>
        <v>5.1293294387550481E-2</v>
      </c>
      <c r="D94" s="36">
        <f>VLOOKUP($A94,'Price &amp; Return'!$AR:$CD,COLUMN(D$1),0)</f>
        <v>6.713930283762852E-2</v>
      </c>
      <c r="E94" s="36">
        <f>VLOOKUP($A94,'Price &amp; Return'!$AR:$CD,COLUMN(E$1),0)</f>
        <v>0</v>
      </c>
      <c r="F94" s="36">
        <f>VLOOKUP($A94,'Price &amp; Return'!$AR:$CD,COLUMN(F$1),0)</f>
        <v>-0.10486899438963607</v>
      </c>
      <c r="G94" s="36">
        <f>VLOOKUP($A94,'Price &amp; Return'!$AR:$CD,COLUMN(G$1),0)</f>
        <v>9.5310179804324935E-2</v>
      </c>
      <c r="H94" s="36">
        <f>VLOOKUP($A94,'Price &amp; Return'!$AR:$CD,COLUMN(H$1),0)</f>
        <v>0</v>
      </c>
      <c r="I94" s="36">
        <f>VLOOKUP($A94,'Price &amp; Return'!$AR:$CD,COLUMN(I$1),0)</f>
        <v>0</v>
      </c>
      <c r="J94" s="36">
        <f>VLOOKUP($A94,'Price &amp; Return'!$AR:$CD,COLUMN(J$1),0)</f>
        <v>0</v>
      </c>
      <c r="K94" s="36">
        <f>VLOOKUP($A94,'Price &amp; Return'!$AR:$CD,COLUMN(K$1),0)</f>
        <v>0</v>
      </c>
      <c r="L94" s="36">
        <f>VLOOKUP($A94,'Price &amp; Return'!$AR:$CD,COLUMN(L$1),0)</f>
        <v>1.0327114155849524E-2</v>
      </c>
      <c r="M94" s="36">
        <f>VLOOKUP($A94,'Price &amp; Return'!$AR:$CD,COLUMN(M$1),0)</f>
        <v>0</v>
      </c>
      <c r="N94" s="36">
        <f>VLOOKUP($A94,'Price &amp; Return'!$AR:$CD,COLUMN(N$1),0)</f>
        <v>7.8471615441495099E-2</v>
      </c>
      <c r="O94" s="36">
        <f>VLOOKUP($A94,'Price &amp; Return'!$AR:$CD,COLUMN(O$1),0)</f>
        <v>1.242251999855711E-2</v>
      </c>
      <c r="P94" s="36">
        <f>VLOOKUP($A94,'Price &amp; Return'!$AR:$CD,COLUMN(P$1),0)</f>
        <v>0</v>
      </c>
      <c r="Q94" s="36">
        <f>VLOOKUP($A94,'Price &amp; Return'!$AR:$CD,COLUMN(Q$1),0)</f>
        <v>4.175371410480592E-3</v>
      </c>
      <c r="R94" s="36">
        <f>VLOOKUP($A94,'Price &amp; Return'!$AR:$CD,COLUMN(R$1),0)</f>
        <v>5.1613017802255474E-3</v>
      </c>
      <c r="S94" s="36">
        <f>VLOOKUP($A94,'Price &amp; Return'!$AR:$CD,COLUMN(S$1),0)</f>
        <v>0</v>
      </c>
      <c r="T94" s="36">
        <f>VLOOKUP($A94,'Price &amp; Return'!$AR:$CD,COLUMN(T$1),0)</f>
        <v>-3.3901551675681339E-2</v>
      </c>
      <c r="U94" s="36">
        <f>VLOOKUP($A94,'Price &amp; Return'!$AR:$CD,COLUMN(U$1),0)</f>
        <v>0</v>
      </c>
      <c r="V94" s="36">
        <f>VLOOKUP($A94,'Price &amp; Return'!$AR:$CD,COLUMN(V$1),0)</f>
        <v>0</v>
      </c>
      <c r="W94" s="36">
        <f>VLOOKUP($A94,'Price &amp; Return'!$AR:$CD,COLUMN(W$1),0)</f>
        <v>0</v>
      </c>
      <c r="X94" s="36">
        <f>VLOOKUP($A94,'Price &amp; Return'!$AR:$CD,COLUMN(X$1),0)</f>
        <v>0</v>
      </c>
      <c r="Y94" s="36">
        <f>VLOOKUP($A94,'Price &amp; Return'!$AR:$CD,COLUMN(Y$1),0)</f>
        <v>0</v>
      </c>
      <c r="Z94" s="36">
        <f>VLOOKUP($A94,'Price &amp; Return'!$AR:$CD,COLUMN(Z$1),0)</f>
        <v>-3.9220713153281385E-2</v>
      </c>
      <c r="AA94" s="36">
        <f>VLOOKUP($A94,'Price &amp; Return'!$AR:$CD,COLUMN(AA$1),0)</f>
        <v>2.1053409197832263E-2</v>
      </c>
      <c r="AB94" s="36">
        <f>VLOOKUP($A94,'Price &amp; Return'!$AR:$CD,COLUMN(AB$1),0)</f>
        <v>-7.4700131287663299E-2</v>
      </c>
      <c r="AC94" s="36">
        <f>VLOOKUP($A94,'Price &amp; Return'!$AR:$CD,COLUMN(AC$1),0)</f>
        <v>1.5915455305899582E-2</v>
      </c>
      <c r="AD94" s="36">
        <f>VLOOKUP($A94,'Price &amp; Return'!$AR:$CD,COLUMN(AD$1),0)</f>
        <v>0</v>
      </c>
      <c r="AE94" s="36">
        <f>VLOOKUP($A94,'Price &amp; Return'!$AR:$CD,COLUMN(AE$1),0)</f>
        <v>0</v>
      </c>
      <c r="AF94" s="36">
        <f>VLOOKUP($A94,'Price &amp; Return'!$AR:$CD,COLUMN(AF$1),0)</f>
        <v>0</v>
      </c>
      <c r="AG94" s="36">
        <f>VLOOKUP($A94,'Price &amp; Return'!$AR:$CD,COLUMN(AG$1),0)</f>
        <v>2.2290689898371432E-2</v>
      </c>
      <c r="AH94" s="36">
        <f>VLOOKUP($A94,'Price &amp; Return'!$AR:$CD,COLUMN(AH$1),0)</f>
        <v>2.8370697129215566E-2</v>
      </c>
      <c r="AI94" s="36">
        <f>VLOOKUP($A94,'Price &amp; Return'!$AR:$CD,COLUMN(AI$1),0)</f>
        <v>8.8810530439604862E-3</v>
      </c>
      <c r="AJ94" s="36">
        <f>VLOOKUP($A94,'Price &amp; Return'!$AR:$CD,COLUMN(AJ$1),0)</f>
        <v>-2.6990569691650581E-3</v>
      </c>
      <c r="AK94" s="36">
        <f>VLOOKUP($A94,'Price &amp; Return'!$AR:$CD,COLUMN(AK$1),0)</f>
        <v>1.8083675433295327E-2</v>
      </c>
      <c r="AL94" s="36">
        <f>VLOOKUP($A94,'Price &amp; Return'!$AR:$CD,COLUMN(AL$1),0)</f>
        <v>0</v>
      </c>
      <c r="AM94" s="36">
        <f>VLOOKUP($A94,'Price &amp; Return'!$AR:$CD,COLUMN(AM$1),0)</f>
        <v>4.4735893841391518E-2</v>
      </c>
    </row>
    <row r="95" spans="1:39" x14ac:dyDescent="0.35">
      <c r="A95">
        <v>94</v>
      </c>
      <c r="B95" s="31">
        <f>VLOOKUP($A95,'Price &amp; Return'!$AR:$CD,COLUMN(B$1),0)</f>
        <v>43504</v>
      </c>
      <c r="C95" s="36">
        <f>VLOOKUP($A95,'Price &amp; Return'!$AR:$CD,COLUMN(C$1),0)</f>
        <v>5.4067221270275793E-2</v>
      </c>
      <c r="D95" s="36">
        <f>VLOOKUP($A95,'Price &amp; Return'!$AR:$CD,COLUMN(D$1),0)</f>
        <v>-4.0821994520255166E-2</v>
      </c>
      <c r="E95" s="36">
        <f>VLOOKUP($A95,'Price &amp; Return'!$AR:$CD,COLUMN(E$1),0)</f>
        <v>0</v>
      </c>
      <c r="F95" s="36">
        <f>VLOOKUP($A95,'Price &amp; Return'!$AR:$CD,COLUMN(F$1),0)</f>
        <v>0</v>
      </c>
      <c r="G95" s="36">
        <f>VLOOKUP($A95,'Price &amp; Return'!$AR:$CD,COLUMN(G$1),0)</f>
        <v>0</v>
      </c>
      <c r="H95" s="36">
        <f>VLOOKUP($A95,'Price &amp; Return'!$AR:$CD,COLUMN(H$1),0)</f>
        <v>0</v>
      </c>
      <c r="I95" s="36">
        <f>VLOOKUP($A95,'Price &amp; Return'!$AR:$CD,COLUMN(I$1),0)</f>
        <v>0</v>
      </c>
      <c r="J95" s="36">
        <f>VLOOKUP($A95,'Price &amp; Return'!$AR:$CD,COLUMN(J$1),0)</f>
        <v>0</v>
      </c>
      <c r="K95" s="36">
        <f>VLOOKUP($A95,'Price &amp; Return'!$AR:$CD,COLUMN(K$1),0)</f>
        <v>0</v>
      </c>
      <c r="L95" s="36">
        <f>VLOOKUP($A95,'Price &amp; Return'!$AR:$CD,COLUMN(L$1),0)</f>
        <v>0</v>
      </c>
      <c r="M95" s="36">
        <f>VLOOKUP($A95,'Price &amp; Return'!$AR:$CD,COLUMN(M$1),0)</f>
        <v>0</v>
      </c>
      <c r="N95" s="36">
        <f>VLOOKUP($A95,'Price &amp; Return'!$AR:$CD,COLUMN(N$1),0)</f>
        <v>4.1672696400568081E-2</v>
      </c>
      <c r="O95" s="36">
        <f>VLOOKUP($A95,'Price &amp; Return'!$AR:$CD,COLUMN(O$1),0)</f>
        <v>7.1227509288367782E-2</v>
      </c>
      <c r="P95" s="36">
        <f>VLOOKUP($A95,'Price &amp; Return'!$AR:$CD,COLUMN(P$1),0)</f>
        <v>5.1293294387550481E-2</v>
      </c>
      <c r="Q95" s="36">
        <f>VLOOKUP($A95,'Price &amp; Return'!$AR:$CD,COLUMN(Q$1),0)</f>
        <v>-4.1753714104807334E-3</v>
      </c>
      <c r="R95" s="36">
        <f>VLOOKUP($A95,'Price &amp; Return'!$AR:$CD,COLUMN(R$1),0)</f>
        <v>1.6960615307045197E-2</v>
      </c>
      <c r="S95" s="36">
        <f>VLOOKUP($A95,'Price &amp; Return'!$AR:$CD,COLUMN(S$1),0)</f>
        <v>0</v>
      </c>
      <c r="T95" s="36">
        <f>VLOOKUP($A95,'Price &amp; Return'!$AR:$CD,COLUMN(T$1),0)</f>
        <v>0</v>
      </c>
      <c r="U95" s="36">
        <f>VLOOKUP($A95,'Price &amp; Return'!$AR:$CD,COLUMN(U$1),0)</f>
        <v>4.0080213975388678E-3</v>
      </c>
      <c r="V95" s="36">
        <f>VLOOKUP($A95,'Price &amp; Return'!$AR:$CD,COLUMN(V$1),0)</f>
        <v>0</v>
      </c>
      <c r="W95" s="36">
        <f>VLOOKUP($A95,'Price &amp; Return'!$AR:$CD,COLUMN(W$1),0)</f>
        <v>0</v>
      </c>
      <c r="X95" s="36">
        <f>VLOOKUP($A95,'Price &amp; Return'!$AR:$CD,COLUMN(X$1),0)</f>
        <v>2.0202707317519469E-2</v>
      </c>
      <c r="Y95" s="36">
        <f>VLOOKUP($A95,'Price &amp; Return'!$AR:$CD,COLUMN(Y$1),0)</f>
        <v>0</v>
      </c>
      <c r="Z95" s="36">
        <f>VLOOKUP($A95,'Price &amp; Return'!$AR:$CD,COLUMN(Z$1),0)</f>
        <v>0</v>
      </c>
      <c r="AA95" s="36">
        <f>VLOOKUP($A95,'Price &amp; Return'!$AR:$CD,COLUMN(AA$1),0)</f>
        <v>2.129926257824849E-3</v>
      </c>
      <c r="AB95" s="36">
        <f>VLOOKUP($A95,'Price &amp; Return'!$AR:$CD,COLUMN(AB$1),0)</f>
        <v>0</v>
      </c>
      <c r="AC95" s="36">
        <f>VLOOKUP($A95,'Price &amp; Return'!$AR:$CD,COLUMN(AC$1),0)</f>
        <v>4.9325066562501491E-2</v>
      </c>
      <c r="AD95" s="36">
        <f>VLOOKUP($A95,'Price &amp; Return'!$AR:$CD,COLUMN(AD$1),0)</f>
        <v>0</v>
      </c>
      <c r="AE95" s="36">
        <f>VLOOKUP($A95,'Price &amp; Return'!$AR:$CD,COLUMN(AE$1),0)</f>
        <v>0</v>
      </c>
      <c r="AF95" s="36">
        <f>VLOOKUP($A95,'Price &amp; Return'!$AR:$CD,COLUMN(AF$1),0)</f>
        <v>0</v>
      </c>
      <c r="AG95" s="36">
        <f>VLOOKUP($A95,'Price &amp; Return'!$AR:$CD,COLUMN(AG$1),0)</f>
        <v>-2.0470836217249106E-3</v>
      </c>
      <c r="AH95" s="36">
        <f>VLOOKUP($A95,'Price &amp; Return'!$AR:$CD,COLUMN(AH$1),0)</f>
        <v>0</v>
      </c>
      <c r="AI95" s="36">
        <f>VLOOKUP($A95,'Price &amp; Return'!$AR:$CD,COLUMN(AI$1),0)</f>
        <v>5.595223596604712E-2</v>
      </c>
      <c r="AJ95" s="36">
        <f>VLOOKUP($A95,'Price &amp; Return'!$AR:$CD,COLUMN(AJ$1),0)</f>
        <v>-2.3969190112996277E-2</v>
      </c>
      <c r="AK95" s="36">
        <f>VLOOKUP($A95,'Price &amp; Return'!$AR:$CD,COLUMN(AK$1),0)</f>
        <v>-2.1661496781179419E-2</v>
      </c>
      <c r="AL95" s="36">
        <f>VLOOKUP($A95,'Price &amp; Return'!$AR:$CD,COLUMN(AL$1),0)</f>
        <v>0</v>
      </c>
      <c r="AM95" s="36">
        <f>VLOOKUP($A95,'Price &amp; Return'!$AR:$CD,COLUMN(AM$1),0)</f>
        <v>4.0005334613699206E-2</v>
      </c>
    </row>
    <row r="96" spans="1:39" x14ac:dyDescent="0.35">
      <c r="A96">
        <v>95</v>
      </c>
      <c r="B96" s="31">
        <f>VLOOKUP($A96,'Price &amp; Return'!$AR:$CD,COLUMN(B$1),0)</f>
        <v>43503</v>
      </c>
      <c r="C96" s="36">
        <f>VLOOKUP($A96,'Price &amp; Return'!$AR:$CD,COLUMN(C$1),0)</f>
        <v>1.600034134644112E-2</v>
      </c>
      <c r="D96" s="36">
        <f>VLOOKUP($A96,'Price &amp; Return'!$AR:$CD,COLUMN(D$1),0)</f>
        <v>6.8992871486951421E-2</v>
      </c>
      <c r="E96" s="36">
        <f>VLOOKUP($A96,'Price &amp; Return'!$AR:$CD,COLUMN(E$1),0)</f>
        <v>0</v>
      </c>
      <c r="F96" s="36">
        <f>VLOOKUP($A96,'Price &amp; Return'!$AR:$CD,COLUMN(F$1),0)</f>
        <v>0</v>
      </c>
      <c r="G96" s="36">
        <f>VLOOKUP($A96,'Price &amp; Return'!$AR:$CD,COLUMN(G$1),0)</f>
        <v>0</v>
      </c>
      <c r="H96" s="36">
        <f>VLOOKUP($A96,'Price &amp; Return'!$AR:$CD,COLUMN(H$1),0)</f>
        <v>0</v>
      </c>
      <c r="I96" s="36">
        <f>VLOOKUP($A96,'Price &amp; Return'!$AR:$CD,COLUMN(I$1),0)</f>
        <v>-1.0810916104215617E-2</v>
      </c>
      <c r="J96" s="36">
        <f>VLOOKUP($A96,'Price &amp; Return'!$AR:$CD,COLUMN(J$1),0)</f>
        <v>0</v>
      </c>
      <c r="K96" s="36">
        <f>VLOOKUP($A96,'Price &amp; Return'!$AR:$CD,COLUMN(K$1),0)</f>
        <v>0</v>
      </c>
      <c r="L96" s="36">
        <f>VLOOKUP($A96,'Price &amp; Return'!$AR:$CD,COLUMN(L$1),0)</f>
        <v>6.062462181643484E-2</v>
      </c>
      <c r="M96" s="36">
        <f>VLOOKUP($A96,'Price &amp; Return'!$AR:$CD,COLUMN(M$1),0)</f>
        <v>0</v>
      </c>
      <c r="N96" s="36">
        <f>VLOOKUP($A96,'Price &amp; Return'!$AR:$CD,COLUMN(N$1),0)</f>
        <v>-2.1053409197832267E-2</v>
      </c>
      <c r="O96" s="36">
        <f>VLOOKUP($A96,'Price &amp; Return'!$AR:$CD,COLUMN(O$1),0)</f>
        <v>0</v>
      </c>
      <c r="P96" s="36">
        <f>VLOOKUP($A96,'Price &amp; Return'!$AR:$CD,COLUMN(P$1),0)</f>
        <v>0</v>
      </c>
      <c r="Q96" s="36">
        <f>VLOOKUP($A96,'Price &amp; Return'!$AR:$CD,COLUMN(Q$1),0)</f>
        <v>0</v>
      </c>
      <c r="R96" s="36">
        <f>VLOOKUP($A96,'Price &amp; Return'!$AR:$CD,COLUMN(R$1),0)</f>
        <v>9.0846472773572162E-2</v>
      </c>
      <c r="S96" s="36">
        <f>VLOOKUP($A96,'Price &amp; Return'!$AR:$CD,COLUMN(S$1),0)</f>
        <v>0</v>
      </c>
      <c r="T96" s="36">
        <f>VLOOKUP($A96,'Price &amp; Return'!$AR:$CD,COLUMN(T$1),0)</f>
        <v>0</v>
      </c>
      <c r="U96" s="36">
        <f>VLOOKUP($A96,'Price &amp; Return'!$AR:$CD,COLUMN(U$1),0)</f>
        <v>2.4391453124159048E-2</v>
      </c>
      <c r="V96" s="36">
        <f>VLOOKUP($A96,'Price &amp; Return'!$AR:$CD,COLUMN(V$1),0)</f>
        <v>0</v>
      </c>
      <c r="W96" s="36">
        <f>VLOOKUP($A96,'Price &amp; Return'!$AR:$CD,COLUMN(W$1),0)</f>
        <v>0</v>
      </c>
      <c r="X96" s="36">
        <f>VLOOKUP($A96,'Price &amp; Return'!$AR:$CD,COLUMN(X$1),0)</f>
        <v>6.8259650703998906E-3</v>
      </c>
      <c r="Y96" s="36">
        <f>VLOOKUP($A96,'Price &amp; Return'!$AR:$CD,COLUMN(Y$1),0)</f>
        <v>0</v>
      </c>
      <c r="Z96" s="36">
        <f>VLOOKUP($A96,'Price &amp; Return'!$AR:$CD,COLUMN(Z$1),0)</f>
        <v>0</v>
      </c>
      <c r="AA96" s="36">
        <f>VLOOKUP($A96,'Price &amp; Return'!$AR:$CD,COLUMN(AA$1),0)</f>
        <v>0</v>
      </c>
      <c r="AB96" s="36">
        <f>VLOOKUP($A96,'Price &amp; Return'!$AR:$CD,COLUMN(AB$1),0)</f>
        <v>0</v>
      </c>
      <c r="AC96" s="36">
        <f>VLOOKUP($A96,'Price &amp; Return'!$AR:$CD,COLUMN(AC$1),0)</f>
        <v>0</v>
      </c>
      <c r="AD96" s="36">
        <f>VLOOKUP($A96,'Price &amp; Return'!$AR:$CD,COLUMN(AD$1),0)</f>
        <v>0</v>
      </c>
      <c r="AE96" s="36">
        <f>VLOOKUP($A96,'Price &amp; Return'!$AR:$CD,COLUMN(AE$1),0)</f>
        <v>0</v>
      </c>
      <c r="AF96" s="36">
        <f>VLOOKUP($A96,'Price &amp; Return'!$AR:$CD,COLUMN(AF$1),0)</f>
        <v>0</v>
      </c>
      <c r="AG96" s="36">
        <f>VLOOKUP($A96,'Price &amp; Return'!$AR:$CD,COLUMN(AG$1),0)</f>
        <v>6.9869679960485792E-2</v>
      </c>
      <c r="AH96" s="36">
        <f>VLOOKUP($A96,'Price &amp; Return'!$AR:$CD,COLUMN(AH$1),0)</f>
        <v>0</v>
      </c>
      <c r="AI96" s="36">
        <f>VLOOKUP($A96,'Price &amp; Return'!$AR:$CD,COLUMN(AI$1),0)</f>
        <v>0</v>
      </c>
      <c r="AJ96" s="36">
        <f>VLOOKUP($A96,'Price &amp; Return'!$AR:$CD,COLUMN(AJ$1),0)</f>
        <v>1.0582109330537008E-2</v>
      </c>
      <c r="AK96" s="36">
        <f>VLOOKUP($A96,'Price &amp; Return'!$AR:$CD,COLUMN(AK$1),0)</f>
        <v>0</v>
      </c>
      <c r="AL96" s="36">
        <f>VLOOKUP($A96,'Price &amp; Return'!$AR:$CD,COLUMN(AL$1),0)</f>
        <v>0</v>
      </c>
      <c r="AM96" s="36">
        <f>VLOOKUP($A96,'Price &amp; Return'!$AR:$CD,COLUMN(AM$1),0)</f>
        <v>2.061928720273561E-2</v>
      </c>
    </row>
    <row r="97" spans="1:39" x14ac:dyDescent="0.35">
      <c r="A97">
        <v>96</v>
      </c>
      <c r="B97" s="31">
        <f>VLOOKUP($A97,'Price &amp; Return'!$AR:$CD,COLUMN(B$1),0)</f>
        <v>43502</v>
      </c>
      <c r="C97" s="36">
        <f>VLOOKUP($A97,'Price &amp; Return'!$AR:$CD,COLUMN(C$1),0)</f>
        <v>-1.6000341346441075E-2</v>
      </c>
      <c r="D97" s="36">
        <f>VLOOKUP($A97,'Price &amp; Return'!$AR:$CD,COLUMN(D$1),0)</f>
        <v>5.8840500022933395E-2</v>
      </c>
      <c r="E97" s="36">
        <f>VLOOKUP($A97,'Price &amp; Return'!$AR:$CD,COLUMN(E$1),0)</f>
        <v>0</v>
      </c>
      <c r="F97" s="36">
        <f>VLOOKUP($A97,'Price &amp; Return'!$AR:$CD,COLUMN(F$1),0)</f>
        <v>0</v>
      </c>
      <c r="G97" s="36">
        <f>VLOOKUP($A97,'Price &amp; Return'!$AR:$CD,COLUMN(G$1),0)</f>
        <v>0</v>
      </c>
      <c r="H97" s="36">
        <f>VLOOKUP($A97,'Price &amp; Return'!$AR:$CD,COLUMN(H$1),0)</f>
        <v>0</v>
      </c>
      <c r="I97" s="36">
        <f>VLOOKUP($A97,'Price &amp; Return'!$AR:$CD,COLUMN(I$1),0)</f>
        <v>0</v>
      </c>
      <c r="J97" s="36">
        <f>VLOOKUP($A97,'Price &amp; Return'!$AR:$CD,COLUMN(J$1),0)</f>
        <v>0</v>
      </c>
      <c r="K97" s="36">
        <f>VLOOKUP($A97,'Price &amp; Return'!$AR:$CD,COLUMN(K$1),0)</f>
        <v>-9.2373320131015041E-2</v>
      </c>
      <c r="L97" s="36">
        <f>VLOOKUP($A97,'Price &amp; Return'!$AR:$CD,COLUMN(L$1),0)</f>
        <v>7.38010729762246E-3</v>
      </c>
      <c r="M97" s="36">
        <f>VLOOKUP($A97,'Price &amp; Return'!$AR:$CD,COLUMN(M$1),0)</f>
        <v>0</v>
      </c>
      <c r="N97" s="36">
        <f>VLOOKUP($A97,'Price &amp; Return'!$AR:$CD,COLUMN(N$1),0)</f>
        <v>0</v>
      </c>
      <c r="O97" s="36">
        <f>VLOOKUP($A97,'Price &amp; Return'!$AR:$CD,COLUMN(O$1),0)</f>
        <v>-6.6889881507965401E-3</v>
      </c>
      <c r="P97" s="36">
        <f>VLOOKUP($A97,'Price &amp; Return'!$AR:$CD,COLUMN(P$1),0)</f>
        <v>2.3969190112996187E-2</v>
      </c>
      <c r="Q97" s="36">
        <f>VLOOKUP($A97,'Price &amp; Return'!$AR:$CD,COLUMN(Q$1),0)</f>
        <v>0</v>
      </c>
      <c r="R97" s="36">
        <f>VLOOKUP($A97,'Price &amp; Return'!$AR:$CD,COLUMN(R$1),0)</f>
        <v>1.7442302663342388E-2</v>
      </c>
      <c r="S97" s="36">
        <f>VLOOKUP($A97,'Price &amp; Return'!$AR:$CD,COLUMN(S$1),0)</f>
        <v>0</v>
      </c>
      <c r="T97" s="36">
        <f>VLOOKUP($A97,'Price &amp; Return'!$AR:$CD,COLUMN(T$1),0)</f>
        <v>-8.2988028146950658E-3</v>
      </c>
      <c r="U97" s="36">
        <f>VLOOKUP($A97,'Price &amp; Return'!$AR:$CD,COLUMN(U$1),0)</f>
        <v>-2.0367302824433699E-2</v>
      </c>
      <c r="V97" s="36">
        <f>VLOOKUP($A97,'Price &amp; Return'!$AR:$CD,COLUMN(V$1),0)</f>
        <v>0</v>
      </c>
      <c r="W97" s="36">
        <f>VLOOKUP($A97,'Price &amp; Return'!$AR:$CD,COLUMN(W$1),0)</f>
        <v>0</v>
      </c>
      <c r="X97" s="36">
        <f>VLOOKUP($A97,'Price &amp; Return'!$AR:$CD,COLUMN(X$1),0)</f>
        <v>2.7779564107075671E-2</v>
      </c>
      <c r="Y97" s="36">
        <f>VLOOKUP($A97,'Price &amp; Return'!$AR:$CD,COLUMN(Y$1),0)</f>
        <v>0</v>
      </c>
      <c r="Z97" s="36">
        <f>VLOOKUP($A97,'Price &amp; Return'!$AR:$CD,COLUMN(Z$1),0)</f>
        <v>0</v>
      </c>
      <c r="AA97" s="36">
        <f>VLOOKUP($A97,'Price &amp; Return'!$AR:$CD,COLUMN(AA$1),0)</f>
        <v>0</v>
      </c>
      <c r="AB97" s="36">
        <f>VLOOKUP($A97,'Price &amp; Return'!$AR:$CD,COLUMN(AB$1),0)</f>
        <v>0</v>
      </c>
      <c r="AC97" s="36">
        <f>VLOOKUP($A97,'Price &amp; Return'!$AR:$CD,COLUMN(AC$1),0)</f>
        <v>-1.1173300598125189E-2</v>
      </c>
      <c r="AD97" s="36">
        <f>VLOOKUP($A97,'Price &amp; Return'!$AR:$CD,COLUMN(AD$1),0)</f>
        <v>0</v>
      </c>
      <c r="AE97" s="36">
        <f>VLOOKUP($A97,'Price &amp; Return'!$AR:$CD,COLUMN(AE$1),0)</f>
        <v>0</v>
      </c>
      <c r="AF97" s="36">
        <f>VLOOKUP($A97,'Price &amp; Return'!$AR:$CD,COLUMN(AF$1),0)</f>
        <v>0</v>
      </c>
      <c r="AG97" s="36">
        <f>VLOOKUP($A97,'Price &amp; Return'!$AR:$CD,COLUMN(AG$1),0)</f>
        <v>2.195390563435656E-3</v>
      </c>
      <c r="AH97" s="36">
        <f>VLOOKUP($A97,'Price &amp; Return'!$AR:$CD,COLUMN(AH$1),0)</f>
        <v>1.6929062100447975E-2</v>
      </c>
      <c r="AI97" s="36">
        <f>VLOOKUP($A97,'Price &amp; Return'!$AR:$CD,COLUMN(AI$1),0)</f>
        <v>0</v>
      </c>
      <c r="AJ97" s="36">
        <f>VLOOKUP($A97,'Price &amp; Return'!$AR:$CD,COLUMN(AJ$1),0)</f>
        <v>-7.947061692531834E-3</v>
      </c>
      <c r="AK97" s="36">
        <f>VLOOKUP($A97,'Price &amp; Return'!$AR:$CD,COLUMN(AK$1),0)</f>
        <v>-3.5650661644962569E-3</v>
      </c>
      <c r="AL97" s="36">
        <f>VLOOKUP($A97,'Price &amp; Return'!$AR:$CD,COLUMN(AL$1),0)</f>
        <v>0</v>
      </c>
      <c r="AM97" s="36">
        <f>VLOOKUP($A97,'Price &amp; Return'!$AR:$CD,COLUMN(AM$1),0)</f>
        <v>0</v>
      </c>
    </row>
    <row r="98" spans="1:39" x14ac:dyDescent="0.35">
      <c r="A98">
        <v>97</v>
      </c>
      <c r="B98" s="31">
        <f>VLOOKUP($A98,'Price &amp; Return'!$AR:$CD,COLUMN(B$1),0)</f>
        <v>43501</v>
      </c>
      <c r="C98" s="36">
        <f>VLOOKUP($A98,'Price &amp; Return'!$AR:$CD,COLUMN(C$1),0)</f>
        <v>1.600034134644112E-2</v>
      </c>
      <c r="D98" s="36">
        <f>VLOOKUP($A98,'Price &amp; Return'!$AR:$CD,COLUMN(D$1),0)</f>
        <v>3.0771658666753687E-2</v>
      </c>
      <c r="E98" s="36">
        <f>VLOOKUP($A98,'Price &amp; Return'!$AR:$CD,COLUMN(E$1),0)</f>
        <v>0</v>
      </c>
      <c r="F98" s="36">
        <f>VLOOKUP($A98,'Price &amp; Return'!$AR:$CD,COLUMN(F$1),0)</f>
        <v>0</v>
      </c>
      <c r="G98" s="36">
        <f>VLOOKUP($A98,'Price &amp; Return'!$AR:$CD,COLUMN(G$1),0)</f>
        <v>0</v>
      </c>
      <c r="H98" s="36">
        <f>VLOOKUP($A98,'Price &amp; Return'!$AR:$CD,COLUMN(H$1),0)</f>
        <v>0</v>
      </c>
      <c r="I98" s="36">
        <f>VLOOKUP($A98,'Price &amp; Return'!$AR:$CD,COLUMN(I$1),0)</f>
        <v>0</v>
      </c>
      <c r="J98" s="36">
        <f>VLOOKUP($A98,'Price &amp; Return'!$AR:$CD,COLUMN(J$1),0)</f>
        <v>0</v>
      </c>
      <c r="K98" s="36">
        <f>VLOOKUP($A98,'Price &amp; Return'!$AR:$CD,COLUMN(K$1),0)</f>
        <v>0</v>
      </c>
      <c r="L98" s="36">
        <f>VLOOKUP($A98,'Price &amp; Return'!$AR:$CD,COLUMN(L$1),0)</f>
        <v>-3.2789822822990838E-2</v>
      </c>
      <c r="M98" s="36">
        <f>VLOOKUP($A98,'Price &amp; Return'!$AR:$CD,COLUMN(M$1),0)</f>
        <v>0</v>
      </c>
      <c r="N98" s="36">
        <f>VLOOKUP($A98,'Price &amp; Return'!$AR:$CD,COLUMN(N$1),0)</f>
        <v>4.175371410480592E-3</v>
      </c>
      <c r="O98" s="36">
        <f>VLOOKUP($A98,'Price &amp; Return'!$AR:$CD,COLUMN(O$1),0)</f>
        <v>1.342302033214055E-2</v>
      </c>
      <c r="P98" s="36">
        <f>VLOOKUP($A98,'Price &amp; Return'!$AR:$CD,COLUMN(P$1),0)</f>
        <v>0</v>
      </c>
      <c r="Q98" s="36">
        <f>VLOOKUP($A98,'Price &amp; Return'!$AR:$CD,COLUMN(Q$1),0)</f>
        <v>0</v>
      </c>
      <c r="R98" s="36">
        <f>VLOOKUP($A98,'Price &amp; Return'!$AR:$CD,COLUMN(R$1),0)</f>
        <v>7.3583849311871785E-3</v>
      </c>
      <c r="S98" s="36">
        <f>VLOOKUP($A98,'Price &amp; Return'!$AR:$CD,COLUMN(S$1),0)</f>
        <v>0</v>
      </c>
      <c r="T98" s="36">
        <f>VLOOKUP($A98,'Price &amp; Return'!$AR:$CD,COLUMN(T$1),0)</f>
        <v>0</v>
      </c>
      <c r="U98" s="36">
        <f>VLOOKUP($A98,'Price &amp; Return'!$AR:$CD,COLUMN(U$1),0)</f>
        <v>0</v>
      </c>
      <c r="V98" s="36">
        <f>VLOOKUP($A98,'Price &amp; Return'!$AR:$CD,COLUMN(V$1),0)</f>
        <v>0</v>
      </c>
      <c r="W98" s="36">
        <f>VLOOKUP($A98,'Price &amp; Return'!$AR:$CD,COLUMN(W$1),0)</f>
        <v>0</v>
      </c>
      <c r="X98" s="36">
        <f>VLOOKUP($A98,'Price &amp; Return'!$AR:$CD,COLUMN(X$1),0)</f>
        <v>-7.042005566086301E-5</v>
      </c>
      <c r="Y98" s="36">
        <f>VLOOKUP($A98,'Price &amp; Return'!$AR:$CD,COLUMN(Y$1),0)</f>
        <v>0</v>
      </c>
      <c r="Z98" s="36">
        <f>VLOOKUP($A98,'Price &amp; Return'!$AR:$CD,COLUMN(Z$1),0)</f>
        <v>0</v>
      </c>
      <c r="AA98" s="36">
        <f>VLOOKUP($A98,'Price &amp; Return'!$AR:$CD,COLUMN(AA$1),0)</f>
        <v>1.937627896313868E-2</v>
      </c>
      <c r="AB98" s="36">
        <f>VLOOKUP($A98,'Price &amp; Return'!$AR:$CD,COLUMN(AB$1),0)</f>
        <v>0</v>
      </c>
      <c r="AC98" s="36">
        <f>VLOOKUP($A98,'Price &amp; Return'!$AR:$CD,COLUMN(AC$1),0)</f>
        <v>0</v>
      </c>
      <c r="AD98" s="36">
        <f>VLOOKUP($A98,'Price &amp; Return'!$AR:$CD,COLUMN(AD$1),0)</f>
        <v>0</v>
      </c>
      <c r="AE98" s="36">
        <f>VLOOKUP($A98,'Price &amp; Return'!$AR:$CD,COLUMN(AE$1),0)</f>
        <v>0</v>
      </c>
      <c r="AF98" s="36">
        <f>VLOOKUP($A98,'Price &amp; Return'!$AR:$CD,COLUMN(AF$1),0)</f>
        <v>0</v>
      </c>
      <c r="AG98" s="36">
        <f>VLOOKUP($A98,'Price &amp; Return'!$AR:$CD,COLUMN(AG$1),0)</f>
        <v>-6.5717651632345017E-3</v>
      </c>
      <c r="AH98" s="36">
        <f>VLOOKUP($A98,'Price &amp; Return'!$AR:$CD,COLUMN(AH$1),0)</f>
        <v>-9.7088141269609379E-3</v>
      </c>
      <c r="AI98" s="36">
        <f>VLOOKUP($A98,'Price &amp; Return'!$AR:$CD,COLUMN(AI$1),0)</f>
        <v>0</v>
      </c>
      <c r="AJ98" s="36">
        <f>VLOOKUP($A98,'Price &amp; Return'!$AR:$CD,COLUMN(AJ$1),0)</f>
        <v>-2.6350476380051138E-3</v>
      </c>
      <c r="AK98" s="36">
        <f>VLOOKUP($A98,'Price &amp; Return'!$AR:$CD,COLUMN(AK$1),0)</f>
        <v>0</v>
      </c>
      <c r="AL98" s="36">
        <f>VLOOKUP($A98,'Price &amp; Return'!$AR:$CD,COLUMN(AL$1),0)</f>
        <v>1.2828738128891231E-3</v>
      </c>
      <c r="AM98" s="36">
        <f>VLOOKUP($A98,'Price &amp; Return'!$AR:$CD,COLUMN(AM$1),0)</f>
        <v>0</v>
      </c>
    </row>
    <row r="99" spans="1:39" x14ac:dyDescent="0.35">
      <c r="A99">
        <v>98</v>
      </c>
      <c r="B99" s="31">
        <f>VLOOKUP($A99,'Price &amp; Return'!$AR:$CD,COLUMN(B$1),0)</f>
        <v>43500</v>
      </c>
      <c r="C99" s="36">
        <f>VLOOKUP($A99,'Price &amp; Return'!$AR:$CD,COLUMN(C$1),0)</f>
        <v>1.6260520871780326E-2</v>
      </c>
      <c r="D99" s="36">
        <f>VLOOKUP($A99,'Price &amp; Return'!$AR:$CD,COLUMN(D$1),0)</f>
        <v>0</v>
      </c>
      <c r="E99" s="36">
        <f>VLOOKUP($A99,'Price &amp; Return'!$AR:$CD,COLUMN(E$1),0)</f>
        <v>0</v>
      </c>
      <c r="F99" s="36">
        <f>VLOOKUP($A99,'Price &amp; Return'!$AR:$CD,COLUMN(F$1),0)</f>
        <v>0</v>
      </c>
      <c r="G99" s="36">
        <f>VLOOKUP($A99,'Price &amp; Return'!$AR:$CD,COLUMN(G$1),0)</f>
        <v>0</v>
      </c>
      <c r="H99" s="36">
        <f>VLOOKUP($A99,'Price &amp; Return'!$AR:$CD,COLUMN(H$1),0)</f>
        <v>0</v>
      </c>
      <c r="I99" s="36">
        <f>VLOOKUP($A99,'Price &amp; Return'!$AR:$CD,COLUMN(I$1),0)</f>
        <v>0</v>
      </c>
      <c r="J99" s="36">
        <f>VLOOKUP($A99,'Price &amp; Return'!$AR:$CD,COLUMN(J$1),0)</f>
        <v>0</v>
      </c>
      <c r="K99" s="36">
        <f>VLOOKUP($A99,'Price &amp; Return'!$AR:$CD,COLUMN(K$1),0)</f>
        <v>4.5120435280469641E-2</v>
      </c>
      <c r="L99" s="36">
        <f>VLOOKUP($A99,'Price &amp; Return'!$AR:$CD,COLUMN(L$1),0)</f>
        <v>-3.577821347884078E-3</v>
      </c>
      <c r="M99" s="36">
        <f>VLOOKUP($A99,'Price &amp; Return'!$AR:$CD,COLUMN(M$1),0)</f>
        <v>0</v>
      </c>
      <c r="N99" s="36">
        <f>VLOOKUP($A99,'Price &amp; Return'!$AR:$CD,COLUMN(N$1),0)</f>
        <v>-4.1753714104805105E-3</v>
      </c>
      <c r="O99" s="36">
        <f>VLOOKUP($A99,'Price &amp; Return'!$AR:$CD,COLUMN(O$1),0)</f>
        <v>6.7796869853787691E-3</v>
      </c>
      <c r="P99" s="36">
        <f>VLOOKUP($A99,'Price &amp; Return'!$AR:$CD,COLUMN(P$1),0)</f>
        <v>0</v>
      </c>
      <c r="Q99" s="36">
        <f>VLOOKUP($A99,'Price &amp; Return'!$AR:$CD,COLUMN(Q$1),0)</f>
        <v>0</v>
      </c>
      <c r="R99" s="36">
        <f>VLOOKUP($A99,'Price &amp; Return'!$AR:$CD,COLUMN(R$1),0)</f>
        <v>4.4411619999678359E-3</v>
      </c>
      <c r="S99" s="36">
        <f>VLOOKUP($A99,'Price &amp; Return'!$AR:$CD,COLUMN(S$1),0)</f>
        <v>0</v>
      </c>
      <c r="T99" s="36">
        <f>VLOOKUP($A99,'Price &amp; Return'!$AR:$CD,COLUMN(T$1),0)</f>
        <v>0</v>
      </c>
      <c r="U99" s="36">
        <f>VLOOKUP($A99,'Price &amp; Return'!$AR:$CD,COLUMN(U$1),0)</f>
        <v>0</v>
      </c>
      <c r="V99" s="36">
        <f>VLOOKUP($A99,'Price &amp; Return'!$AR:$CD,COLUMN(V$1),0)</f>
        <v>0</v>
      </c>
      <c r="W99" s="36">
        <f>VLOOKUP($A99,'Price &amp; Return'!$AR:$CD,COLUMN(W$1),0)</f>
        <v>0</v>
      </c>
      <c r="X99" s="36">
        <f>VLOOKUP($A99,'Price &amp; Return'!$AR:$CD,COLUMN(X$1),0)</f>
        <v>0</v>
      </c>
      <c r="Y99" s="36">
        <f>VLOOKUP($A99,'Price &amp; Return'!$AR:$CD,COLUMN(Y$1),0)</f>
        <v>0</v>
      </c>
      <c r="Z99" s="36">
        <f>VLOOKUP($A99,'Price &amp; Return'!$AR:$CD,COLUMN(Z$1),0)</f>
        <v>0</v>
      </c>
      <c r="AA99" s="36">
        <f>VLOOKUP($A99,'Price &amp; Return'!$AR:$CD,COLUMN(AA$1),0)</f>
        <v>1.5334364000106742E-2</v>
      </c>
      <c r="AB99" s="36">
        <f>VLOOKUP($A99,'Price &amp; Return'!$AR:$CD,COLUMN(AB$1),0)</f>
        <v>-1.080604842004068E-2</v>
      </c>
      <c r="AC99" s="36">
        <f>VLOOKUP($A99,'Price &amp; Return'!$AR:$CD,COLUMN(AC$1),0)</f>
        <v>-2.1978906718775115E-2</v>
      </c>
      <c r="AD99" s="36">
        <f>VLOOKUP($A99,'Price &amp; Return'!$AR:$CD,COLUMN(AD$1),0)</f>
        <v>0</v>
      </c>
      <c r="AE99" s="36">
        <f>VLOOKUP($A99,'Price &amp; Return'!$AR:$CD,COLUMN(AE$1),0)</f>
        <v>0</v>
      </c>
      <c r="AF99" s="36">
        <f>VLOOKUP($A99,'Price &amp; Return'!$AR:$CD,COLUMN(AF$1),0)</f>
        <v>0</v>
      </c>
      <c r="AG99" s="36">
        <f>VLOOKUP($A99,'Price &amp; Return'!$AR:$CD,COLUMN(AG$1),0)</f>
        <v>-2.1810259463602259E-3</v>
      </c>
      <c r="AH99" s="36">
        <f>VLOOKUP($A99,'Price &amp; Return'!$AR:$CD,COLUMN(AH$1),0)</f>
        <v>0</v>
      </c>
      <c r="AI99" s="36">
        <f>VLOOKUP($A99,'Price &amp; Return'!$AR:$CD,COLUMN(AI$1),0)</f>
        <v>0</v>
      </c>
      <c r="AJ99" s="36">
        <f>VLOOKUP($A99,'Price &amp; Return'!$AR:$CD,COLUMN(AJ$1),0)</f>
        <v>0</v>
      </c>
      <c r="AK99" s="36">
        <f>VLOOKUP($A99,'Price &amp; Return'!$AR:$CD,COLUMN(AK$1),0)</f>
        <v>0</v>
      </c>
      <c r="AL99" s="36">
        <f>VLOOKUP($A99,'Price &amp; Return'!$AR:$CD,COLUMN(AL$1),0)</f>
        <v>5.1360859672532844E-2</v>
      </c>
      <c r="AM99" s="36">
        <f>VLOOKUP($A99,'Price &amp; Return'!$AR:$CD,COLUMN(AM$1),0)</f>
        <v>6.9686693160932152E-3</v>
      </c>
    </row>
    <row r="100" spans="1:39" x14ac:dyDescent="0.35">
      <c r="A100">
        <v>99</v>
      </c>
      <c r="B100" s="31">
        <f>VLOOKUP($A100,'Price &amp; Return'!$AR:$CD,COLUMN(B$1),0)</f>
        <v>43497</v>
      </c>
      <c r="C100" s="36">
        <f>VLOOKUP($A100,'Price &amp; Return'!$AR:$CD,COLUMN(C$1),0)</f>
        <v>5.9088916370006371E-2</v>
      </c>
      <c r="D100" s="36">
        <f>VLOOKUP($A100,'Price &amp; Return'!$AR:$CD,COLUMN(D$1),0)</f>
        <v>0</v>
      </c>
      <c r="E100" s="36">
        <f>VLOOKUP($A100,'Price &amp; Return'!$AR:$CD,COLUMN(E$1),0)</f>
        <v>0</v>
      </c>
      <c r="F100" s="36">
        <f>VLOOKUP($A100,'Price &amp; Return'!$AR:$CD,COLUMN(F$1),0)</f>
        <v>0</v>
      </c>
      <c r="G100" s="36">
        <f>VLOOKUP($A100,'Price &amp; Return'!$AR:$CD,COLUMN(G$1),0)</f>
        <v>0</v>
      </c>
      <c r="H100" s="36">
        <f>VLOOKUP($A100,'Price &amp; Return'!$AR:$CD,COLUMN(H$1),0)</f>
        <v>0</v>
      </c>
      <c r="I100" s="36">
        <f>VLOOKUP($A100,'Price &amp; Return'!$AR:$CD,COLUMN(I$1),0)</f>
        <v>0</v>
      </c>
      <c r="J100" s="36">
        <f>VLOOKUP($A100,'Price &amp; Return'!$AR:$CD,COLUMN(J$1),0)</f>
        <v>0</v>
      </c>
      <c r="K100" s="36">
        <f>VLOOKUP($A100,'Price &amp; Return'!$AR:$CD,COLUMN(K$1),0)</f>
        <v>4.7252884850545511E-2</v>
      </c>
      <c r="L100" s="36">
        <f>VLOOKUP($A100,'Price &amp; Return'!$AR:$CD,COLUMN(L$1),0)</f>
        <v>0</v>
      </c>
      <c r="M100" s="36">
        <f>VLOOKUP($A100,'Price &amp; Return'!$AR:$CD,COLUMN(M$1),0)</f>
        <v>0</v>
      </c>
      <c r="N100" s="36">
        <f>VLOOKUP($A100,'Price &amp; Return'!$AR:$CD,COLUMN(N$1),0)</f>
        <v>8.7011376989629699E-2</v>
      </c>
      <c r="O100" s="36">
        <f>VLOOKUP($A100,'Price &amp; Return'!$AR:$CD,COLUMN(O$1),0)</f>
        <v>6.8259650703998906E-3</v>
      </c>
      <c r="P100" s="36">
        <f>VLOOKUP($A100,'Price &amp; Return'!$AR:$CD,COLUMN(P$1),0)</f>
        <v>0</v>
      </c>
      <c r="Q100" s="36">
        <f>VLOOKUP($A100,'Price &amp; Return'!$AR:$CD,COLUMN(Q$1),0)</f>
        <v>2.9600469776290682E-2</v>
      </c>
      <c r="R100" s="36">
        <f>VLOOKUP($A100,'Price &amp; Return'!$AR:$CD,COLUMN(R$1),0)</f>
        <v>7.4460507840785322E-3</v>
      </c>
      <c r="S100" s="36">
        <f>VLOOKUP($A100,'Price &amp; Return'!$AR:$CD,COLUMN(S$1),0)</f>
        <v>0</v>
      </c>
      <c r="T100" s="36">
        <f>VLOOKUP($A100,'Price &amp; Return'!$AR:$CD,COLUMN(T$1),0)</f>
        <v>0</v>
      </c>
      <c r="U100" s="36">
        <f>VLOOKUP($A100,'Price &amp; Return'!$AR:$CD,COLUMN(U$1),0)</f>
        <v>-8.0321716972642666E-3</v>
      </c>
      <c r="V100" s="36">
        <f>VLOOKUP($A100,'Price &amp; Return'!$AR:$CD,COLUMN(V$1),0)</f>
        <v>0</v>
      </c>
      <c r="W100" s="36">
        <f>VLOOKUP($A100,'Price &amp; Return'!$AR:$CD,COLUMN(W$1),0)</f>
        <v>0</v>
      </c>
      <c r="X100" s="36">
        <f>VLOOKUP($A100,'Price &amp; Return'!$AR:$CD,COLUMN(X$1),0)</f>
        <v>-1.3915821919078997E-2</v>
      </c>
      <c r="Y100" s="36">
        <f>VLOOKUP($A100,'Price &amp; Return'!$AR:$CD,COLUMN(Y$1),0)</f>
        <v>0</v>
      </c>
      <c r="Z100" s="36">
        <f>VLOOKUP($A100,'Price &amp; Return'!$AR:$CD,COLUMN(Z$1),0)</f>
        <v>0</v>
      </c>
      <c r="AA100" s="36">
        <f>VLOOKUP($A100,'Price &amp; Return'!$AR:$CD,COLUMN(AA$1),0)</f>
        <v>2.2099456508026701E-3</v>
      </c>
      <c r="AB100" s="36">
        <f>VLOOKUP($A100,'Price &amp; Return'!$AR:$CD,COLUMN(AB$1),0)</f>
        <v>0</v>
      </c>
      <c r="AC100" s="36">
        <f>VLOOKUP($A100,'Price &amp; Return'!$AR:$CD,COLUMN(AC$1),0)</f>
        <v>9.0971778205726592E-2</v>
      </c>
      <c r="AD100" s="36">
        <f>VLOOKUP($A100,'Price &amp; Return'!$AR:$CD,COLUMN(AD$1),0)</f>
        <v>0</v>
      </c>
      <c r="AE100" s="36">
        <f>VLOOKUP($A100,'Price &amp; Return'!$AR:$CD,COLUMN(AE$1),0)</f>
        <v>0</v>
      </c>
      <c r="AF100" s="36">
        <f>VLOOKUP($A100,'Price &amp; Return'!$AR:$CD,COLUMN(AF$1),0)</f>
        <v>-2.503130218118477E-3</v>
      </c>
      <c r="AG100" s="36">
        <f>VLOOKUP($A100,'Price &amp; Return'!$AR:$CD,COLUMN(AG$1),0)</f>
        <v>1.980262729617973E-2</v>
      </c>
      <c r="AH100" s="36">
        <f>VLOOKUP($A100,'Price &amp; Return'!$AR:$CD,COLUMN(AH$1),0)</f>
        <v>0</v>
      </c>
      <c r="AI100" s="36">
        <f>VLOOKUP($A100,'Price &amp; Return'!$AR:$CD,COLUMN(AI$1),0)</f>
        <v>-9.3897403498390316E-3</v>
      </c>
      <c r="AJ100" s="36">
        <f>VLOOKUP($A100,'Price &amp; Return'!$AR:$CD,COLUMN(AJ$1),0)</f>
        <v>0</v>
      </c>
      <c r="AK100" s="36">
        <f>VLOOKUP($A100,'Price &amp; Return'!$AR:$CD,COLUMN(AK$1),0)</f>
        <v>3.5650661644961446E-3</v>
      </c>
      <c r="AL100" s="36">
        <f>VLOOKUP($A100,'Price &amp; Return'!$AR:$CD,COLUMN(AL$1),0)</f>
        <v>0</v>
      </c>
      <c r="AM100" s="36">
        <f>VLOOKUP($A100,'Price &amp; Return'!$AR:$CD,COLUMN(AM$1),0)</f>
        <v>5.0189744523855308E-2</v>
      </c>
    </row>
    <row r="101" spans="1:39" x14ac:dyDescent="0.35">
      <c r="A101">
        <v>100</v>
      </c>
      <c r="B101" s="31">
        <f>VLOOKUP($A101,'Price &amp; Return'!$AR:$CD,COLUMN(B$1),0)</f>
        <v>43496</v>
      </c>
      <c r="C101" s="36">
        <f>VLOOKUP($A101,'Price &amp; Return'!$AR:$CD,COLUMN(C$1),0)</f>
        <v>-4.2559614418795889E-2</v>
      </c>
      <c r="D101" s="36">
        <f>VLOOKUP($A101,'Price &amp; Return'!$AR:$CD,COLUMN(D$1),0)</f>
        <v>-4.5809536031294222E-2</v>
      </c>
      <c r="E101" s="36">
        <f>VLOOKUP($A101,'Price &amp; Return'!$AR:$CD,COLUMN(E$1),0)</f>
        <v>0</v>
      </c>
      <c r="F101" s="36">
        <f>VLOOKUP($A101,'Price &amp; Return'!$AR:$CD,COLUMN(F$1),0)</f>
        <v>0</v>
      </c>
      <c r="G101" s="36">
        <f>VLOOKUP($A101,'Price &amp; Return'!$AR:$CD,COLUMN(G$1),0)</f>
        <v>0</v>
      </c>
      <c r="H101" s="36">
        <f>VLOOKUP($A101,'Price &amp; Return'!$AR:$CD,COLUMN(H$1),0)</f>
        <v>7.9051795071132473E-3</v>
      </c>
      <c r="I101" s="36">
        <f>VLOOKUP($A101,'Price &amp; Return'!$AR:$CD,COLUMN(I$1),0)</f>
        <v>0</v>
      </c>
      <c r="J101" s="36">
        <f>VLOOKUP($A101,'Price &amp; Return'!$AR:$CD,COLUMN(J$1),0)</f>
        <v>0</v>
      </c>
      <c r="K101" s="36">
        <f>VLOOKUP($A101,'Price &amp; Return'!$AR:$CD,COLUMN(K$1),0)</f>
        <v>-6.252035698133393E-2</v>
      </c>
      <c r="L101" s="36">
        <f>VLOOKUP($A101,'Price &amp; Return'!$AR:$CD,COLUMN(L$1),0)</f>
        <v>-7.1174677688639896E-3</v>
      </c>
      <c r="M101" s="36">
        <f>VLOOKUP($A101,'Price &amp; Return'!$AR:$CD,COLUMN(M$1),0)</f>
        <v>0</v>
      </c>
      <c r="N101" s="36">
        <f>VLOOKUP($A101,'Price &amp; Return'!$AR:$CD,COLUMN(N$1),0)</f>
        <v>-2.2472855852058514E-2</v>
      </c>
      <c r="O101" s="36">
        <f>VLOOKUP($A101,'Price &amp; Return'!$AR:$CD,COLUMN(O$1),0)</f>
        <v>-1.3605652055778709E-2</v>
      </c>
      <c r="P101" s="36">
        <f>VLOOKUP($A101,'Price &amp; Return'!$AR:$CD,COLUMN(P$1),0)</f>
        <v>-2.3969190112996277E-2</v>
      </c>
      <c r="Q101" s="36">
        <f>VLOOKUP($A101,'Price &amp; Return'!$AR:$CD,COLUMN(Q$1),0)</f>
        <v>-8.5470605784584083E-3</v>
      </c>
      <c r="R101" s="36">
        <f>VLOOKUP($A101,'Price &amp; Return'!$AR:$CD,COLUMN(R$1),0)</f>
        <v>-1.6308738041923874E-2</v>
      </c>
      <c r="S101" s="36">
        <f>VLOOKUP($A101,'Price &amp; Return'!$AR:$CD,COLUMN(S$1),0)</f>
        <v>0</v>
      </c>
      <c r="T101" s="36">
        <f>VLOOKUP($A101,'Price &amp; Return'!$AR:$CD,COLUMN(T$1),0)</f>
        <v>0</v>
      </c>
      <c r="U101" s="36">
        <f>VLOOKUP($A101,'Price &amp; Return'!$AR:$CD,COLUMN(U$1),0)</f>
        <v>0</v>
      </c>
      <c r="V101" s="36">
        <f>VLOOKUP($A101,'Price &amp; Return'!$AR:$CD,COLUMN(V$1),0)</f>
        <v>-7.4107972153721849E-2</v>
      </c>
      <c r="W101" s="36">
        <f>VLOOKUP($A101,'Price &amp; Return'!$AR:$CD,COLUMN(W$1),0)</f>
        <v>0</v>
      </c>
      <c r="X101" s="36">
        <f>VLOOKUP($A101,'Price &amp; Return'!$AR:$CD,COLUMN(X$1),0)</f>
        <v>0</v>
      </c>
      <c r="Y101" s="36">
        <f>VLOOKUP($A101,'Price &amp; Return'!$AR:$CD,COLUMN(Y$1),0)</f>
        <v>0</v>
      </c>
      <c r="Z101" s="36">
        <f>VLOOKUP($A101,'Price &amp; Return'!$AR:$CD,COLUMN(Z$1),0)</f>
        <v>0</v>
      </c>
      <c r="AA101" s="36">
        <f>VLOOKUP($A101,'Price &amp; Return'!$AR:$CD,COLUMN(AA$1),0)</f>
        <v>-3.9050514871873027E-2</v>
      </c>
      <c r="AB101" s="36">
        <f>VLOOKUP($A101,'Price &amp; Return'!$AR:$CD,COLUMN(AB$1),0)</f>
        <v>0</v>
      </c>
      <c r="AC101" s="36">
        <f>VLOOKUP($A101,'Price &amp; Return'!$AR:$CD,COLUMN(AC$1),0)</f>
        <v>-2.3530497410194046E-2</v>
      </c>
      <c r="AD101" s="36">
        <f>VLOOKUP($A101,'Price &amp; Return'!$AR:$CD,COLUMN(AD$1),0)</f>
        <v>8.0321716972642527E-3</v>
      </c>
      <c r="AE101" s="36">
        <f>VLOOKUP($A101,'Price &amp; Return'!$AR:$CD,COLUMN(AE$1),0)</f>
        <v>0</v>
      </c>
      <c r="AF101" s="36">
        <f>VLOOKUP($A101,'Price &amp; Return'!$AR:$CD,COLUMN(AF$1),0)</f>
        <v>6.4538521137571164E-2</v>
      </c>
      <c r="AG101" s="36">
        <f>VLOOKUP($A101,'Price &amp; Return'!$AR:$CD,COLUMN(AG$1),0)</f>
        <v>-2.197890671877523E-2</v>
      </c>
      <c r="AH101" s="36">
        <f>VLOOKUP($A101,'Price &amp; Return'!$AR:$CD,COLUMN(AH$1),0)</f>
        <v>0</v>
      </c>
      <c r="AI101" s="36">
        <f>VLOOKUP($A101,'Price &amp; Return'!$AR:$CD,COLUMN(AI$1),0)</f>
        <v>0</v>
      </c>
      <c r="AJ101" s="36">
        <f>VLOOKUP($A101,'Price &amp; Return'!$AR:$CD,COLUMN(AJ$1),0)</f>
        <v>-2.0834086902842025E-2</v>
      </c>
      <c r="AK101" s="36">
        <f>VLOOKUP($A101,'Price &amp; Return'!$AR:$CD,COLUMN(AK$1),0)</f>
        <v>-6.8992871486951435E-2</v>
      </c>
      <c r="AL101" s="36">
        <f>VLOOKUP($A101,'Price &amp; Return'!$AR:$CD,COLUMN(AL$1),0)</f>
        <v>-5.2643733485422027E-2</v>
      </c>
      <c r="AM101" s="36">
        <f>VLOOKUP($A101,'Price &amp; Return'!$AR:$CD,COLUMN(AM$1),0)</f>
        <v>-6.4078856684522401E-2</v>
      </c>
    </row>
    <row r="102" spans="1:39" x14ac:dyDescent="0.35">
      <c r="A102">
        <v>101</v>
      </c>
      <c r="B102" s="31">
        <f>VLOOKUP($A102,'Price &amp; Return'!$AR:$CD,COLUMN(B$1),0)</f>
        <v>43495</v>
      </c>
      <c r="C102" s="36">
        <f>VLOOKUP($A102,'Price &amp; Return'!$AR:$CD,COLUMN(C$1),0)</f>
        <v>-8.2988028146950658E-3</v>
      </c>
      <c r="D102" s="36">
        <f>VLOOKUP($A102,'Price &amp; Return'!$AR:$CD,COLUMN(D$1),0)</f>
        <v>0</v>
      </c>
      <c r="E102" s="36">
        <f>VLOOKUP($A102,'Price &amp; Return'!$AR:$CD,COLUMN(E$1),0)</f>
        <v>0</v>
      </c>
      <c r="F102" s="36">
        <f>VLOOKUP($A102,'Price &amp; Return'!$AR:$CD,COLUMN(F$1),0)</f>
        <v>0</v>
      </c>
      <c r="G102" s="36">
        <f>VLOOKUP($A102,'Price &amp; Return'!$AR:$CD,COLUMN(G$1),0)</f>
        <v>0</v>
      </c>
      <c r="H102" s="36">
        <f>VLOOKUP($A102,'Price &amp; Return'!$AR:$CD,COLUMN(H$1),0)</f>
        <v>0</v>
      </c>
      <c r="I102" s="36">
        <f>VLOOKUP($A102,'Price &amp; Return'!$AR:$CD,COLUMN(I$1),0)</f>
        <v>0</v>
      </c>
      <c r="J102" s="36">
        <f>VLOOKUP($A102,'Price &amp; Return'!$AR:$CD,COLUMN(J$1),0)</f>
        <v>0</v>
      </c>
      <c r="K102" s="36">
        <f>VLOOKUP($A102,'Price &amp; Return'!$AR:$CD,COLUMN(K$1),0)</f>
        <v>1.5267472130788381E-2</v>
      </c>
      <c r="L102" s="36">
        <f>VLOOKUP($A102,'Price &amp; Return'!$AR:$CD,COLUMN(L$1),0)</f>
        <v>0</v>
      </c>
      <c r="M102" s="36">
        <f>VLOOKUP($A102,'Price &amp; Return'!$AR:$CD,COLUMN(M$1),0)</f>
        <v>0</v>
      </c>
      <c r="N102" s="36">
        <f>VLOOKUP($A102,'Price &amp; Return'!$AR:$CD,COLUMN(N$1),0)</f>
        <v>0</v>
      </c>
      <c r="O102" s="36">
        <f>VLOOKUP($A102,'Price &amp; Return'!$AR:$CD,COLUMN(O$1),0)</f>
        <v>-2.0067563050809142E-2</v>
      </c>
      <c r="P102" s="36">
        <f>VLOOKUP($A102,'Price &amp; Return'!$AR:$CD,COLUMN(P$1),0)</f>
        <v>-2.0834086902841914E-2</v>
      </c>
      <c r="Q102" s="36">
        <f>VLOOKUP($A102,'Price &amp; Return'!$AR:$CD,COLUMN(Q$1),0)</f>
        <v>0</v>
      </c>
      <c r="R102" s="36">
        <f>VLOOKUP($A102,'Price &amp; Return'!$AR:$CD,COLUMN(R$1),0)</f>
        <v>5.899722127188322E-3</v>
      </c>
      <c r="S102" s="36">
        <f>VLOOKUP($A102,'Price &amp; Return'!$AR:$CD,COLUMN(S$1),0)</f>
        <v>-8.8292607145678312E-2</v>
      </c>
      <c r="T102" s="36">
        <f>VLOOKUP($A102,'Price &amp; Return'!$AR:$CD,COLUMN(T$1),0)</f>
        <v>0</v>
      </c>
      <c r="U102" s="36">
        <f>VLOOKUP($A102,'Price &amp; Return'!$AR:$CD,COLUMN(U$1),0)</f>
        <v>0</v>
      </c>
      <c r="V102" s="36">
        <f>VLOOKUP($A102,'Price &amp; Return'!$AR:$CD,COLUMN(V$1),0)</f>
        <v>0</v>
      </c>
      <c r="W102" s="36">
        <f>VLOOKUP($A102,'Price &amp; Return'!$AR:$CD,COLUMN(W$1),0)</f>
        <v>0</v>
      </c>
      <c r="X102" s="36">
        <f>VLOOKUP($A102,'Price &amp; Return'!$AR:$CD,COLUMN(X$1),0)</f>
        <v>-6.9204428445737952E-3</v>
      </c>
      <c r="Y102" s="36">
        <f>VLOOKUP($A102,'Price &amp; Return'!$AR:$CD,COLUMN(Y$1),0)</f>
        <v>0</v>
      </c>
      <c r="Z102" s="36">
        <f>VLOOKUP($A102,'Price &amp; Return'!$AR:$CD,COLUMN(Z$1),0)</f>
        <v>0</v>
      </c>
      <c r="AA102" s="36">
        <f>VLOOKUP($A102,'Price &amp; Return'!$AR:$CD,COLUMN(AA$1),0)</f>
        <v>0</v>
      </c>
      <c r="AB102" s="36">
        <f>VLOOKUP($A102,'Price &amp; Return'!$AR:$CD,COLUMN(AB$1),0)</f>
        <v>0</v>
      </c>
      <c r="AC102" s="36">
        <f>VLOOKUP($A102,'Price &amp; Return'!$AR:$CD,COLUMN(AC$1),0)</f>
        <v>1.1696039763191236E-2</v>
      </c>
      <c r="AD102" s="36">
        <f>VLOOKUP($A102,'Price &amp; Return'!$AR:$CD,COLUMN(AD$1),0)</f>
        <v>0</v>
      </c>
      <c r="AE102" s="36">
        <f>VLOOKUP($A102,'Price &amp; Return'!$AR:$CD,COLUMN(AE$1),0)</f>
        <v>0</v>
      </c>
      <c r="AF102" s="36">
        <f>VLOOKUP($A102,'Price &amp; Return'!$AR:$CD,COLUMN(AF$1),0)</f>
        <v>2.6702285558788921E-3</v>
      </c>
      <c r="AG102" s="36">
        <f>VLOOKUP($A102,'Price &amp; Return'!$AR:$CD,COLUMN(AG$1),0)</f>
        <v>2.17627942259567E-3</v>
      </c>
      <c r="AH102" s="36">
        <f>VLOOKUP($A102,'Price &amp; Return'!$AR:$CD,COLUMN(AH$1),0)</f>
        <v>0</v>
      </c>
      <c r="AI102" s="36">
        <f>VLOOKUP($A102,'Price &amp; Return'!$AR:$CD,COLUMN(AI$1),0)</f>
        <v>2.843793532053341E-2</v>
      </c>
      <c r="AJ102" s="36">
        <f>VLOOKUP($A102,'Price &amp; Return'!$AR:$CD,COLUMN(AJ$1),0)</f>
        <v>0</v>
      </c>
      <c r="AK102" s="36">
        <f>VLOOKUP($A102,'Price &amp; Return'!$AR:$CD,COLUMN(AK$1),0)</f>
        <v>0</v>
      </c>
      <c r="AL102" s="36">
        <f>VLOOKUP($A102,'Price &amp; Return'!$AR:$CD,COLUMN(AL$1),0)</f>
        <v>0</v>
      </c>
      <c r="AM102" s="36">
        <f>VLOOKUP($A102,'Price &amp; Return'!$AR:$CD,COLUMN(AM$1),0)</f>
        <v>-6.8728792877620643E-3</v>
      </c>
    </row>
    <row r="103" spans="1:39" x14ac:dyDescent="0.35">
      <c r="A103">
        <v>102</v>
      </c>
      <c r="B103" s="31">
        <f>VLOOKUP($A103,'Price &amp; Return'!$AR:$CD,COLUMN(B$1),0)</f>
        <v>43494</v>
      </c>
      <c r="C103" s="36">
        <f>VLOOKUP($A103,'Price &amp; Return'!$AR:$CD,COLUMN(C$1),0)</f>
        <v>-4.8396540861850211E-2</v>
      </c>
      <c r="D103" s="36">
        <f>VLOOKUP($A103,'Price &amp; Return'!$AR:$CD,COLUMN(D$1),0)</f>
        <v>0</v>
      </c>
      <c r="E103" s="36">
        <f>VLOOKUP($A103,'Price &amp; Return'!$AR:$CD,COLUMN(E$1),0)</f>
        <v>0</v>
      </c>
      <c r="F103" s="36">
        <f>VLOOKUP($A103,'Price &amp; Return'!$AR:$CD,COLUMN(F$1),0)</f>
        <v>0</v>
      </c>
      <c r="G103" s="36">
        <f>VLOOKUP($A103,'Price &amp; Return'!$AR:$CD,COLUMN(G$1),0)</f>
        <v>2.0202707317519469E-2</v>
      </c>
      <c r="H103" s="36">
        <f>VLOOKUP($A103,'Price &amp; Return'!$AR:$CD,COLUMN(H$1),0)</f>
        <v>0</v>
      </c>
      <c r="I103" s="36">
        <f>VLOOKUP($A103,'Price &amp; Return'!$AR:$CD,COLUMN(I$1),0)</f>
        <v>0</v>
      </c>
      <c r="J103" s="36">
        <f>VLOOKUP($A103,'Price &amp; Return'!$AR:$CD,COLUMN(J$1),0)</f>
        <v>0</v>
      </c>
      <c r="K103" s="36">
        <f>VLOOKUP($A103,'Price &amp; Return'!$AR:$CD,COLUMN(K$1),0)</f>
        <v>0</v>
      </c>
      <c r="L103" s="36">
        <f>VLOOKUP($A103,'Price &amp; Return'!$AR:$CD,COLUMN(L$1),0)</f>
        <v>-1.4084739881739085E-2</v>
      </c>
      <c r="M103" s="36">
        <f>VLOOKUP($A103,'Price &amp; Return'!$AR:$CD,COLUMN(M$1),0)</f>
        <v>0</v>
      </c>
      <c r="N103" s="36">
        <f>VLOOKUP($A103,'Price &amp; Return'!$AR:$CD,COLUMN(N$1),0)</f>
        <v>-4.7731402821189921E-2</v>
      </c>
      <c r="O103" s="36">
        <f>VLOOKUP($A103,'Price &amp; Return'!$AR:$CD,COLUMN(O$1),0)</f>
        <v>-6.6006840313520242E-3</v>
      </c>
      <c r="P103" s="36">
        <f>VLOOKUP($A103,'Price &amp; Return'!$AR:$CD,COLUMN(P$1),0)</f>
        <v>-5.1413995004187642E-3</v>
      </c>
      <c r="Q103" s="36">
        <f>VLOOKUP($A103,'Price &amp; Return'!$AR:$CD,COLUMN(Q$1),0)</f>
        <v>0</v>
      </c>
      <c r="R103" s="36">
        <f>VLOOKUP($A103,'Price &amp; Return'!$AR:$CD,COLUMN(R$1),0)</f>
        <v>-1.322576221926125E-2</v>
      </c>
      <c r="S103" s="36">
        <f>VLOOKUP($A103,'Price &amp; Return'!$AR:$CD,COLUMN(S$1),0)</f>
        <v>0</v>
      </c>
      <c r="T103" s="36">
        <f>VLOOKUP($A103,'Price &amp; Return'!$AR:$CD,COLUMN(T$1),0)</f>
        <v>0</v>
      </c>
      <c r="U103" s="36">
        <f>VLOOKUP($A103,'Price &amp; Return'!$AR:$CD,COLUMN(U$1),0)</f>
        <v>0</v>
      </c>
      <c r="V103" s="36">
        <f>VLOOKUP($A103,'Price &amp; Return'!$AR:$CD,COLUMN(V$1),0)</f>
        <v>0</v>
      </c>
      <c r="W103" s="36">
        <f>VLOOKUP($A103,'Price &amp; Return'!$AR:$CD,COLUMN(W$1),0)</f>
        <v>0</v>
      </c>
      <c r="X103" s="36">
        <f>VLOOKUP($A103,'Price &amp; Return'!$AR:$CD,COLUMN(X$1),0)</f>
        <v>0</v>
      </c>
      <c r="Y103" s="36">
        <f>VLOOKUP($A103,'Price &amp; Return'!$AR:$CD,COLUMN(Y$1),0)</f>
        <v>0</v>
      </c>
      <c r="Z103" s="36">
        <f>VLOOKUP($A103,'Price &amp; Return'!$AR:$CD,COLUMN(Z$1),0)</f>
        <v>0</v>
      </c>
      <c r="AA103" s="36">
        <f>VLOOKUP($A103,'Price &amp; Return'!$AR:$CD,COLUMN(AA$1),0)</f>
        <v>0</v>
      </c>
      <c r="AB103" s="36">
        <f>VLOOKUP($A103,'Price &amp; Return'!$AR:$CD,COLUMN(AB$1),0)</f>
        <v>0</v>
      </c>
      <c r="AC103" s="36">
        <f>VLOOKUP($A103,'Price &amp; Return'!$AR:$CD,COLUMN(AC$1),0)</f>
        <v>-5.8651194523981339E-3</v>
      </c>
      <c r="AD103" s="36">
        <f>VLOOKUP($A103,'Price &amp; Return'!$AR:$CD,COLUMN(AD$1),0)</f>
        <v>8.0972102326193028E-3</v>
      </c>
      <c r="AE103" s="36">
        <f>VLOOKUP($A103,'Price &amp; Return'!$AR:$CD,COLUMN(AE$1),0)</f>
        <v>0</v>
      </c>
      <c r="AF103" s="36">
        <f>VLOOKUP($A103,'Price &amp; Return'!$AR:$CD,COLUMN(AF$1),0)</f>
        <v>0</v>
      </c>
      <c r="AG103" s="36">
        <f>VLOOKUP($A103,'Price &amp; Return'!$AR:$CD,COLUMN(AG$1),0)</f>
        <v>-2.1552558385734191E-2</v>
      </c>
      <c r="AH103" s="36">
        <f>VLOOKUP($A103,'Price &amp; Return'!$AR:$CD,COLUMN(AH$1),0)</f>
        <v>9.7088141269609032E-3</v>
      </c>
      <c r="AI103" s="36">
        <f>VLOOKUP($A103,'Price &amp; Return'!$AR:$CD,COLUMN(AI$1),0)</f>
        <v>0</v>
      </c>
      <c r="AJ103" s="36">
        <f>VLOOKUP($A103,'Price &amp; Return'!$AR:$CD,COLUMN(AJ$1),0)</f>
        <v>0</v>
      </c>
      <c r="AK103" s="36">
        <f>VLOOKUP($A103,'Price &amp; Return'!$AR:$CD,COLUMN(AK$1),0)</f>
        <v>0</v>
      </c>
      <c r="AL103" s="36">
        <f>VLOOKUP($A103,'Price &amp; Return'!$AR:$CD,COLUMN(AL$1),0)</f>
        <v>-2.406702608263726E-2</v>
      </c>
      <c r="AM103" s="36">
        <f>VLOOKUP($A103,'Price &amp; Return'!$AR:$CD,COLUMN(AM$1),0)</f>
        <v>-6.8259650703998706E-3</v>
      </c>
    </row>
    <row r="104" spans="1:39" x14ac:dyDescent="0.35">
      <c r="A104">
        <v>103</v>
      </c>
      <c r="B104" s="31">
        <f>VLOOKUP($A104,'Price &amp; Return'!$AR:$CD,COLUMN(B$1),0)</f>
        <v>43493</v>
      </c>
      <c r="C104" s="36">
        <f>VLOOKUP($A104,'Price &amp; Return'!$AR:$CD,COLUMN(C$1),0)</f>
        <v>-2.3347363996991177E-2</v>
      </c>
      <c r="D104" s="36">
        <f>VLOOKUP($A104,'Price &amp; Return'!$AR:$CD,COLUMN(D$1),0)</f>
        <v>-5.7987257650349282E-2</v>
      </c>
      <c r="E104" s="36">
        <f>VLOOKUP($A104,'Price &amp; Return'!$AR:$CD,COLUMN(E$1),0)</f>
        <v>0</v>
      </c>
      <c r="F104" s="36">
        <f>VLOOKUP($A104,'Price &amp; Return'!$AR:$CD,COLUMN(F$1),0)</f>
        <v>0</v>
      </c>
      <c r="G104" s="36">
        <f>VLOOKUP($A104,'Price &amp; Return'!$AR:$CD,COLUMN(G$1),0)</f>
        <v>-2.0202707317519355E-2</v>
      </c>
      <c r="H104" s="36">
        <f>VLOOKUP($A104,'Price &amp; Return'!$AR:$CD,COLUMN(H$1),0)</f>
        <v>0</v>
      </c>
      <c r="I104" s="36">
        <f>VLOOKUP($A104,'Price &amp; Return'!$AR:$CD,COLUMN(I$1),0)</f>
        <v>0</v>
      </c>
      <c r="J104" s="36">
        <f>VLOOKUP($A104,'Price &amp; Return'!$AR:$CD,COLUMN(J$1),0)</f>
        <v>0</v>
      </c>
      <c r="K104" s="36">
        <f>VLOOKUP($A104,'Price &amp; Return'!$AR:$CD,COLUMN(K$1),0)</f>
        <v>0</v>
      </c>
      <c r="L104" s="36">
        <f>VLOOKUP($A104,'Price &amp; Return'!$AR:$CD,COLUMN(L$1),0)</f>
        <v>-1.3889112160667037E-2</v>
      </c>
      <c r="M104" s="36">
        <f>VLOOKUP($A104,'Price &amp; Return'!$AR:$CD,COLUMN(M$1),0)</f>
        <v>0</v>
      </c>
      <c r="N104" s="36">
        <f>VLOOKUP($A104,'Price &amp; Return'!$AR:$CD,COLUMN(N$1),0)</f>
        <v>-5.7629112836636416E-2</v>
      </c>
      <c r="O104" s="36">
        <f>VLOOKUP($A104,'Price &amp; Return'!$AR:$CD,COLUMN(O$1),0)</f>
        <v>-6.5574005461591636E-3</v>
      </c>
      <c r="P104" s="36">
        <f>VLOOKUP($A104,'Price &amp; Return'!$AR:$CD,COLUMN(P$1),0)</f>
        <v>0</v>
      </c>
      <c r="Q104" s="36">
        <f>VLOOKUP($A104,'Price &amp; Return'!$AR:$CD,COLUMN(Q$1),0)</f>
        <v>-2.1053409197832381E-2</v>
      </c>
      <c r="R104" s="36">
        <f>VLOOKUP($A104,'Price &amp; Return'!$AR:$CD,COLUMN(R$1),0)</f>
        <v>-7.2727593290798087E-3</v>
      </c>
      <c r="S104" s="36">
        <f>VLOOKUP($A104,'Price &amp; Return'!$AR:$CD,COLUMN(S$1),0)</f>
        <v>0</v>
      </c>
      <c r="T104" s="36">
        <f>VLOOKUP($A104,'Price &amp; Return'!$AR:$CD,COLUMN(T$1),0)</f>
        <v>0</v>
      </c>
      <c r="U104" s="36">
        <f>VLOOKUP($A104,'Price &amp; Return'!$AR:$CD,COLUMN(U$1),0)</f>
        <v>0</v>
      </c>
      <c r="V104" s="36">
        <f>VLOOKUP($A104,'Price &amp; Return'!$AR:$CD,COLUMN(V$1),0)</f>
        <v>0</v>
      </c>
      <c r="W104" s="36">
        <f>VLOOKUP($A104,'Price &amp; Return'!$AR:$CD,COLUMN(W$1),0)</f>
        <v>0</v>
      </c>
      <c r="X104" s="36">
        <f>VLOOKUP($A104,'Price &amp; Return'!$AR:$CD,COLUMN(X$1),0)</f>
        <v>0</v>
      </c>
      <c r="Y104" s="36">
        <f>VLOOKUP($A104,'Price &amp; Return'!$AR:$CD,COLUMN(Y$1),0)</f>
        <v>0</v>
      </c>
      <c r="Z104" s="36">
        <f>VLOOKUP($A104,'Price &amp; Return'!$AR:$CD,COLUMN(Z$1),0)</f>
        <v>0</v>
      </c>
      <c r="AA104" s="36">
        <f>VLOOKUP($A104,'Price &amp; Return'!$AR:$CD,COLUMN(AA$1),0)</f>
        <v>0</v>
      </c>
      <c r="AB104" s="36">
        <f>VLOOKUP($A104,'Price &amp; Return'!$AR:$CD,COLUMN(AB$1),0)</f>
        <v>4.0206420478040607E-2</v>
      </c>
      <c r="AC104" s="36">
        <f>VLOOKUP($A104,'Price &amp; Return'!$AR:$CD,COLUMN(AC$1),0)</f>
        <v>-1.1628037995119099E-2</v>
      </c>
      <c r="AD104" s="36">
        <f>VLOOKUP($A104,'Price &amp; Return'!$AR:$CD,COLUMN(AD$1),0)</f>
        <v>0</v>
      </c>
      <c r="AE104" s="36">
        <f>VLOOKUP($A104,'Price &amp; Return'!$AR:$CD,COLUMN(AE$1),0)</f>
        <v>0</v>
      </c>
      <c r="AF104" s="36">
        <f>VLOOKUP($A104,'Price &amp; Return'!$AR:$CD,COLUMN(AF$1),0)</f>
        <v>0</v>
      </c>
      <c r="AG104" s="36">
        <f>VLOOKUP($A104,'Price &amp; Return'!$AR:$CD,COLUMN(AG$1),0)</f>
        <v>1.937627896313868E-2</v>
      </c>
      <c r="AH104" s="36">
        <f>VLOOKUP($A104,'Price &amp; Return'!$AR:$CD,COLUMN(AH$1),0)</f>
        <v>-2.4097551579060641E-2</v>
      </c>
      <c r="AI104" s="36">
        <f>VLOOKUP($A104,'Price &amp; Return'!$AR:$CD,COLUMN(AI$1),0)</f>
        <v>-3.7740327982847086E-2</v>
      </c>
      <c r="AJ104" s="36">
        <f>VLOOKUP($A104,'Price &amp; Return'!$AR:$CD,COLUMN(AJ$1),0)</f>
        <v>0</v>
      </c>
      <c r="AK104" s="36">
        <f>VLOOKUP($A104,'Price &amp; Return'!$AR:$CD,COLUMN(AK$1),0)</f>
        <v>0</v>
      </c>
      <c r="AL104" s="36">
        <f>VLOOKUP($A104,'Price &amp; Return'!$AR:$CD,COLUMN(AL$1),0)</f>
        <v>0</v>
      </c>
      <c r="AM104" s="36">
        <f>VLOOKUP($A104,'Price &amp; Return'!$AR:$CD,COLUMN(AM$1),0)</f>
        <v>-4.6520015634892928E-2</v>
      </c>
    </row>
    <row r="105" spans="1:39" x14ac:dyDescent="0.35">
      <c r="A105">
        <v>104</v>
      </c>
      <c r="B105" s="31">
        <f>VLOOKUP($A105,'Price &amp; Return'!$AR:$CD,COLUMN(B$1),0)</f>
        <v>43490</v>
      </c>
      <c r="C105" s="36">
        <f>VLOOKUP($A105,'Price &amp; Return'!$AR:$CD,COLUMN(C$1),0)</f>
        <v>8.0042707673536356E-2</v>
      </c>
      <c r="D105" s="36">
        <f>VLOOKUP($A105,'Price &amp; Return'!$AR:$CD,COLUMN(D$1),0)</f>
        <v>7.3025135014889817E-2</v>
      </c>
      <c r="E105" s="36">
        <f>VLOOKUP($A105,'Price &amp; Return'!$AR:$CD,COLUMN(E$1),0)</f>
        <v>0</v>
      </c>
      <c r="F105" s="36">
        <f>VLOOKUP($A105,'Price &amp; Return'!$AR:$CD,COLUMN(F$1),0)</f>
        <v>0</v>
      </c>
      <c r="G105" s="36">
        <f>VLOOKUP($A105,'Price &amp; Return'!$AR:$CD,COLUMN(G$1),0)</f>
        <v>0</v>
      </c>
      <c r="H105" s="36">
        <f>VLOOKUP($A105,'Price &amp; Return'!$AR:$CD,COLUMN(H$1),0)</f>
        <v>0</v>
      </c>
      <c r="I105" s="36">
        <f>VLOOKUP($A105,'Price &amp; Return'!$AR:$CD,COLUMN(I$1),0)</f>
        <v>0</v>
      </c>
      <c r="J105" s="36">
        <f>VLOOKUP($A105,'Price &amp; Return'!$AR:$CD,COLUMN(J$1),0)</f>
        <v>0</v>
      </c>
      <c r="K105" s="36">
        <f>VLOOKUP($A105,'Price &amp; Return'!$AR:$CD,COLUMN(K$1),0)</f>
        <v>0</v>
      </c>
      <c r="L105" s="36">
        <f>VLOOKUP($A105,'Price &amp; Return'!$AR:$CD,COLUMN(L$1),0)</f>
        <v>0</v>
      </c>
      <c r="M105" s="36">
        <f>VLOOKUP($A105,'Price &amp; Return'!$AR:$CD,COLUMN(M$1),0)</f>
        <v>0</v>
      </c>
      <c r="N105" s="36">
        <f>VLOOKUP($A105,'Price &amp; Return'!$AR:$CD,COLUMN(N$1),0)</f>
        <v>8.7738914308006677E-2</v>
      </c>
      <c r="O105" s="36">
        <f>VLOOKUP($A105,'Price &amp; Return'!$AR:$CD,COLUMN(O$1),0)</f>
        <v>6.5574005461592607E-3</v>
      </c>
      <c r="P105" s="36">
        <f>VLOOKUP($A105,'Price &amp; Return'!$AR:$CD,COLUMN(P$1),0)</f>
        <v>-5.1151006667704887E-3</v>
      </c>
      <c r="Q105" s="36">
        <f>VLOOKUP($A105,'Price &amp; Return'!$AR:$CD,COLUMN(Q$1),0)</f>
        <v>0</v>
      </c>
      <c r="R105" s="36">
        <f>VLOOKUP($A105,'Price &amp; Return'!$AR:$CD,COLUMN(R$1),0)</f>
        <v>2.6433257068155431E-2</v>
      </c>
      <c r="S105" s="36">
        <f>VLOOKUP($A105,'Price &amp; Return'!$AR:$CD,COLUMN(S$1),0)</f>
        <v>0</v>
      </c>
      <c r="T105" s="36">
        <f>VLOOKUP($A105,'Price &amp; Return'!$AR:$CD,COLUMN(T$1),0)</f>
        <v>0</v>
      </c>
      <c r="U105" s="36">
        <f>VLOOKUP($A105,'Price &amp; Return'!$AR:$CD,COLUMN(U$1),0)</f>
        <v>0</v>
      </c>
      <c r="V105" s="36">
        <f>VLOOKUP($A105,'Price &amp; Return'!$AR:$CD,COLUMN(V$1),0)</f>
        <v>0</v>
      </c>
      <c r="W105" s="36">
        <f>VLOOKUP($A105,'Price &amp; Return'!$AR:$CD,COLUMN(W$1),0)</f>
        <v>0</v>
      </c>
      <c r="X105" s="36">
        <f>VLOOKUP($A105,'Price &amp; Return'!$AR:$CD,COLUMN(X$1),0)</f>
        <v>0</v>
      </c>
      <c r="Y105" s="36">
        <f>VLOOKUP($A105,'Price &amp; Return'!$AR:$CD,COLUMN(Y$1),0)</f>
        <v>0</v>
      </c>
      <c r="Z105" s="36">
        <f>VLOOKUP($A105,'Price &amp; Return'!$AR:$CD,COLUMN(Z$1),0)</f>
        <v>0</v>
      </c>
      <c r="AA105" s="36">
        <f>VLOOKUP($A105,'Price &amp; Return'!$AR:$CD,COLUMN(AA$1),0)</f>
        <v>0</v>
      </c>
      <c r="AB105" s="36">
        <f>VLOOKUP($A105,'Price &amp; Return'!$AR:$CD,COLUMN(AB$1),0)</f>
        <v>9.5310179804324935E-2</v>
      </c>
      <c r="AC105" s="36">
        <f>VLOOKUP($A105,'Price &amp; Return'!$AR:$CD,COLUMN(AC$1),0)</f>
        <v>5.7971176843259146E-3</v>
      </c>
      <c r="AD105" s="36">
        <f>VLOOKUP($A105,'Price &amp; Return'!$AR:$CD,COLUMN(AD$1),0)</f>
        <v>0</v>
      </c>
      <c r="AE105" s="36">
        <f>VLOOKUP($A105,'Price &amp; Return'!$AR:$CD,COLUMN(AE$1),0)</f>
        <v>0</v>
      </c>
      <c r="AF105" s="36">
        <f>VLOOKUP($A105,'Price &amp; Return'!$AR:$CD,COLUMN(AF$1),0)</f>
        <v>0</v>
      </c>
      <c r="AG105" s="36">
        <f>VLOOKUP($A105,'Price &amp; Return'!$AR:$CD,COLUMN(AG$1),0)</f>
        <v>3.7656719438005137E-2</v>
      </c>
      <c r="AH105" s="36">
        <f>VLOOKUP($A105,'Price &amp; Return'!$AR:$CD,COLUMN(AH$1),0)</f>
        <v>0</v>
      </c>
      <c r="AI105" s="36">
        <f>VLOOKUP($A105,'Price &amp; Return'!$AR:$CD,COLUMN(AI$1),0)</f>
        <v>0</v>
      </c>
      <c r="AJ105" s="36">
        <f>VLOOKUP($A105,'Price &amp; Return'!$AR:$CD,COLUMN(AJ$1),0)</f>
        <v>1.0362787035546658E-2</v>
      </c>
      <c r="AK105" s="36">
        <f>VLOOKUP($A105,'Price &amp; Return'!$AR:$CD,COLUMN(AK$1),0)</f>
        <v>6.1875403718087453E-2</v>
      </c>
      <c r="AL105" s="36">
        <f>VLOOKUP($A105,'Price &amp; Return'!$AR:$CD,COLUMN(AL$1),0)</f>
        <v>0</v>
      </c>
      <c r="AM105" s="36">
        <f>VLOOKUP($A105,'Price &amp; Return'!$AR:$CD,COLUMN(AM$1),0)</f>
        <v>6.0218859993054874E-2</v>
      </c>
    </row>
    <row r="106" spans="1:39" x14ac:dyDescent="0.35">
      <c r="A106">
        <v>105</v>
      </c>
      <c r="B106" s="31">
        <f>VLOOKUP($A106,'Price &amp; Return'!$AR:$CD,COLUMN(B$1),0)</f>
        <v>43489</v>
      </c>
      <c r="C106" s="36">
        <f>VLOOKUP($A106,'Price &amp; Return'!$AR:$CD,COLUMN(C$1),0)</f>
        <v>6.0103924069705307E-2</v>
      </c>
      <c r="D106" s="36">
        <f>VLOOKUP($A106,'Price &amp; Return'!$AR:$CD,COLUMN(D$1),0)</f>
        <v>0</v>
      </c>
      <c r="E106" s="36">
        <f>VLOOKUP($A106,'Price &amp; Return'!$AR:$CD,COLUMN(E$1),0)</f>
        <v>0</v>
      </c>
      <c r="F106" s="36">
        <f>VLOOKUP($A106,'Price &amp; Return'!$AR:$CD,COLUMN(F$1),0)</f>
        <v>0</v>
      </c>
      <c r="G106" s="36">
        <f>VLOOKUP($A106,'Price &amp; Return'!$AR:$CD,COLUMN(G$1),0)</f>
        <v>0</v>
      </c>
      <c r="H106" s="36">
        <f>VLOOKUP($A106,'Price &amp; Return'!$AR:$CD,COLUMN(H$1),0)</f>
        <v>0</v>
      </c>
      <c r="I106" s="36">
        <f>VLOOKUP($A106,'Price &amp; Return'!$AR:$CD,COLUMN(I$1),0)</f>
        <v>0</v>
      </c>
      <c r="J106" s="36">
        <f>VLOOKUP($A106,'Price &amp; Return'!$AR:$CD,COLUMN(J$1),0)</f>
        <v>0</v>
      </c>
      <c r="K106" s="36">
        <f>VLOOKUP($A106,'Price &amp; Return'!$AR:$CD,COLUMN(K$1),0)</f>
        <v>0</v>
      </c>
      <c r="L106" s="36">
        <f>VLOOKUP($A106,'Price &amp; Return'!$AR:$CD,COLUMN(L$1),0)</f>
        <v>0</v>
      </c>
      <c r="M106" s="36">
        <f>VLOOKUP($A106,'Price &amp; Return'!$AR:$CD,COLUMN(M$1),0)</f>
        <v>0</v>
      </c>
      <c r="N106" s="36">
        <f>VLOOKUP($A106,'Price &amp; Return'!$AR:$CD,COLUMN(N$1),0)</f>
        <v>0</v>
      </c>
      <c r="O106" s="36">
        <f>VLOOKUP($A106,'Price &amp; Return'!$AR:$CD,COLUMN(O$1),0)</f>
        <v>2.6668247082161273E-2</v>
      </c>
      <c r="P106" s="36">
        <f>VLOOKUP($A106,'Price &amp; Return'!$AR:$CD,COLUMN(P$1),0)</f>
        <v>7.6824961720164311E-3</v>
      </c>
      <c r="Q106" s="36">
        <f>VLOOKUP($A106,'Price &amp; Return'!$AR:$CD,COLUMN(Q$1),0)</f>
        <v>0</v>
      </c>
      <c r="R106" s="36">
        <f>VLOOKUP($A106,'Price &amp; Return'!$AR:$CD,COLUMN(R$1),0)</f>
        <v>1.8018505502678431E-2</v>
      </c>
      <c r="S106" s="36">
        <f>VLOOKUP($A106,'Price &amp; Return'!$AR:$CD,COLUMN(S$1),0)</f>
        <v>0</v>
      </c>
      <c r="T106" s="36">
        <f>VLOOKUP($A106,'Price &amp; Return'!$AR:$CD,COLUMN(T$1),0)</f>
        <v>0</v>
      </c>
      <c r="U106" s="36">
        <f>VLOOKUP($A106,'Price &amp; Return'!$AR:$CD,COLUMN(U$1),0)</f>
        <v>-3.9920212695375608E-3</v>
      </c>
      <c r="V106" s="36">
        <f>VLOOKUP($A106,'Price &amp; Return'!$AR:$CD,COLUMN(V$1),0)</f>
        <v>-1.4184634991956413E-2</v>
      </c>
      <c r="W106" s="36">
        <f>VLOOKUP($A106,'Price &amp; Return'!$AR:$CD,COLUMN(W$1),0)</f>
        <v>0</v>
      </c>
      <c r="X106" s="36">
        <f>VLOOKUP($A106,'Price &amp; Return'!$AR:$CD,COLUMN(X$1),0)</f>
        <v>0</v>
      </c>
      <c r="Y106" s="36">
        <f>VLOOKUP($A106,'Price &amp; Return'!$AR:$CD,COLUMN(Y$1),0)</f>
        <v>0</v>
      </c>
      <c r="Z106" s="36">
        <f>VLOOKUP($A106,'Price &amp; Return'!$AR:$CD,COLUMN(Z$1),0)</f>
        <v>0</v>
      </c>
      <c r="AA106" s="36">
        <f>VLOOKUP($A106,'Price &amp; Return'!$AR:$CD,COLUMN(AA$1),0)</f>
        <v>-1.0582109330536972E-2</v>
      </c>
      <c r="AB106" s="36">
        <f>VLOOKUP($A106,'Price &amp; Return'!$AR:$CD,COLUMN(AB$1),0)</f>
        <v>0</v>
      </c>
      <c r="AC106" s="36">
        <f>VLOOKUP($A106,'Price &amp; Return'!$AR:$CD,COLUMN(AC$1),0)</f>
        <v>1.1696039763191236E-2</v>
      </c>
      <c r="AD106" s="36">
        <f>VLOOKUP($A106,'Price &amp; Return'!$AR:$CD,COLUMN(AD$1),0)</f>
        <v>-9.3090423066011854E-2</v>
      </c>
      <c r="AE106" s="36">
        <f>VLOOKUP($A106,'Price &amp; Return'!$AR:$CD,COLUMN(AE$1),0)</f>
        <v>0</v>
      </c>
      <c r="AF106" s="36">
        <f>VLOOKUP($A106,'Price &amp; Return'!$AR:$CD,COLUMN(AF$1),0)</f>
        <v>0</v>
      </c>
      <c r="AG106" s="36">
        <f>VLOOKUP($A106,'Price &amp; Return'!$AR:$CD,COLUMN(AG$1),0)</f>
        <v>6.7950431328288076E-3</v>
      </c>
      <c r="AH106" s="36">
        <f>VLOOKUP($A106,'Price &amp; Return'!$AR:$CD,COLUMN(AH$1),0)</f>
        <v>3.3901551675681416E-2</v>
      </c>
      <c r="AI106" s="36">
        <f>VLOOKUP($A106,'Price &amp; Return'!$AR:$CD,COLUMN(AI$1),0)</f>
        <v>0</v>
      </c>
      <c r="AJ106" s="36">
        <f>VLOOKUP($A106,'Price &amp; Return'!$AR:$CD,COLUMN(AJ$1),0)</f>
        <v>1.0471299867295437E-2</v>
      </c>
      <c r="AK106" s="36">
        <f>VLOOKUP($A106,'Price &amp; Return'!$AR:$CD,COLUMN(AK$1),0)</f>
        <v>7.1174677688639549E-3</v>
      </c>
      <c r="AL106" s="36">
        <f>VLOOKUP($A106,'Price &amp; Return'!$AR:$CD,COLUMN(AL$1),0)</f>
        <v>-1.2507819016526025E-3</v>
      </c>
      <c r="AM106" s="36">
        <f>VLOOKUP($A106,'Price &amp; Return'!$AR:$CD,COLUMN(AM$1),0)</f>
        <v>0</v>
      </c>
    </row>
    <row r="107" spans="1:39" x14ac:dyDescent="0.35">
      <c r="A107">
        <v>106</v>
      </c>
      <c r="B107" s="31">
        <f>VLOOKUP($A107,'Price &amp; Return'!$AR:$CD,COLUMN(B$1),0)</f>
        <v>43488</v>
      </c>
      <c r="C107" s="36">
        <f>VLOOKUP($A107,'Price &amp; Return'!$AR:$CD,COLUMN(C$1),0)</f>
        <v>8.8889474172462145E-3</v>
      </c>
      <c r="D107" s="36">
        <f>VLOOKUP($A107,'Price &amp; Return'!$AR:$CD,COLUMN(D$1),0)</f>
        <v>1.5267472130788381E-2</v>
      </c>
      <c r="E107" s="36">
        <f>VLOOKUP($A107,'Price &amp; Return'!$AR:$CD,COLUMN(E$1),0)</f>
        <v>0</v>
      </c>
      <c r="F107" s="36">
        <f>VLOOKUP($A107,'Price &amp; Return'!$AR:$CD,COLUMN(F$1),0)</f>
        <v>0</v>
      </c>
      <c r="G107" s="36">
        <f>VLOOKUP($A107,'Price &amp; Return'!$AR:$CD,COLUMN(G$1),0)</f>
        <v>0</v>
      </c>
      <c r="H107" s="36">
        <f>VLOOKUP($A107,'Price &amp; Return'!$AR:$CD,COLUMN(H$1),0)</f>
        <v>0</v>
      </c>
      <c r="I107" s="36">
        <f>VLOOKUP($A107,'Price &amp; Return'!$AR:$CD,COLUMN(I$1),0)</f>
        <v>0</v>
      </c>
      <c r="J107" s="36">
        <f>VLOOKUP($A107,'Price &amp; Return'!$AR:$CD,COLUMN(J$1),0)</f>
        <v>0</v>
      </c>
      <c r="K107" s="36">
        <f>VLOOKUP($A107,'Price &amp; Return'!$AR:$CD,COLUMN(K$1),0)</f>
        <v>0</v>
      </c>
      <c r="L107" s="36">
        <f>VLOOKUP($A107,'Price &amp; Return'!$AR:$CD,COLUMN(L$1),0)</f>
        <v>0</v>
      </c>
      <c r="M107" s="36">
        <f>VLOOKUP($A107,'Price &amp; Return'!$AR:$CD,COLUMN(M$1),0)</f>
        <v>0</v>
      </c>
      <c r="N107" s="36">
        <f>VLOOKUP($A107,'Price &amp; Return'!$AR:$CD,COLUMN(N$1),0)</f>
        <v>9.138775158942869E-2</v>
      </c>
      <c r="O107" s="36">
        <f>VLOOKUP($A107,'Price &amp; Return'!$AR:$CD,COLUMN(O$1),0)</f>
        <v>1.3605652055778678E-2</v>
      </c>
      <c r="P107" s="36">
        <f>VLOOKUP($A107,'Price &amp; Return'!$AR:$CD,COLUMN(P$1),0)</f>
        <v>0</v>
      </c>
      <c r="Q107" s="36">
        <f>VLOOKUP($A107,'Price &amp; Return'!$AR:$CD,COLUMN(Q$1),0)</f>
        <v>0</v>
      </c>
      <c r="R107" s="36">
        <f>VLOOKUP($A107,'Price &amp; Return'!$AR:$CD,COLUMN(R$1),0)</f>
        <v>2.7651531330509949E-2</v>
      </c>
      <c r="S107" s="36">
        <f>VLOOKUP($A107,'Price &amp; Return'!$AR:$CD,COLUMN(S$1),0)</f>
        <v>0</v>
      </c>
      <c r="T107" s="36">
        <f>VLOOKUP($A107,'Price &amp; Return'!$AR:$CD,COLUMN(T$1),0)</f>
        <v>0</v>
      </c>
      <c r="U107" s="36">
        <f>VLOOKUP($A107,'Price &amp; Return'!$AR:$CD,COLUMN(U$1),0)</f>
        <v>-3.9761483796392945E-3</v>
      </c>
      <c r="V107" s="36">
        <f>VLOOKUP($A107,'Price &amp; Return'!$AR:$CD,COLUMN(V$1),0)</f>
        <v>0</v>
      </c>
      <c r="W107" s="36">
        <f>VLOOKUP($A107,'Price &amp; Return'!$AR:$CD,COLUMN(W$1),0)</f>
        <v>0</v>
      </c>
      <c r="X107" s="36">
        <f>VLOOKUP($A107,'Price &amp; Return'!$AR:$CD,COLUMN(X$1),0)</f>
        <v>0</v>
      </c>
      <c r="Y107" s="36">
        <f>VLOOKUP($A107,'Price &amp; Return'!$AR:$CD,COLUMN(Y$1),0)</f>
        <v>0</v>
      </c>
      <c r="Z107" s="36">
        <f>VLOOKUP($A107,'Price &amp; Return'!$AR:$CD,COLUMN(Z$1),0)</f>
        <v>0</v>
      </c>
      <c r="AA107" s="36">
        <f>VLOOKUP($A107,'Price &amp; Return'!$AR:$CD,COLUMN(AA$1),0)</f>
        <v>1.0582109330537008E-2</v>
      </c>
      <c r="AB107" s="36">
        <f>VLOOKUP($A107,'Price &amp; Return'!$AR:$CD,COLUMN(AB$1),0)</f>
        <v>0</v>
      </c>
      <c r="AC107" s="36">
        <f>VLOOKUP($A107,'Price &amp; Return'!$AR:$CD,COLUMN(AC$1),0)</f>
        <v>-4.5985113241823382E-2</v>
      </c>
      <c r="AD107" s="36">
        <f>VLOOKUP($A107,'Price &amp; Return'!$AR:$CD,COLUMN(AD$1),0)</f>
        <v>0</v>
      </c>
      <c r="AE107" s="36">
        <f>VLOOKUP($A107,'Price &amp; Return'!$AR:$CD,COLUMN(AE$1),0)</f>
        <v>0</v>
      </c>
      <c r="AF107" s="36">
        <f>VLOOKUP($A107,'Price &amp; Return'!$AR:$CD,COLUMN(AF$1),0)</f>
        <v>0</v>
      </c>
      <c r="AG107" s="36">
        <f>VLOOKUP($A107,'Price &amp; Return'!$AR:$CD,COLUMN(AG$1),0)</f>
        <v>9.1324835632724723E-3</v>
      </c>
      <c r="AH107" s="36">
        <f>VLOOKUP($A107,'Price &amp; Return'!$AR:$CD,COLUMN(AH$1),0)</f>
        <v>0</v>
      </c>
      <c r="AI107" s="36">
        <f>VLOOKUP($A107,'Price &amp; Return'!$AR:$CD,COLUMN(AI$1),0)</f>
        <v>0</v>
      </c>
      <c r="AJ107" s="36">
        <f>VLOOKUP($A107,'Price &amp; Return'!$AR:$CD,COLUMN(AJ$1),0)</f>
        <v>0</v>
      </c>
      <c r="AK107" s="36">
        <f>VLOOKUP($A107,'Price &amp; Return'!$AR:$CD,COLUMN(AK$1),0)</f>
        <v>0</v>
      </c>
      <c r="AL107" s="36">
        <f>VLOOKUP($A107,'Price &amp; Return'!$AR:$CD,COLUMN(AL$1),0)</f>
        <v>0</v>
      </c>
      <c r="AM107" s="36">
        <f>VLOOKUP($A107,'Price &amp; Return'!$AR:$CD,COLUMN(AM$1),0)</f>
        <v>0</v>
      </c>
    </row>
    <row r="108" spans="1:39" x14ac:dyDescent="0.35">
      <c r="A108">
        <v>107</v>
      </c>
      <c r="B108" s="31">
        <f>VLOOKUP($A108,'Price &amp; Return'!$AR:$CD,COLUMN(B$1),0)</f>
        <v>43487</v>
      </c>
      <c r="C108" s="36">
        <f>VLOOKUP($A108,'Price &amp; Return'!$AR:$CD,COLUMN(C$1),0)</f>
        <v>0</v>
      </c>
      <c r="D108" s="36">
        <f>VLOOKUP($A108,'Price &amp; Return'!$AR:$CD,COLUMN(D$1),0)</f>
        <v>3.125254350410453E-2</v>
      </c>
      <c r="E108" s="36">
        <f>VLOOKUP($A108,'Price &amp; Return'!$AR:$CD,COLUMN(E$1),0)</f>
        <v>0</v>
      </c>
      <c r="F108" s="36">
        <f>VLOOKUP($A108,'Price &amp; Return'!$AR:$CD,COLUMN(F$1),0)</f>
        <v>0</v>
      </c>
      <c r="G108" s="36">
        <f>VLOOKUP($A108,'Price &amp; Return'!$AR:$CD,COLUMN(G$1),0)</f>
        <v>0</v>
      </c>
      <c r="H108" s="36">
        <f>VLOOKUP($A108,'Price &amp; Return'!$AR:$CD,COLUMN(H$1),0)</f>
        <v>0</v>
      </c>
      <c r="I108" s="36">
        <f>VLOOKUP($A108,'Price &amp; Return'!$AR:$CD,COLUMN(I$1),0)</f>
        <v>0</v>
      </c>
      <c r="J108" s="36">
        <f>VLOOKUP($A108,'Price &amp; Return'!$AR:$CD,COLUMN(J$1),0)</f>
        <v>0</v>
      </c>
      <c r="K108" s="36">
        <f>VLOOKUP($A108,'Price &amp; Return'!$AR:$CD,COLUMN(K$1),0)</f>
        <v>5.5350095083164901E-2</v>
      </c>
      <c r="L108" s="36">
        <f>VLOOKUP($A108,'Price &amp; Return'!$AR:$CD,COLUMN(L$1),0)</f>
        <v>0</v>
      </c>
      <c r="M108" s="36">
        <f>VLOOKUP($A108,'Price &amp; Return'!$AR:$CD,COLUMN(M$1),0)</f>
        <v>0</v>
      </c>
      <c r="N108" s="36">
        <f>VLOOKUP($A108,'Price &amp; Return'!$AR:$CD,COLUMN(N$1),0)</f>
        <v>3.4066554563606272E-2</v>
      </c>
      <c r="O108" s="36">
        <f>VLOOKUP($A108,'Price &amp; Return'!$AR:$CD,COLUMN(O$1),0)</f>
        <v>0</v>
      </c>
      <c r="P108" s="36">
        <f>VLOOKUP($A108,'Price &amp; Return'!$AR:$CD,COLUMN(P$1),0)</f>
        <v>0</v>
      </c>
      <c r="Q108" s="36">
        <f>VLOOKUP($A108,'Price &amp; Return'!$AR:$CD,COLUMN(Q$1),0)</f>
        <v>0</v>
      </c>
      <c r="R108" s="36">
        <f>VLOOKUP($A108,'Price &amp; Return'!$AR:$CD,COLUMN(R$1),0)</f>
        <v>1.2539349252735392E-2</v>
      </c>
      <c r="S108" s="36">
        <f>VLOOKUP($A108,'Price &amp; Return'!$AR:$CD,COLUMN(S$1),0)</f>
        <v>0</v>
      </c>
      <c r="T108" s="36">
        <f>VLOOKUP($A108,'Price &amp; Return'!$AR:$CD,COLUMN(T$1),0)</f>
        <v>0</v>
      </c>
      <c r="U108" s="36">
        <f>VLOOKUP($A108,'Price &amp; Return'!$AR:$CD,COLUMN(U$1),0)</f>
        <v>1.600034134644112E-2</v>
      </c>
      <c r="V108" s="36">
        <f>VLOOKUP($A108,'Price &amp; Return'!$AR:$CD,COLUMN(V$1),0)</f>
        <v>0</v>
      </c>
      <c r="W108" s="36">
        <f>VLOOKUP($A108,'Price &amp; Return'!$AR:$CD,COLUMN(W$1),0)</f>
        <v>0</v>
      </c>
      <c r="X108" s="36">
        <f>VLOOKUP($A108,'Price &amp; Return'!$AR:$CD,COLUMN(X$1),0)</f>
        <v>0</v>
      </c>
      <c r="Y108" s="36">
        <f>VLOOKUP($A108,'Price &amp; Return'!$AR:$CD,COLUMN(Y$1),0)</f>
        <v>-3.2789822822990838E-2</v>
      </c>
      <c r="Z108" s="36">
        <f>VLOOKUP($A108,'Price &amp; Return'!$AR:$CD,COLUMN(Z$1),0)</f>
        <v>1.9418085857101516E-2</v>
      </c>
      <c r="AA108" s="36">
        <f>VLOOKUP($A108,'Price &amp; Return'!$AR:$CD,COLUMN(AA$1),0)</f>
        <v>0</v>
      </c>
      <c r="AB108" s="36">
        <f>VLOOKUP($A108,'Price &amp; Return'!$AR:$CD,COLUMN(AB$1),0)</f>
        <v>0</v>
      </c>
      <c r="AC108" s="36">
        <f>VLOOKUP($A108,'Price &amp; Return'!$AR:$CD,COLUMN(AC$1),0)</f>
        <v>1.1299555253933247E-2</v>
      </c>
      <c r="AD108" s="36">
        <f>VLOOKUP($A108,'Price &amp; Return'!$AR:$CD,COLUMN(AD$1),0)</f>
        <v>0</v>
      </c>
      <c r="AE108" s="36">
        <f>VLOOKUP($A108,'Price &amp; Return'!$AR:$CD,COLUMN(AE$1),0)</f>
        <v>0</v>
      </c>
      <c r="AF108" s="36">
        <f>VLOOKUP($A108,'Price &amp; Return'!$AR:$CD,COLUMN(AF$1),0)</f>
        <v>1.8893949359961828E-2</v>
      </c>
      <c r="AG108" s="36">
        <f>VLOOKUP($A108,'Price &amp; Return'!$AR:$CD,COLUMN(AG$1),0)</f>
        <v>1.3857034661426281E-2</v>
      </c>
      <c r="AH108" s="36">
        <f>VLOOKUP($A108,'Price &amp; Return'!$AR:$CD,COLUMN(AH$1),0)</f>
        <v>7.4165976550493989E-3</v>
      </c>
      <c r="AI108" s="36">
        <f>VLOOKUP($A108,'Price &amp; Return'!$AR:$CD,COLUMN(AI$1),0)</f>
        <v>1.8692133012152546E-2</v>
      </c>
      <c r="AJ108" s="36">
        <f>VLOOKUP($A108,'Price &amp; Return'!$AR:$CD,COLUMN(AJ$1),0)</f>
        <v>0</v>
      </c>
      <c r="AK108" s="36">
        <f>VLOOKUP($A108,'Price &amp; Return'!$AR:$CD,COLUMN(AK$1),0)</f>
        <v>0</v>
      </c>
      <c r="AL108" s="36">
        <f>VLOOKUP($A108,'Price &amp; Return'!$AR:$CD,COLUMN(AL$1),0)</f>
        <v>-1.2422519998557209E-2</v>
      </c>
      <c r="AM108" s="36">
        <f>VLOOKUP($A108,'Price &amp; Return'!$AR:$CD,COLUMN(AM$1),0)</f>
        <v>-1.3698844358161802E-2</v>
      </c>
    </row>
    <row r="109" spans="1:39" x14ac:dyDescent="0.35">
      <c r="A109">
        <v>108</v>
      </c>
      <c r="B109" s="31">
        <f>VLOOKUP($A109,'Price &amp; Return'!$AR:$CD,COLUMN(B$1),0)</f>
        <v>43486</v>
      </c>
      <c r="C109" s="36">
        <f>VLOOKUP($A109,'Price &amp; Return'!$AR:$CD,COLUMN(C$1),0)</f>
        <v>0</v>
      </c>
      <c r="D109" s="36">
        <f>VLOOKUP($A109,'Price &amp; Return'!$AR:$CD,COLUMN(D$1),0)</f>
        <v>0</v>
      </c>
      <c r="E109" s="36">
        <f>VLOOKUP($A109,'Price &amp; Return'!$AR:$CD,COLUMN(E$1),0)</f>
        <v>0</v>
      </c>
      <c r="F109" s="36">
        <f>VLOOKUP($A109,'Price &amp; Return'!$AR:$CD,COLUMN(F$1),0)</f>
        <v>0</v>
      </c>
      <c r="G109" s="36">
        <f>VLOOKUP($A109,'Price &amp; Return'!$AR:$CD,COLUMN(G$1),0)</f>
        <v>0</v>
      </c>
      <c r="H109" s="36">
        <f>VLOOKUP($A109,'Price &amp; Return'!$AR:$CD,COLUMN(H$1),0)</f>
        <v>0</v>
      </c>
      <c r="I109" s="36">
        <f>VLOOKUP($A109,'Price &amp; Return'!$AR:$CD,COLUMN(I$1),0)</f>
        <v>0</v>
      </c>
      <c r="J109" s="36">
        <f>VLOOKUP($A109,'Price &amp; Return'!$AR:$CD,COLUMN(J$1),0)</f>
        <v>0</v>
      </c>
      <c r="K109" s="36">
        <f>VLOOKUP($A109,'Price &amp; Return'!$AR:$CD,COLUMN(K$1),0)</f>
        <v>-4.7628048989254587E-2</v>
      </c>
      <c r="L109" s="36">
        <f>VLOOKUP($A109,'Price &amp; Return'!$AR:$CD,COLUMN(L$1),0)</f>
        <v>0</v>
      </c>
      <c r="M109" s="36">
        <f>VLOOKUP($A109,'Price &amp; Return'!$AR:$CD,COLUMN(M$1),0)</f>
        <v>0</v>
      </c>
      <c r="N109" s="36">
        <f>VLOOKUP($A109,'Price &amp; Return'!$AR:$CD,COLUMN(N$1),0)</f>
        <v>4.9627893421290972E-3</v>
      </c>
      <c r="O109" s="36">
        <f>VLOOKUP($A109,'Price &amp; Return'!$AR:$CD,COLUMN(O$1),0)</f>
        <v>0</v>
      </c>
      <c r="P109" s="36">
        <f>VLOOKUP($A109,'Price &amp; Return'!$AR:$CD,COLUMN(P$1),0)</f>
        <v>0</v>
      </c>
      <c r="Q109" s="36">
        <f>VLOOKUP($A109,'Price &amp; Return'!$AR:$CD,COLUMN(Q$1),0)</f>
        <v>0</v>
      </c>
      <c r="R109" s="36">
        <f>VLOOKUP($A109,'Price &amp; Return'!$AR:$CD,COLUMN(R$1),0)</f>
        <v>-7.855499940308883E-3</v>
      </c>
      <c r="S109" s="36">
        <f>VLOOKUP($A109,'Price &amp; Return'!$AR:$CD,COLUMN(S$1),0)</f>
        <v>0</v>
      </c>
      <c r="T109" s="36">
        <f>VLOOKUP($A109,'Price &amp; Return'!$AR:$CD,COLUMN(T$1),0)</f>
        <v>0</v>
      </c>
      <c r="U109" s="36">
        <f>VLOOKUP($A109,'Price &amp; Return'!$AR:$CD,COLUMN(U$1),0)</f>
        <v>-3.1748698314580298E-2</v>
      </c>
      <c r="V109" s="36">
        <f>VLOOKUP($A109,'Price &amp; Return'!$AR:$CD,COLUMN(V$1),0)</f>
        <v>0</v>
      </c>
      <c r="W109" s="36">
        <f>VLOOKUP($A109,'Price &amp; Return'!$AR:$CD,COLUMN(W$1),0)</f>
        <v>-4.348511193973878E-2</v>
      </c>
      <c r="X109" s="36">
        <f>VLOOKUP($A109,'Price &amp; Return'!$AR:$CD,COLUMN(X$1),0)</f>
        <v>0</v>
      </c>
      <c r="Y109" s="36">
        <f>VLOOKUP($A109,'Price &amp; Return'!$AR:$CD,COLUMN(Y$1),0)</f>
        <v>0</v>
      </c>
      <c r="Z109" s="36">
        <f>VLOOKUP($A109,'Price &amp; Return'!$AR:$CD,COLUMN(Z$1),0)</f>
        <v>1.980262729617973E-2</v>
      </c>
      <c r="AA109" s="36">
        <f>VLOOKUP($A109,'Price &amp; Return'!$AR:$CD,COLUMN(AA$1),0)</f>
        <v>0</v>
      </c>
      <c r="AB109" s="36">
        <f>VLOOKUP($A109,'Price &amp; Return'!$AR:$CD,COLUMN(AB$1),0)</f>
        <v>0</v>
      </c>
      <c r="AC109" s="36">
        <f>VLOOKUP($A109,'Price &amp; Return'!$AR:$CD,COLUMN(AC$1),0)</f>
        <v>0</v>
      </c>
      <c r="AD109" s="36">
        <f>VLOOKUP($A109,'Price &amp; Return'!$AR:$CD,COLUMN(AD$1),0)</f>
        <v>0</v>
      </c>
      <c r="AE109" s="36">
        <f>VLOOKUP($A109,'Price &amp; Return'!$AR:$CD,COLUMN(AE$1),0)</f>
        <v>0</v>
      </c>
      <c r="AF109" s="36">
        <f>VLOOKUP($A109,'Price &amp; Return'!$AR:$CD,COLUMN(AF$1),0)</f>
        <v>-2.1564177915840525E-2</v>
      </c>
      <c r="AG109" s="36">
        <f>VLOOKUP($A109,'Price &amp; Return'!$AR:$CD,COLUMN(AG$1),0)</f>
        <v>0</v>
      </c>
      <c r="AH109" s="36">
        <f>VLOOKUP($A109,'Price &amp; Return'!$AR:$CD,COLUMN(AH$1),0)</f>
        <v>7.4720148387010564E-3</v>
      </c>
      <c r="AI109" s="36">
        <f>VLOOKUP($A109,'Price &amp; Return'!$AR:$CD,COLUMN(AI$1),0)</f>
        <v>-8.3230654149723776E-2</v>
      </c>
      <c r="AJ109" s="36">
        <f>VLOOKUP($A109,'Price &amp; Return'!$AR:$CD,COLUMN(AJ$1),0)</f>
        <v>-2.5462534353029056E-2</v>
      </c>
      <c r="AK109" s="36">
        <f>VLOOKUP($A109,'Price &amp; Return'!$AR:$CD,COLUMN(AK$1),0)</f>
        <v>0</v>
      </c>
      <c r="AL109" s="36">
        <f>VLOOKUP($A109,'Price &amp; Return'!$AR:$CD,COLUMN(AL$1),0)</f>
        <v>0</v>
      </c>
      <c r="AM109" s="36">
        <f>VLOOKUP($A109,'Price &amp; Return'!$AR:$CD,COLUMN(AM$1),0)</f>
        <v>6.8259650703998906E-3</v>
      </c>
    </row>
    <row r="110" spans="1:39" x14ac:dyDescent="0.35">
      <c r="A110">
        <v>109</v>
      </c>
      <c r="B110" s="31">
        <f>VLOOKUP($A110,'Price &amp; Return'!$AR:$CD,COLUMN(B$1),0)</f>
        <v>43483</v>
      </c>
      <c r="C110" s="36">
        <f>VLOOKUP($A110,'Price &amp; Return'!$AR:$CD,COLUMN(C$1),0)</f>
        <v>-2.6433257068155597E-2</v>
      </c>
      <c r="D110" s="36">
        <f>VLOOKUP($A110,'Price &amp; Return'!$AR:$CD,COLUMN(D$1),0)</f>
        <v>-1.5748356968139168E-2</v>
      </c>
      <c r="E110" s="36">
        <f>VLOOKUP($A110,'Price &amp; Return'!$AR:$CD,COLUMN(E$1),0)</f>
        <v>0</v>
      </c>
      <c r="F110" s="36">
        <f>VLOOKUP($A110,'Price &amp; Return'!$AR:$CD,COLUMN(F$1),0)</f>
        <v>0</v>
      </c>
      <c r="G110" s="36">
        <f>VLOOKUP($A110,'Price &amp; Return'!$AR:$CD,COLUMN(G$1),0)</f>
        <v>0</v>
      </c>
      <c r="H110" s="36">
        <f>VLOOKUP($A110,'Price &amp; Return'!$AR:$CD,COLUMN(H$1),0)</f>
        <v>0</v>
      </c>
      <c r="I110" s="36">
        <f>VLOOKUP($A110,'Price &amp; Return'!$AR:$CD,COLUMN(I$1),0)</f>
        <v>0</v>
      </c>
      <c r="J110" s="36">
        <f>VLOOKUP($A110,'Price &amp; Return'!$AR:$CD,COLUMN(J$1),0)</f>
        <v>0</v>
      </c>
      <c r="K110" s="36">
        <f>VLOOKUP($A110,'Price &amp; Return'!$AR:$CD,COLUMN(K$1),0)</f>
        <v>8.9127779896007328E-2</v>
      </c>
      <c r="L110" s="36">
        <f>VLOOKUP($A110,'Price &amp; Return'!$AR:$CD,COLUMN(L$1),0)</f>
        <v>-3.4423441909729015E-3</v>
      </c>
      <c r="M110" s="36">
        <f>VLOOKUP($A110,'Price &amp; Return'!$AR:$CD,COLUMN(M$1),0)</f>
        <v>0</v>
      </c>
      <c r="N110" s="36">
        <f>VLOOKUP($A110,'Price &amp; Return'!$AR:$CD,COLUMN(N$1),0)</f>
        <v>4.9875415110389679E-3</v>
      </c>
      <c r="O110" s="36">
        <f>VLOOKUP($A110,'Price &amp; Return'!$AR:$CD,COLUMN(O$1),0)</f>
        <v>-6.8259650703998706E-3</v>
      </c>
      <c r="P110" s="36">
        <f>VLOOKUP($A110,'Price &amp; Return'!$AR:$CD,COLUMN(P$1),0)</f>
        <v>0</v>
      </c>
      <c r="Q110" s="36">
        <f>VLOOKUP($A110,'Price &amp; Return'!$AR:$CD,COLUMN(Q$1),0)</f>
        <v>0</v>
      </c>
      <c r="R110" s="36">
        <f>VLOOKUP($A110,'Price &amp; Return'!$AR:$CD,COLUMN(R$1),0)</f>
        <v>-1.3986241974739839E-2</v>
      </c>
      <c r="S110" s="36">
        <f>VLOOKUP($A110,'Price &amp; Return'!$AR:$CD,COLUMN(S$1),0)</f>
        <v>0</v>
      </c>
      <c r="T110" s="36">
        <f>VLOOKUP($A110,'Price &amp; Return'!$AR:$CD,COLUMN(T$1),0)</f>
        <v>0</v>
      </c>
      <c r="U110" s="36">
        <f>VLOOKUP($A110,'Price &amp; Return'!$AR:$CD,COLUMN(U$1),0)</f>
        <v>1.9724505347778573E-2</v>
      </c>
      <c r="V110" s="36">
        <f>VLOOKUP($A110,'Price &amp; Return'!$AR:$CD,COLUMN(V$1),0)</f>
        <v>0</v>
      </c>
      <c r="W110" s="36">
        <f>VLOOKUP($A110,'Price &amp; Return'!$AR:$CD,COLUMN(W$1),0)</f>
        <v>0</v>
      </c>
      <c r="X110" s="36">
        <f>VLOOKUP($A110,'Price &amp; Return'!$AR:$CD,COLUMN(X$1),0)</f>
        <v>3.4305914037434396E-2</v>
      </c>
      <c r="Y110" s="36">
        <f>VLOOKUP($A110,'Price &amp; Return'!$AR:$CD,COLUMN(Y$1),0)</f>
        <v>0</v>
      </c>
      <c r="Z110" s="36">
        <f>VLOOKUP($A110,'Price &amp; Return'!$AR:$CD,COLUMN(Z$1),0)</f>
        <v>0</v>
      </c>
      <c r="AA110" s="36">
        <f>VLOOKUP($A110,'Price &amp; Return'!$AR:$CD,COLUMN(AA$1),0)</f>
        <v>0</v>
      </c>
      <c r="AB110" s="36">
        <f>VLOOKUP($A110,'Price &amp; Return'!$AR:$CD,COLUMN(AB$1),0)</f>
        <v>0</v>
      </c>
      <c r="AC110" s="36">
        <f>VLOOKUP($A110,'Price &amp; Return'!$AR:$CD,COLUMN(AC$1),0)</f>
        <v>0</v>
      </c>
      <c r="AD110" s="36">
        <f>VLOOKUP($A110,'Price &amp; Return'!$AR:$CD,COLUMN(AD$1),0)</f>
        <v>9.3090423066011826E-2</v>
      </c>
      <c r="AE110" s="36">
        <f>VLOOKUP($A110,'Price &amp; Return'!$AR:$CD,COLUMN(AE$1),0)</f>
        <v>0</v>
      </c>
      <c r="AF110" s="36">
        <f>VLOOKUP($A110,'Price &amp; Return'!$AR:$CD,COLUMN(AF$1),0)</f>
        <v>0</v>
      </c>
      <c r="AG110" s="36">
        <f>VLOOKUP($A110,'Price &amp; Return'!$AR:$CD,COLUMN(AG$1),0)</f>
        <v>-9.2593254127967123E-3</v>
      </c>
      <c r="AH110" s="36">
        <f>VLOOKUP($A110,'Price &amp; Return'!$AR:$CD,COLUMN(AH$1),0)</f>
        <v>0</v>
      </c>
      <c r="AI110" s="36">
        <f>VLOOKUP($A110,'Price &amp; Return'!$AR:$CD,COLUMN(AI$1),0)</f>
        <v>0</v>
      </c>
      <c r="AJ110" s="36">
        <f>VLOOKUP($A110,'Price &amp; Return'!$AR:$CD,COLUMN(AJ$1),0)</f>
        <v>2.5462534353029039E-2</v>
      </c>
      <c r="AK110" s="36">
        <f>VLOOKUP($A110,'Price &amp; Return'!$AR:$CD,COLUMN(AK$1),0)</f>
        <v>1.4388737452099452E-2</v>
      </c>
      <c r="AL110" s="36">
        <f>VLOOKUP($A110,'Price &amp; Return'!$AR:$CD,COLUMN(AL$1),0)</f>
        <v>2.8170876966696224E-2</v>
      </c>
      <c r="AM110" s="36">
        <f>VLOOKUP($A110,'Price &amp; Return'!$AR:$CD,COLUMN(AM$1),0)</f>
        <v>-2.7028672387919374E-2</v>
      </c>
    </row>
    <row r="111" spans="1:39" x14ac:dyDescent="0.35">
      <c r="A111">
        <v>110</v>
      </c>
      <c r="B111" s="31">
        <f>VLOOKUP($A111,'Price &amp; Return'!$AR:$CD,COLUMN(B$1),0)</f>
        <v>43482</v>
      </c>
      <c r="C111" s="36">
        <f>VLOOKUP($A111,'Price &amp; Return'!$AR:$CD,COLUMN(C$1),0)</f>
        <v>-8.6580627431145415E-3</v>
      </c>
      <c r="D111" s="36">
        <f>VLOOKUP($A111,'Price &amp; Return'!$AR:$CD,COLUMN(D$1),0)</f>
        <v>1.5748356968139112E-2</v>
      </c>
      <c r="E111" s="36">
        <f>VLOOKUP($A111,'Price &amp; Return'!$AR:$CD,COLUMN(E$1),0)</f>
        <v>0</v>
      </c>
      <c r="F111" s="36">
        <f>VLOOKUP($A111,'Price &amp; Return'!$AR:$CD,COLUMN(F$1),0)</f>
        <v>0</v>
      </c>
      <c r="G111" s="36">
        <f>VLOOKUP($A111,'Price &amp; Return'!$AR:$CD,COLUMN(G$1),0)</f>
        <v>0</v>
      </c>
      <c r="H111" s="36">
        <f>VLOOKUP($A111,'Price &amp; Return'!$AR:$CD,COLUMN(H$1),0)</f>
        <v>0</v>
      </c>
      <c r="I111" s="36">
        <f>VLOOKUP($A111,'Price &amp; Return'!$AR:$CD,COLUMN(I$1),0)</f>
        <v>0</v>
      </c>
      <c r="J111" s="36">
        <f>VLOOKUP($A111,'Price &amp; Return'!$AR:$CD,COLUMN(J$1),0)</f>
        <v>0</v>
      </c>
      <c r="K111" s="36">
        <f>VLOOKUP($A111,'Price &amp; Return'!$AR:$CD,COLUMN(K$1),0)</f>
        <v>1.7094433359300255E-2</v>
      </c>
      <c r="L111" s="36">
        <f>VLOOKUP($A111,'Price &amp; Return'!$AR:$CD,COLUMN(L$1),0)</f>
        <v>0</v>
      </c>
      <c r="M111" s="36">
        <f>VLOOKUP($A111,'Price &amp; Return'!$AR:$CD,COLUMN(M$1),0)</f>
        <v>0</v>
      </c>
      <c r="N111" s="36">
        <f>VLOOKUP($A111,'Price &amp; Return'!$AR:$CD,COLUMN(N$1),0)</f>
        <v>-2.4692612590371411E-2</v>
      </c>
      <c r="O111" s="36">
        <f>VLOOKUP($A111,'Price &amp; Return'!$AR:$CD,COLUMN(O$1),0)</f>
        <v>0</v>
      </c>
      <c r="P111" s="36">
        <f>VLOOKUP($A111,'Price &amp; Return'!$AR:$CD,COLUMN(P$1),0)</f>
        <v>0</v>
      </c>
      <c r="Q111" s="36">
        <f>VLOOKUP($A111,'Price &amp; Return'!$AR:$CD,COLUMN(Q$1),0)</f>
        <v>1.6807118316381191E-2</v>
      </c>
      <c r="R111" s="36">
        <f>VLOOKUP($A111,'Price &amp; Return'!$AR:$CD,COLUMN(R$1),0)</f>
        <v>-6.1538655743783354E-3</v>
      </c>
      <c r="S111" s="36">
        <f>VLOOKUP($A111,'Price &amp; Return'!$AR:$CD,COLUMN(S$1),0)</f>
        <v>0</v>
      </c>
      <c r="T111" s="36">
        <f>VLOOKUP($A111,'Price &amp; Return'!$AR:$CD,COLUMN(T$1),0)</f>
        <v>0</v>
      </c>
      <c r="U111" s="36">
        <f>VLOOKUP($A111,'Price &amp; Return'!$AR:$CD,COLUMN(U$1),0)</f>
        <v>3.9920212695374567E-3</v>
      </c>
      <c r="V111" s="36">
        <f>VLOOKUP($A111,'Price &amp; Return'!$AR:$CD,COLUMN(V$1),0)</f>
        <v>0</v>
      </c>
      <c r="W111" s="36">
        <f>VLOOKUP($A111,'Price &amp; Return'!$AR:$CD,COLUMN(W$1),0)</f>
        <v>2.1506205220963682E-2</v>
      </c>
      <c r="X111" s="36">
        <f>VLOOKUP($A111,'Price &amp; Return'!$AR:$CD,COLUMN(X$1),0)</f>
        <v>0</v>
      </c>
      <c r="Y111" s="36">
        <f>VLOOKUP($A111,'Price &amp; Return'!$AR:$CD,COLUMN(Y$1),0)</f>
        <v>0</v>
      </c>
      <c r="Z111" s="36">
        <f>VLOOKUP($A111,'Price &amp; Return'!$AR:$CD,COLUMN(Z$1),0)</f>
        <v>0</v>
      </c>
      <c r="AA111" s="36">
        <f>VLOOKUP($A111,'Price &amp; Return'!$AR:$CD,COLUMN(AA$1),0)</f>
        <v>-1.0582109330536972E-2</v>
      </c>
      <c r="AB111" s="36">
        <f>VLOOKUP($A111,'Price &amp; Return'!$AR:$CD,COLUMN(AB$1),0)</f>
        <v>0</v>
      </c>
      <c r="AC111" s="36">
        <f>VLOOKUP($A111,'Price &amp; Return'!$AR:$CD,COLUMN(AC$1),0)</f>
        <v>0</v>
      </c>
      <c r="AD111" s="36">
        <f>VLOOKUP($A111,'Price &amp; Return'!$AR:$CD,COLUMN(AD$1),0)</f>
        <v>0</v>
      </c>
      <c r="AE111" s="36">
        <f>VLOOKUP($A111,'Price &amp; Return'!$AR:$CD,COLUMN(AE$1),0)</f>
        <v>0</v>
      </c>
      <c r="AF111" s="36">
        <f>VLOOKUP($A111,'Price &amp; Return'!$AR:$CD,COLUMN(AF$1),0)</f>
        <v>0</v>
      </c>
      <c r="AG111" s="36">
        <f>VLOOKUP($A111,'Price &amp; Return'!$AR:$CD,COLUMN(AG$1),0)</f>
        <v>-1.1454878974766478E-2</v>
      </c>
      <c r="AH111" s="36">
        <f>VLOOKUP($A111,'Price &amp; Return'!$AR:$CD,COLUMN(AH$1),0)</f>
        <v>0</v>
      </c>
      <c r="AI111" s="36">
        <f>VLOOKUP($A111,'Price &amp; Return'!$AR:$CD,COLUMN(AI$1),0)</f>
        <v>0</v>
      </c>
      <c r="AJ111" s="36">
        <f>VLOOKUP($A111,'Price &amp; Return'!$AR:$CD,COLUMN(AJ$1),0)</f>
        <v>1.0582109330537008E-2</v>
      </c>
      <c r="AK111" s="36">
        <f>VLOOKUP($A111,'Price &amp; Return'!$AR:$CD,COLUMN(AK$1),0)</f>
        <v>2.1978906718775382E-2</v>
      </c>
      <c r="AL111" s="36">
        <f>VLOOKUP($A111,'Price &amp; Return'!$AR:$CD,COLUMN(AL$1),0)</f>
        <v>9.5694510161506725E-3</v>
      </c>
      <c r="AM111" s="36">
        <f>VLOOKUP($A111,'Price &amp; Return'!$AR:$CD,COLUMN(AM$1),0)</f>
        <v>6.6889881507964889E-3</v>
      </c>
    </row>
    <row r="112" spans="1:39" x14ac:dyDescent="0.35">
      <c r="A112">
        <v>111</v>
      </c>
      <c r="B112" s="31">
        <f>VLOOKUP($A112,'Price &amp; Return'!$AR:$CD,COLUMN(B$1),0)</f>
        <v>43481</v>
      </c>
      <c r="C112" s="36">
        <f>VLOOKUP($A112,'Price &amp; Return'!$AR:$CD,COLUMN(C$1),0)</f>
        <v>0</v>
      </c>
      <c r="D112" s="36">
        <f>VLOOKUP($A112,'Price &amp; Return'!$AR:$CD,COLUMN(D$1),0)</f>
        <v>1.600034134644112E-2</v>
      </c>
      <c r="E112" s="36">
        <f>VLOOKUP($A112,'Price &amp; Return'!$AR:$CD,COLUMN(E$1),0)</f>
        <v>0</v>
      </c>
      <c r="F112" s="36">
        <f>VLOOKUP($A112,'Price &amp; Return'!$AR:$CD,COLUMN(F$1),0)</f>
        <v>0</v>
      </c>
      <c r="G112" s="36">
        <f>VLOOKUP($A112,'Price &amp; Return'!$AR:$CD,COLUMN(G$1),0)</f>
        <v>0</v>
      </c>
      <c r="H112" s="36">
        <f>VLOOKUP($A112,'Price &amp; Return'!$AR:$CD,COLUMN(H$1),0)</f>
        <v>0</v>
      </c>
      <c r="I112" s="36">
        <f>VLOOKUP($A112,'Price &amp; Return'!$AR:$CD,COLUMN(I$1),0)</f>
        <v>0</v>
      </c>
      <c r="J112" s="36">
        <f>VLOOKUP($A112,'Price &amp; Return'!$AR:$CD,COLUMN(J$1),0)</f>
        <v>0</v>
      </c>
      <c r="K112" s="36">
        <f>VLOOKUP($A112,'Price &amp; Return'!$AR:$CD,COLUMN(K$1),0)</f>
        <v>9.0151096994297478E-2</v>
      </c>
      <c r="L112" s="36">
        <f>VLOOKUP($A112,'Price &amp; Return'!$AR:$CD,COLUMN(L$1),0)</f>
        <v>0</v>
      </c>
      <c r="M112" s="36">
        <f>VLOOKUP($A112,'Price &amp; Return'!$AR:$CD,COLUMN(M$1),0)</f>
        <v>0</v>
      </c>
      <c r="N112" s="36">
        <f>VLOOKUP($A112,'Price &amp; Return'!$AR:$CD,COLUMN(N$1),0)</f>
        <v>1.4742281737203431E-2</v>
      </c>
      <c r="O112" s="36">
        <f>VLOOKUP($A112,'Price &amp; Return'!$AR:$CD,COLUMN(O$1),0)</f>
        <v>-2.0202707317519466E-2</v>
      </c>
      <c r="P112" s="36">
        <f>VLOOKUP($A112,'Price &amp; Return'!$AR:$CD,COLUMN(P$1),0)</f>
        <v>7.7419741536154593E-3</v>
      </c>
      <c r="Q112" s="36">
        <f>VLOOKUP($A112,'Price &amp; Return'!$AR:$CD,COLUMN(Q$1),0)</f>
        <v>-3.3336420267591718E-2</v>
      </c>
      <c r="R112" s="36">
        <f>VLOOKUP($A112,'Price &amp; Return'!$AR:$CD,COLUMN(R$1),0)</f>
        <v>-2.7233150458358734E-2</v>
      </c>
      <c r="S112" s="36">
        <f>VLOOKUP($A112,'Price &amp; Return'!$AR:$CD,COLUMN(S$1),0)</f>
        <v>9.2146176461668311E-2</v>
      </c>
      <c r="T112" s="36">
        <f>VLOOKUP($A112,'Price &amp; Return'!$AR:$CD,COLUMN(T$1),0)</f>
        <v>-2.4491020008295755E-2</v>
      </c>
      <c r="U112" s="36">
        <f>VLOOKUP($A112,'Price &amp; Return'!$AR:$CD,COLUMN(U$1),0)</f>
        <v>0</v>
      </c>
      <c r="V112" s="36">
        <f>VLOOKUP($A112,'Price &amp; Return'!$AR:$CD,COLUMN(V$1),0)</f>
        <v>0</v>
      </c>
      <c r="W112" s="36">
        <f>VLOOKUP($A112,'Price &amp; Return'!$AR:$CD,COLUMN(W$1),0)</f>
        <v>0</v>
      </c>
      <c r="X112" s="36">
        <f>VLOOKUP($A112,'Price &amp; Return'!$AR:$CD,COLUMN(X$1),0)</f>
        <v>0</v>
      </c>
      <c r="Y112" s="36">
        <f>VLOOKUP($A112,'Price &amp; Return'!$AR:$CD,COLUMN(Y$1),0)</f>
        <v>0</v>
      </c>
      <c r="Z112" s="36">
        <f>VLOOKUP($A112,'Price &amp; Return'!$AR:$CD,COLUMN(Z$1),0)</f>
        <v>0</v>
      </c>
      <c r="AA112" s="36">
        <f>VLOOKUP($A112,'Price &amp; Return'!$AR:$CD,COLUMN(AA$1),0)</f>
        <v>0</v>
      </c>
      <c r="AB112" s="36">
        <f>VLOOKUP($A112,'Price &amp; Return'!$AR:$CD,COLUMN(AB$1),0)</f>
        <v>0</v>
      </c>
      <c r="AC112" s="36">
        <f>VLOOKUP($A112,'Price &amp; Return'!$AR:$CD,COLUMN(AC$1),0)</f>
        <v>1.142869582362285E-2</v>
      </c>
      <c r="AD112" s="36">
        <f>VLOOKUP($A112,'Price &amp; Return'!$AR:$CD,COLUMN(AD$1),0)</f>
        <v>1.639380977567657E-2</v>
      </c>
      <c r="AE112" s="36">
        <f>VLOOKUP($A112,'Price &amp; Return'!$AR:$CD,COLUMN(AE$1),0)</f>
        <v>0</v>
      </c>
      <c r="AF112" s="36">
        <f>VLOOKUP($A112,'Price &amp; Return'!$AR:$CD,COLUMN(AF$1),0)</f>
        <v>0</v>
      </c>
      <c r="AG112" s="36">
        <f>VLOOKUP($A112,'Price &amp; Return'!$AR:$CD,COLUMN(AG$1),0)</f>
        <v>0</v>
      </c>
      <c r="AH112" s="36">
        <f>VLOOKUP($A112,'Price &amp; Return'!$AR:$CD,COLUMN(AH$1),0)</f>
        <v>0</v>
      </c>
      <c r="AI112" s="36">
        <f>VLOOKUP($A112,'Price &amp; Return'!$AR:$CD,COLUMN(AI$1),0)</f>
        <v>0</v>
      </c>
      <c r="AJ112" s="36">
        <f>VLOOKUP($A112,'Price &amp; Return'!$AR:$CD,COLUMN(AJ$1),0)</f>
        <v>4.3485111939738891E-2</v>
      </c>
      <c r="AK112" s="36">
        <f>VLOOKUP($A112,'Price &amp; Return'!$AR:$CD,COLUMN(AK$1),0)</f>
        <v>0</v>
      </c>
      <c r="AL112" s="36">
        <f>VLOOKUP($A112,'Price &amp; Return'!$AR:$CD,COLUMN(AL$1),0)</f>
        <v>0</v>
      </c>
      <c r="AM112" s="36">
        <f>VLOOKUP($A112,'Price &amp; Return'!$AR:$CD,COLUMN(AM$1),0)</f>
        <v>2.0339684237122783E-2</v>
      </c>
    </row>
    <row r="113" spans="1:39" x14ac:dyDescent="0.35">
      <c r="A113">
        <v>112</v>
      </c>
      <c r="B113" s="31">
        <f>VLOOKUP($A113,'Price &amp; Return'!$AR:$CD,COLUMN(B$1),0)</f>
        <v>43480</v>
      </c>
      <c r="C113" s="36">
        <f>VLOOKUP($A113,'Price &amp; Return'!$AR:$CD,COLUMN(C$1),0)</f>
        <v>2.6202372394023902E-2</v>
      </c>
      <c r="D113" s="36">
        <f>VLOOKUP($A113,'Price &amp; Return'!$AR:$CD,COLUMN(D$1),0)</f>
        <v>-3.1748698314580298E-2</v>
      </c>
      <c r="E113" s="36">
        <f>VLOOKUP($A113,'Price &amp; Return'!$AR:$CD,COLUMN(E$1),0)</f>
        <v>0</v>
      </c>
      <c r="F113" s="36">
        <f>VLOOKUP($A113,'Price &amp; Return'!$AR:$CD,COLUMN(F$1),0)</f>
        <v>8.6609205256881538E-2</v>
      </c>
      <c r="G113" s="36">
        <f>VLOOKUP($A113,'Price &amp; Return'!$AR:$CD,COLUMN(G$1),0)</f>
        <v>0</v>
      </c>
      <c r="H113" s="36">
        <f>VLOOKUP($A113,'Price &amp; Return'!$AR:$CD,COLUMN(H$1),0)</f>
        <v>0</v>
      </c>
      <c r="I113" s="36">
        <f>VLOOKUP($A113,'Price &amp; Return'!$AR:$CD,COLUMN(I$1),0)</f>
        <v>0</v>
      </c>
      <c r="J113" s="36">
        <f>VLOOKUP($A113,'Price &amp; Return'!$AR:$CD,COLUMN(J$1),0)</f>
        <v>0</v>
      </c>
      <c r="K113" s="36">
        <f>VLOOKUP($A113,'Price &amp; Return'!$AR:$CD,COLUMN(K$1),0)</f>
        <v>0</v>
      </c>
      <c r="L113" s="36">
        <f>VLOOKUP($A113,'Price &amp; Return'!$AR:$CD,COLUMN(L$1),0)</f>
        <v>3.8533664002242986E-2</v>
      </c>
      <c r="M113" s="36">
        <f>VLOOKUP($A113,'Price &amp; Return'!$AR:$CD,COLUMN(M$1),0)</f>
        <v>0</v>
      </c>
      <c r="N113" s="36">
        <f>VLOOKUP($A113,'Price &amp; Return'!$AR:$CD,COLUMN(N$1),0)</f>
        <v>9.950330853168092E-3</v>
      </c>
      <c r="O113" s="36">
        <f>VLOOKUP($A113,'Price &amp; Return'!$AR:$CD,COLUMN(O$1),0)</f>
        <v>1.342302033214055E-2</v>
      </c>
      <c r="P113" s="36">
        <f>VLOOKUP($A113,'Price &amp; Return'!$AR:$CD,COLUMN(P$1),0)</f>
        <v>0</v>
      </c>
      <c r="Q113" s="36">
        <f>VLOOKUP($A113,'Price &amp; Return'!$AR:$CD,COLUMN(Q$1),0)</f>
        <v>0</v>
      </c>
      <c r="R113" s="36">
        <f>VLOOKUP($A113,'Price &amp; Return'!$AR:$CD,COLUMN(R$1),0)</f>
        <v>0</v>
      </c>
      <c r="S113" s="36">
        <f>VLOOKUP($A113,'Price &amp; Return'!$AR:$CD,COLUMN(S$1),0)</f>
        <v>-3.8535693159899662E-3</v>
      </c>
      <c r="T113" s="36">
        <f>VLOOKUP($A113,'Price &amp; Return'!$AR:$CD,COLUMN(T$1),0)</f>
        <v>0</v>
      </c>
      <c r="U113" s="36">
        <f>VLOOKUP($A113,'Price &amp; Return'!$AR:$CD,COLUMN(U$1),0)</f>
        <v>0</v>
      </c>
      <c r="V113" s="36">
        <f>VLOOKUP($A113,'Price &amp; Return'!$AR:$CD,COLUMN(V$1),0)</f>
        <v>0</v>
      </c>
      <c r="W113" s="36">
        <f>VLOOKUP($A113,'Price &amp; Return'!$AR:$CD,COLUMN(W$1),0)</f>
        <v>0</v>
      </c>
      <c r="X113" s="36">
        <f>VLOOKUP($A113,'Price &amp; Return'!$AR:$CD,COLUMN(X$1),0)</f>
        <v>0</v>
      </c>
      <c r="Y113" s="36">
        <f>VLOOKUP($A113,'Price &amp; Return'!$AR:$CD,COLUMN(Y$1),0)</f>
        <v>0</v>
      </c>
      <c r="Z113" s="36">
        <f>VLOOKUP($A113,'Price &amp; Return'!$AR:$CD,COLUMN(Z$1),0)</f>
        <v>-1.9802627296179754E-2</v>
      </c>
      <c r="AA113" s="36">
        <f>VLOOKUP($A113,'Price &amp; Return'!$AR:$CD,COLUMN(AA$1),0)</f>
        <v>2.883275009173444E-2</v>
      </c>
      <c r="AB113" s="36">
        <f>VLOOKUP($A113,'Price &amp; Return'!$AR:$CD,COLUMN(AB$1),0)</f>
        <v>-2.6317308317373302E-2</v>
      </c>
      <c r="AC113" s="36">
        <f>VLOOKUP($A113,'Price &amp; Return'!$AR:$CD,COLUMN(AC$1),0)</f>
        <v>0</v>
      </c>
      <c r="AD113" s="36">
        <f>VLOOKUP($A113,'Price &amp; Return'!$AR:$CD,COLUMN(AD$1),0)</f>
        <v>0</v>
      </c>
      <c r="AE113" s="36">
        <f>VLOOKUP($A113,'Price &amp; Return'!$AR:$CD,COLUMN(AE$1),0)</f>
        <v>0</v>
      </c>
      <c r="AF113" s="36">
        <f>VLOOKUP($A113,'Price &amp; Return'!$AR:$CD,COLUMN(AF$1),0)</f>
        <v>0</v>
      </c>
      <c r="AG113" s="36">
        <f>VLOOKUP($A113,'Price &amp; Return'!$AR:$CD,COLUMN(AG$1),0)</f>
        <v>6.8571697261370452E-3</v>
      </c>
      <c r="AH113" s="36">
        <f>VLOOKUP($A113,'Price &amp; Return'!$AR:$CD,COLUMN(AH$1),0)</f>
        <v>1.2578782206859965E-2</v>
      </c>
      <c r="AI113" s="36">
        <f>VLOOKUP($A113,'Price &amp; Return'!$AR:$CD,COLUMN(AI$1),0)</f>
        <v>0</v>
      </c>
      <c r="AJ113" s="36">
        <f>VLOOKUP($A113,'Price &amp; Return'!$AR:$CD,COLUMN(AJ$1),0)</f>
        <v>0</v>
      </c>
      <c r="AK113" s="36">
        <f>VLOOKUP($A113,'Price &amp; Return'!$AR:$CD,COLUMN(AK$1),0)</f>
        <v>0</v>
      </c>
      <c r="AL113" s="36">
        <f>VLOOKUP($A113,'Price &amp; Return'!$AR:$CD,COLUMN(AL$1),0)</f>
        <v>0</v>
      </c>
      <c r="AM113" s="36">
        <f>VLOOKUP($A113,'Price &amp; Return'!$AR:$CD,COLUMN(AM$1),0)</f>
        <v>-6.8259650703998706E-3</v>
      </c>
    </row>
    <row r="114" spans="1:39" x14ac:dyDescent="0.35">
      <c r="A114">
        <v>113</v>
      </c>
      <c r="B114" s="31">
        <f>VLOOKUP($A114,'Price &amp; Return'!$AR:$CD,COLUMN(B$1),0)</f>
        <v>43479</v>
      </c>
      <c r="C114" s="36">
        <f>VLOOKUP($A114,'Price &amp; Return'!$AR:$CD,COLUMN(C$1),0)</f>
        <v>0</v>
      </c>
      <c r="D114" s="36">
        <f>VLOOKUP($A114,'Price &amp; Return'!$AR:$CD,COLUMN(D$1),0)</f>
        <v>0</v>
      </c>
      <c r="E114" s="36">
        <f>VLOOKUP($A114,'Price &amp; Return'!$AR:$CD,COLUMN(E$1),0)</f>
        <v>0</v>
      </c>
      <c r="F114" s="36">
        <f>VLOOKUP($A114,'Price &amp; Return'!$AR:$CD,COLUMN(F$1),0)</f>
        <v>1.5384366048432097</v>
      </c>
      <c r="G114" s="36">
        <f>VLOOKUP($A114,'Price &amp; Return'!$AR:$CD,COLUMN(G$1),0)</f>
        <v>0</v>
      </c>
      <c r="H114" s="36">
        <f>VLOOKUP($A114,'Price &amp; Return'!$AR:$CD,COLUMN(H$1),0)</f>
        <v>0</v>
      </c>
      <c r="I114" s="36">
        <f>VLOOKUP($A114,'Price &amp; Return'!$AR:$CD,COLUMN(I$1),0)</f>
        <v>0</v>
      </c>
      <c r="J114" s="36">
        <f>VLOOKUP($A114,'Price &amp; Return'!$AR:$CD,COLUMN(J$1),0)</f>
        <v>0</v>
      </c>
      <c r="K114" s="36">
        <f>VLOOKUP($A114,'Price &amp; Return'!$AR:$CD,COLUMN(K$1),0)</f>
        <v>0</v>
      </c>
      <c r="L114" s="36">
        <f>VLOOKUP($A114,'Price &amp; Return'!$AR:$CD,COLUMN(L$1),0)</f>
        <v>0</v>
      </c>
      <c r="M114" s="36">
        <f>VLOOKUP($A114,'Price &amp; Return'!$AR:$CD,COLUMN(M$1),0)</f>
        <v>0</v>
      </c>
      <c r="N114" s="36">
        <f>VLOOKUP($A114,'Price &amp; Return'!$AR:$CD,COLUMN(N$1),0)</f>
        <v>0</v>
      </c>
      <c r="O114" s="36">
        <f>VLOOKUP($A114,'Price &amp; Return'!$AR:$CD,COLUMN(O$1),0)</f>
        <v>0</v>
      </c>
      <c r="P114" s="36">
        <f>VLOOKUP($A114,'Price &amp; Return'!$AR:$CD,COLUMN(P$1),0)</f>
        <v>0</v>
      </c>
      <c r="Q114" s="36">
        <f>VLOOKUP($A114,'Price &amp; Return'!$AR:$CD,COLUMN(Q$1),0)</f>
        <v>0</v>
      </c>
      <c r="R114" s="36">
        <f>VLOOKUP($A114,'Price &amp; Return'!$AR:$CD,COLUMN(R$1),0)</f>
        <v>0</v>
      </c>
      <c r="S114" s="36">
        <f>VLOOKUP($A114,'Price &amp; Return'!$AR:$CD,COLUMN(S$1),0)</f>
        <v>-1.5267472130788421E-2</v>
      </c>
      <c r="T114" s="36">
        <f>VLOOKUP($A114,'Price &amp; Return'!$AR:$CD,COLUMN(T$1),0)</f>
        <v>0</v>
      </c>
      <c r="U114" s="36">
        <f>VLOOKUP($A114,'Price &amp; Return'!$AR:$CD,COLUMN(U$1),0)</f>
        <v>2.0202707317519469E-2</v>
      </c>
      <c r="V114" s="36">
        <f>VLOOKUP($A114,'Price &amp; Return'!$AR:$CD,COLUMN(V$1),0)</f>
        <v>0</v>
      </c>
      <c r="W114" s="36">
        <f>VLOOKUP($A114,'Price &amp; Return'!$AR:$CD,COLUMN(W$1),0)</f>
        <v>0</v>
      </c>
      <c r="X114" s="36">
        <f>VLOOKUP($A114,'Price &amp; Return'!$AR:$CD,COLUMN(X$1),0)</f>
        <v>0</v>
      </c>
      <c r="Y114" s="36">
        <f>VLOOKUP($A114,'Price &amp; Return'!$AR:$CD,COLUMN(Y$1),0)</f>
        <v>0</v>
      </c>
      <c r="Z114" s="36">
        <f>VLOOKUP($A114,'Price &amp; Return'!$AR:$CD,COLUMN(Z$1),0)</f>
        <v>1.980262729617973E-2</v>
      </c>
      <c r="AA114" s="36">
        <f>VLOOKUP($A114,'Price &amp; Return'!$AR:$CD,COLUMN(AA$1),0)</f>
        <v>0</v>
      </c>
      <c r="AB114" s="36">
        <f>VLOOKUP($A114,'Price &amp; Return'!$AR:$CD,COLUMN(AB$1),0)</f>
        <v>0</v>
      </c>
      <c r="AC114" s="36">
        <f>VLOOKUP($A114,'Price &amp; Return'!$AR:$CD,COLUMN(AC$1),0)</f>
        <v>0</v>
      </c>
      <c r="AD114" s="36">
        <f>VLOOKUP($A114,'Price &amp; Return'!$AR:$CD,COLUMN(AD$1),0)</f>
        <v>8.2988028146950641E-3</v>
      </c>
      <c r="AE114" s="36">
        <f>VLOOKUP($A114,'Price &amp; Return'!$AR:$CD,COLUMN(AE$1),0)</f>
        <v>0</v>
      </c>
      <c r="AF114" s="36">
        <f>VLOOKUP($A114,'Price &amp; Return'!$AR:$CD,COLUMN(AF$1),0)</f>
        <v>0</v>
      </c>
      <c r="AG114" s="36">
        <f>VLOOKUP($A114,'Price &amp; Return'!$AR:$CD,COLUMN(AG$1),0)</f>
        <v>-2.2909517465558244E-3</v>
      </c>
      <c r="AH114" s="36">
        <f>VLOOKUP($A114,'Price &amp; Return'!$AR:$CD,COLUMN(AH$1),0)</f>
        <v>0</v>
      </c>
      <c r="AI114" s="36">
        <f>VLOOKUP($A114,'Price &amp; Return'!$AR:$CD,COLUMN(AI$1),0)</f>
        <v>0</v>
      </c>
      <c r="AJ114" s="36">
        <f>VLOOKUP($A114,'Price &amp; Return'!$AR:$CD,COLUMN(AJ$1),0)</f>
        <v>1.6807118316381191E-2</v>
      </c>
      <c r="AK114" s="36">
        <f>VLOOKUP($A114,'Price &amp; Return'!$AR:$CD,COLUMN(AK$1),0)</f>
        <v>0</v>
      </c>
      <c r="AL114" s="36">
        <f>VLOOKUP($A114,'Price &amp; Return'!$AR:$CD,COLUMN(AL$1),0)</f>
        <v>0</v>
      </c>
      <c r="AM114" s="36">
        <f>VLOOKUP($A114,'Price &amp; Return'!$AR:$CD,COLUMN(AM$1),0)</f>
        <v>0</v>
      </c>
    </row>
    <row r="115" spans="1:39" x14ac:dyDescent="0.35">
      <c r="A115">
        <v>114</v>
      </c>
      <c r="B115" s="31">
        <f>VLOOKUP($A115,'Price &amp; Return'!$AR:$CD,COLUMN(B$1),0)</f>
        <v>43476</v>
      </c>
      <c r="C115" s="36">
        <f>VLOOKUP($A115,'Price &amp; Return'!$AR:$CD,COLUMN(C$1),0)</f>
        <v>6.394872460027351E-2</v>
      </c>
      <c r="D115" s="36">
        <f>VLOOKUP($A115,'Price &amp; Return'!$AR:$CD,COLUMN(D$1),0)</f>
        <v>3.174869831458027E-2</v>
      </c>
      <c r="E115" s="36">
        <f>VLOOKUP($A115,'Price &amp; Return'!$AR:$CD,COLUMN(E$1),0)</f>
        <v>0</v>
      </c>
      <c r="F115" s="36">
        <f>VLOOKUP($A115,'Price &amp; Return'!$AR:$CD,COLUMN(F$1),0)</f>
        <v>0</v>
      </c>
      <c r="G115" s="36">
        <f>VLOOKUP($A115,'Price &amp; Return'!$AR:$CD,COLUMN(G$1),0)</f>
        <v>0</v>
      </c>
      <c r="H115" s="36">
        <f>VLOOKUP($A115,'Price &amp; Return'!$AR:$CD,COLUMN(H$1),0)</f>
        <v>0</v>
      </c>
      <c r="I115" s="36">
        <f>VLOOKUP($A115,'Price &amp; Return'!$AR:$CD,COLUMN(I$1),0)</f>
        <v>0</v>
      </c>
      <c r="J115" s="36">
        <f>VLOOKUP($A115,'Price &amp; Return'!$AR:$CD,COLUMN(J$1),0)</f>
        <v>0</v>
      </c>
      <c r="K115" s="36">
        <f>VLOOKUP($A115,'Price &amp; Return'!$AR:$CD,COLUMN(K$1),0)</f>
        <v>-9.015109699429745E-2</v>
      </c>
      <c r="L115" s="36">
        <f>VLOOKUP($A115,'Price &amp; Return'!$AR:$CD,COLUMN(L$1),0)</f>
        <v>1.4388737452099452E-2</v>
      </c>
      <c r="M115" s="36">
        <f>VLOOKUP($A115,'Price &amp; Return'!$AR:$CD,COLUMN(M$1),0)</f>
        <v>0</v>
      </c>
      <c r="N115" s="36">
        <f>VLOOKUP($A115,'Price &amp; Return'!$AR:$CD,COLUMN(N$1),0)</f>
        <v>3.0459207484708654E-2</v>
      </c>
      <c r="O115" s="36">
        <f>VLOOKUP($A115,'Price &amp; Return'!$AR:$CD,COLUMN(O$1),0)</f>
        <v>4.1385216162854489E-2</v>
      </c>
      <c r="P115" s="36">
        <f>VLOOKUP($A115,'Price &amp; Return'!$AR:$CD,COLUMN(P$1),0)</f>
        <v>5.1948168771041511E-3</v>
      </c>
      <c r="Q115" s="36">
        <f>VLOOKUP($A115,'Price &amp; Return'!$AR:$CD,COLUMN(Q$1),0)</f>
        <v>0</v>
      </c>
      <c r="R115" s="36">
        <f>VLOOKUP($A115,'Price &amp; Return'!$AR:$CD,COLUMN(R$1),0)</f>
        <v>8.9955629085777828E-3</v>
      </c>
      <c r="S115" s="36">
        <f>VLOOKUP($A115,'Price &amp; Return'!$AR:$CD,COLUMN(S$1),0)</f>
        <v>4.6520015634892907E-2</v>
      </c>
      <c r="T115" s="36">
        <f>VLOOKUP($A115,'Price &amp; Return'!$AR:$CD,COLUMN(T$1),0)</f>
        <v>0</v>
      </c>
      <c r="U115" s="36">
        <f>VLOOKUP($A115,'Price &amp; Return'!$AR:$CD,COLUMN(U$1),0)</f>
        <v>2.061928720273561E-2</v>
      </c>
      <c r="V115" s="36">
        <f>VLOOKUP($A115,'Price &amp; Return'!$AR:$CD,COLUMN(V$1),0)</f>
        <v>0</v>
      </c>
      <c r="W115" s="36">
        <f>VLOOKUP($A115,'Price &amp; Return'!$AR:$CD,COLUMN(W$1),0)</f>
        <v>0</v>
      </c>
      <c r="X115" s="36">
        <f>VLOOKUP($A115,'Price &amp; Return'!$AR:$CD,COLUMN(X$1),0)</f>
        <v>0</v>
      </c>
      <c r="Y115" s="36">
        <f>VLOOKUP($A115,'Price &amp; Return'!$AR:$CD,COLUMN(Y$1),0)</f>
        <v>0</v>
      </c>
      <c r="Z115" s="36">
        <f>VLOOKUP($A115,'Price &amp; Return'!$AR:$CD,COLUMN(Z$1),0)</f>
        <v>0</v>
      </c>
      <c r="AA115" s="36">
        <f>VLOOKUP($A115,'Price &amp; Return'!$AR:$CD,COLUMN(AA$1),0)</f>
        <v>0</v>
      </c>
      <c r="AB115" s="36">
        <f>VLOOKUP($A115,'Price &amp; Return'!$AR:$CD,COLUMN(AB$1),0)</f>
        <v>0</v>
      </c>
      <c r="AC115" s="36">
        <f>VLOOKUP($A115,'Price &amp; Return'!$AR:$CD,COLUMN(AC$1),0)</f>
        <v>-3.3901551675681457E-2</v>
      </c>
      <c r="AD115" s="36">
        <f>VLOOKUP($A115,'Price &amp; Return'!$AR:$CD,COLUMN(AD$1),0)</f>
        <v>0</v>
      </c>
      <c r="AE115" s="36">
        <f>VLOOKUP($A115,'Price &amp; Return'!$AR:$CD,COLUMN(AE$1),0)</f>
        <v>0</v>
      </c>
      <c r="AF115" s="36">
        <f>VLOOKUP($A115,'Price &amp; Return'!$AR:$CD,COLUMN(AF$1),0)</f>
        <v>0</v>
      </c>
      <c r="AG115" s="36">
        <f>VLOOKUP($A115,'Price &amp; Return'!$AR:$CD,COLUMN(AG$1),0)</f>
        <v>1.1507606851479944E-2</v>
      </c>
      <c r="AH115" s="36">
        <f>VLOOKUP($A115,'Price &amp; Return'!$AR:$CD,COLUMN(AH$1),0)</f>
        <v>2.5348556031881157E-3</v>
      </c>
      <c r="AI115" s="36">
        <f>VLOOKUP($A115,'Price &amp; Return'!$AR:$CD,COLUMN(AI$1),0)</f>
        <v>-0.10536051565782628</v>
      </c>
      <c r="AJ115" s="36">
        <f>VLOOKUP($A115,'Price &amp; Return'!$AR:$CD,COLUMN(AJ$1),0)</f>
        <v>3.1566465967834509E-2</v>
      </c>
      <c r="AK115" s="36">
        <f>VLOOKUP($A115,'Price &amp; Return'!$AR:$CD,COLUMN(AK$1),0)</f>
        <v>0</v>
      </c>
      <c r="AL115" s="36">
        <f>VLOOKUP($A115,'Price &amp; Return'!$AR:$CD,COLUMN(AL$1),0)</f>
        <v>-1.2739025777429714E-2</v>
      </c>
      <c r="AM115" s="36">
        <f>VLOOKUP($A115,'Price &amp; Return'!$AR:$CD,COLUMN(AM$1),0)</f>
        <v>1.3698844358161927E-2</v>
      </c>
    </row>
    <row r="116" spans="1:39" x14ac:dyDescent="0.35">
      <c r="A116">
        <v>115</v>
      </c>
      <c r="B116" s="31">
        <f>VLOOKUP($A116,'Price &amp; Return'!$AR:$CD,COLUMN(B$1),0)</f>
        <v>43475</v>
      </c>
      <c r="C116" s="36">
        <f>VLOOKUP($A116,'Price &amp; Return'!$AR:$CD,COLUMN(C$1),0)</f>
        <v>-3.7041271680349097E-2</v>
      </c>
      <c r="D116" s="36">
        <f>VLOOKUP($A116,'Price &amp; Return'!$AR:$CD,COLUMN(D$1),0)</f>
        <v>3.278982282299097E-2</v>
      </c>
      <c r="E116" s="36">
        <f>VLOOKUP($A116,'Price &amp; Return'!$AR:$CD,COLUMN(E$1),0)</f>
        <v>0</v>
      </c>
      <c r="F116" s="36">
        <f>VLOOKUP($A116,'Price &amp; Return'!$AR:$CD,COLUMN(F$1),0)</f>
        <v>0</v>
      </c>
      <c r="G116" s="36">
        <f>VLOOKUP($A116,'Price &amp; Return'!$AR:$CD,COLUMN(G$1),0)</f>
        <v>0</v>
      </c>
      <c r="H116" s="36">
        <f>VLOOKUP($A116,'Price &amp; Return'!$AR:$CD,COLUMN(H$1),0)</f>
        <v>0</v>
      </c>
      <c r="I116" s="36">
        <f>VLOOKUP($A116,'Price &amp; Return'!$AR:$CD,COLUMN(I$1),0)</f>
        <v>0</v>
      </c>
      <c r="J116" s="36">
        <f>VLOOKUP($A116,'Price &amp; Return'!$AR:$CD,COLUMN(J$1),0)</f>
        <v>0</v>
      </c>
      <c r="K116" s="36">
        <f>VLOOKUP($A116,'Price &amp; Return'!$AR:$CD,COLUMN(K$1),0)</f>
        <v>3.5091319811270193E-2</v>
      </c>
      <c r="L116" s="36">
        <f>VLOOKUP($A116,'Price &amp; Return'!$AR:$CD,COLUMN(L$1),0)</f>
        <v>1.092907053219023E-2</v>
      </c>
      <c r="M116" s="36">
        <f>VLOOKUP($A116,'Price &amp; Return'!$AR:$CD,COLUMN(M$1),0)</f>
        <v>0</v>
      </c>
      <c r="N116" s="36">
        <f>VLOOKUP($A116,'Price &amp; Return'!$AR:$CD,COLUMN(N$1),0)</f>
        <v>2.0834086902842053E-2</v>
      </c>
      <c r="O116" s="36">
        <f>VLOOKUP($A116,'Price &amp; Return'!$AR:$CD,COLUMN(O$1),0)</f>
        <v>7.0671672230923528E-3</v>
      </c>
      <c r="P116" s="36">
        <f>VLOOKUP($A116,'Price &amp; Return'!$AR:$CD,COLUMN(P$1),0)</f>
        <v>1.839736513971588E-2</v>
      </c>
      <c r="Q116" s="36">
        <f>VLOOKUP($A116,'Price &amp; Return'!$AR:$CD,COLUMN(Q$1),0)</f>
        <v>0</v>
      </c>
      <c r="R116" s="36">
        <f>VLOOKUP($A116,'Price &amp; Return'!$AR:$CD,COLUMN(R$1),0)</f>
        <v>5.8931778376335335E-2</v>
      </c>
      <c r="S116" s="36">
        <f>VLOOKUP($A116,'Price &amp; Return'!$AR:$CD,COLUMN(S$1),0)</f>
        <v>-0.10536051565782628</v>
      </c>
      <c r="T116" s="36">
        <f>VLOOKUP($A116,'Price &amp; Return'!$AR:$CD,COLUMN(T$1),0)</f>
        <v>0</v>
      </c>
      <c r="U116" s="36">
        <f>VLOOKUP($A116,'Price &amp; Return'!$AR:$CD,COLUMN(U$1),0)</f>
        <v>2.5317807984290001E-2</v>
      </c>
      <c r="V116" s="36">
        <f>VLOOKUP($A116,'Price &amp; Return'!$AR:$CD,COLUMN(V$1),0)</f>
        <v>9.4078544212722104E-2</v>
      </c>
      <c r="W116" s="36">
        <f>VLOOKUP($A116,'Price &amp; Return'!$AR:$CD,COLUMN(W$1),0)</f>
        <v>0</v>
      </c>
      <c r="X116" s="36">
        <f>VLOOKUP($A116,'Price &amp; Return'!$AR:$CD,COLUMN(X$1),0)</f>
        <v>-3.430591403743441E-2</v>
      </c>
      <c r="Y116" s="36">
        <f>VLOOKUP($A116,'Price &amp; Return'!$AR:$CD,COLUMN(Y$1),0)</f>
        <v>0</v>
      </c>
      <c r="Z116" s="36">
        <f>VLOOKUP($A116,'Price &amp; Return'!$AR:$CD,COLUMN(Z$1),0)</f>
        <v>0</v>
      </c>
      <c r="AA116" s="36">
        <f>VLOOKUP($A116,'Price &amp; Return'!$AR:$CD,COLUMN(AA$1),0)</f>
        <v>0</v>
      </c>
      <c r="AB116" s="36">
        <f>VLOOKUP($A116,'Price &amp; Return'!$AR:$CD,COLUMN(AB$1),0)</f>
        <v>0</v>
      </c>
      <c r="AC116" s="36">
        <f>VLOOKUP($A116,'Price &amp; Return'!$AR:$CD,COLUMN(AC$1),0)</f>
        <v>0</v>
      </c>
      <c r="AD116" s="36">
        <f>VLOOKUP($A116,'Price &amp; Return'!$AR:$CD,COLUMN(AD$1),0)</f>
        <v>0</v>
      </c>
      <c r="AE116" s="36">
        <f>VLOOKUP($A116,'Price &amp; Return'!$AR:$CD,COLUMN(AE$1),0)</f>
        <v>0</v>
      </c>
      <c r="AF116" s="36">
        <f>VLOOKUP($A116,'Price &amp; Return'!$AR:$CD,COLUMN(AF$1),0)</f>
        <v>0</v>
      </c>
      <c r="AG116" s="36">
        <f>VLOOKUP($A116,'Price &amp; Return'!$AR:$CD,COLUMN(AG$1),0)</f>
        <v>2.8170876966696439E-2</v>
      </c>
      <c r="AH116" s="36">
        <f>VLOOKUP($A116,'Price &amp; Return'!$AR:$CD,COLUMN(AH$1),0)</f>
        <v>0</v>
      </c>
      <c r="AI116" s="36">
        <f>VLOOKUP($A116,'Price &amp; Return'!$AR:$CD,COLUMN(AI$1),0)</f>
        <v>0</v>
      </c>
      <c r="AJ116" s="36">
        <f>VLOOKUP($A116,'Price &amp; Return'!$AR:$CD,COLUMN(AJ$1),0)</f>
        <v>8.7848295557328114E-3</v>
      </c>
      <c r="AK116" s="36">
        <f>VLOOKUP($A116,'Price &amp; Return'!$AR:$CD,COLUMN(AK$1),0)</f>
        <v>0</v>
      </c>
      <c r="AL116" s="36">
        <f>VLOOKUP($A116,'Price &amp; Return'!$AR:$CD,COLUMN(AL$1),0)</f>
        <v>1.2666246151927618E-3</v>
      </c>
      <c r="AM116" s="36">
        <f>VLOOKUP($A116,'Price &amp; Return'!$AR:$CD,COLUMN(AM$1),0)</f>
        <v>0</v>
      </c>
    </row>
    <row r="117" spans="1:39" x14ac:dyDescent="0.35">
      <c r="A117">
        <v>116</v>
      </c>
      <c r="B117" s="31">
        <f>VLOOKUP($A117,'Price &amp; Return'!$AR:$CD,COLUMN(B$1),0)</f>
        <v>43474</v>
      </c>
      <c r="C117" s="36">
        <f>VLOOKUP($A117,'Price &amp; Return'!$AR:$CD,COLUMN(C$1),0)</f>
        <v>-6.1693569005339781E-2</v>
      </c>
      <c r="D117" s="36">
        <f>VLOOKUP($A117,'Price &amp; Return'!$AR:$CD,COLUMN(D$1),0)</f>
        <v>-3.2789822822990956E-2</v>
      </c>
      <c r="E117" s="36">
        <f>VLOOKUP($A117,'Price &amp; Return'!$AR:$CD,COLUMN(E$1),0)</f>
        <v>0</v>
      </c>
      <c r="F117" s="36">
        <f>VLOOKUP($A117,'Price &amp; Return'!$AR:$CD,COLUMN(F$1),0)</f>
        <v>0</v>
      </c>
      <c r="G117" s="36">
        <f>VLOOKUP($A117,'Price &amp; Return'!$AR:$CD,COLUMN(G$1),0)</f>
        <v>3.5627177643151035E-2</v>
      </c>
      <c r="H117" s="36">
        <f>VLOOKUP($A117,'Price &amp; Return'!$AR:$CD,COLUMN(H$1),0)</f>
        <v>0</v>
      </c>
      <c r="I117" s="36">
        <f>VLOOKUP($A117,'Price &amp; Return'!$AR:$CD,COLUMN(I$1),0)</f>
        <v>0</v>
      </c>
      <c r="J117" s="36">
        <f>VLOOKUP($A117,'Price &amp; Return'!$AR:$CD,COLUMN(J$1),0)</f>
        <v>0</v>
      </c>
      <c r="K117" s="36">
        <f>VLOOKUP($A117,'Price &amp; Return'!$AR:$CD,COLUMN(K$1),0)</f>
        <v>-6.0624621816434972E-2</v>
      </c>
      <c r="L117" s="36">
        <f>VLOOKUP($A117,'Price &amp; Return'!$AR:$CD,COLUMN(L$1),0)</f>
        <v>0</v>
      </c>
      <c r="M117" s="36">
        <f>VLOOKUP($A117,'Price &amp; Return'!$AR:$CD,COLUMN(M$1),0)</f>
        <v>0</v>
      </c>
      <c r="N117" s="36">
        <f>VLOOKUP($A117,'Price &amp; Return'!$AR:$CD,COLUMN(N$1),0)</f>
        <v>5.4067221270275793E-2</v>
      </c>
      <c r="O117" s="36">
        <f>VLOOKUP($A117,'Price &amp; Return'!$AR:$CD,COLUMN(O$1),0)</f>
        <v>-1.4084739881739085E-2</v>
      </c>
      <c r="P117" s="36">
        <f>VLOOKUP($A117,'Price &amp; Return'!$AR:$CD,COLUMN(P$1),0)</f>
        <v>4.6141155997855128E-2</v>
      </c>
      <c r="Q117" s="36">
        <f>VLOOKUP($A117,'Price &amp; Return'!$AR:$CD,COLUMN(Q$1),0)</f>
        <v>0</v>
      </c>
      <c r="R117" s="36">
        <f>VLOOKUP($A117,'Price &amp; Return'!$AR:$CD,COLUMN(R$1),0)</f>
        <v>-2.2117805253618991E-2</v>
      </c>
      <c r="S117" s="36">
        <f>VLOOKUP($A117,'Price &amp; Return'!$AR:$CD,COLUMN(S$1),0)</f>
        <v>0</v>
      </c>
      <c r="T117" s="36">
        <f>VLOOKUP($A117,'Price &amp; Return'!$AR:$CD,COLUMN(T$1),0)</f>
        <v>0</v>
      </c>
      <c r="U117" s="36">
        <f>VLOOKUP($A117,'Price &amp; Return'!$AR:$CD,COLUMN(U$1),0)</f>
        <v>0</v>
      </c>
      <c r="V117" s="36">
        <f>VLOOKUP($A117,'Price &amp; Return'!$AR:$CD,COLUMN(V$1),0)</f>
        <v>9.5310179804324935E-2</v>
      </c>
      <c r="W117" s="36">
        <f>VLOOKUP($A117,'Price &amp; Return'!$AR:$CD,COLUMN(W$1),0)</f>
        <v>2.17627942259567E-3</v>
      </c>
      <c r="X117" s="36">
        <f>VLOOKUP($A117,'Price &amp; Return'!$AR:$CD,COLUMN(X$1),0)</f>
        <v>0</v>
      </c>
      <c r="Y117" s="36">
        <f>VLOOKUP($A117,'Price &amp; Return'!$AR:$CD,COLUMN(Y$1),0)</f>
        <v>0</v>
      </c>
      <c r="Z117" s="36">
        <f>VLOOKUP($A117,'Price &amp; Return'!$AR:$CD,COLUMN(Z$1),0)</f>
        <v>0</v>
      </c>
      <c r="AA117" s="36">
        <f>VLOOKUP($A117,'Price &amp; Return'!$AR:$CD,COLUMN(AA$1),0)</f>
        <v>0</v>
      </c>
      <c r="AB117" s="36">
        <f>VLOOKUP($A117,'Price &amp; Return'!$AR:$CD,COLUMN(AB$1),0)</f>
        <v>0</v>
      </c>
      <c r="AC117" s="36">
        <f>VLOOKUP($A117,'Price &amp; Return'!$AR:$CD,COLUMN(AC$1),0)</f>
        <v>3.3901551675681416E-2</v>
      </c>
      <c r="AD117" s="36">
        <f>VLOOKUP($A117,'Price &amp; Return'!$AR:$CD,COLUMN(AD$1),0)</f>
        <v>0</v>
      </c>
      <c r="AE117" s="36">
        <f>VLOOKUP($A117,'Price &amp; Return'!$AR:$CD,COLUMN(AE$1),0)</f>
        <v>0</v>
      </c>
      <c r="AF117" s="36">
        <f>VLOOKUP($A117,'Price &amp; Return'!$AR:$CD,COLUMN(AF$1),0)</f>
        <v>0</v>
      </c>
      <c r="AG117" s="36">
        <f>VLOOKUP($A117,'Price &amp; Return'!$AR:$CD,COLUMN(AG$1),0)</f>
        <v>3.3901551675681416E-2</v>
      </c>
      <c r="AH117" s="36">
        <f>VLOOKUP($A117,'Price &amp; Return'!$AR:$CD,COLUMN(AH$1),0)</f>
        <v>0</v>
      </c>
      <c r="AI117" s="36">
        <f>VLOOKUP($A117,'Price &amp; Return'!$AR:$CD,COLUMN(AI$1),0)</f>
        <v>0</v>
      </c>
      <c r="AJ117" s="36">
        <f>VLOOKUP($A117,'Price &amp; Return'!$AR:$CD,COLUMN(AJ$1),0)</f>
        <v>-8.9948236662939524E-2</v>
      </c>
      <c r="AK117" s="36">
        <f>VLOOKUP($A117,'Price &amp; Return'!$AR:$CD,COLUMN(AK$1),0)</f>
        <v>0</v>
      </c>
      <c r="AL117" s="36">
        <f>VLOOKUP($A117,'Price &amp; Return'!$AR:$CD,COLUMN(AL$1),0)</f>
        <v>0</v>
      </c>
      <c r="AM117" s="36">
        <f>VLOOKUP($A117,'Price &amp; Return'!$AR:$CD,COLUMN(AM$1),0)</f>
        <v>-6.8728792877620643E-3</v>
      </c>
    </row>
    <row r="118" spans="1:39" x14ac:dyDescent="0.35">
      <c r="A118">
        <v>117</v>
      </c>
      <c r="B118" s="31">
        <f>VLOOKUP($A118,'Price &amp; Return'!$AR:$CD,COLUMN(B$1),0)</f>
        <v>43473</v>
      </c>
      <c r="C118" s="36">
        <f>VLOOKUP($A118,'Price &amp; Return'!$AR:$CD,COLUMN(C$1),0)</f>
        <v>8.583743691391435E-3</v>
      </c>
      <c r="D118" s="36">
        <f>VLOOKUP($A118,'Price &amp; Return'!$AR:$CD,COLUMN(D$1),0)</f>
        <v>-9.2373320131015166E-2</v>
      </c>
      <c r="E118" s="36">
        <f>VLOOKUP($A118,'Price &amp; Return'!$AR:$CD,COLUMN(E$1),0)</f>
        <v>0</v>
      </c>
      <c r="F118" s="36">
        <f>VLOOKUP($A118,'Price &amp; Return'!$AR:$CD,COLUMN(F$1),0)</f>
        <v>0</v>
      </c>
      <c r="G118" s="36">
        <f>VLOOKUP($A118,'Price &amp; Return'!$AR:$CD,COLUMN(G$1),0)</f>
        <v>0</v>
      </c>
      <c r="H118" s="36">
        <f>VLOOKUP($A118,'Price &amp; Return'!$AR:$CD,COLUMN(H$1),0)</f>
        <v>0</v>
      </c>
      <c r="I118" s="36">
        <f>VLOOKUP($A118,'Price &amp; Return'!$AR:$CD,COLUMN(I$1),0)</f>
        <v>0</v>
      </c>
      <c r="J118" s="36">
        <f>VLOOKUP($A118,'Price &amp; Return'!$AR:$CD,COLUMN(J$1),0)</f>
        <v>0</v>
      </c>
      <c r="K118" s="36">
        <f>VLOOKUP($A118,'Price &amp; Return'!$AR:$CD,COLUMN(K$1),0)</f>
        <v>0</v>
      </c>
      <c r="L118" s="36">
        <f>VLOOKUP($A118,'Price &amp; Return'!$AR:$CD,COLUMN(L$1),0)</f>
        <v>-2.5317807984289897E-2</v>
      </c>
      <c r="M118" s="36">
        <f>VLOOKUP($A118,'Price &amp; Return'!$AR:$CD,COLUMN(M$1),0)</f>
        <v>0</v>
      </c>
      <c r="N118" s="36">
        <f>VLOOKUP($A118,'Price &amp; Return'!$AR:$CD,COLUMN(N$1),0)</f>
        <v>-5.4067221270275703E-2</v>
      </c>
      <c r="O118" s="36">
        <f>VLOOKUP($A118,'Price &amp; Return'!$AR:$CD,COLUMN(O$1),0)</f>
        <v>-4.7790663836348439E-2</v>
      </c>
      <c r="P118" s="36">
        <f>VLOOKUP($A118,'Price &amp; Return'!$AR:$CD,COLUMN(P$1),0)</f>
        <v>-9.0246877847778045E-2</v>
      </c>
      <c r="Q118" s="36">
        <f>VLOOKUP($A118,'Price &amp; Return'!$AR:$CD,COLUMN(Q$1),0)</f>
        <v>0</v>
      </c>
      <c r="R118" s="36">
        <f>VLOOKUP($A118,'Price &amp; Return'!$AR:$CD,COLUMN(R$1),0)</f>
        <v>-5.6203096558557507E-2</v>
      </c>
      <c r="S118" s="36">
        <f>VLOOKUP($A118,'Price &amp; Return'!$AR:$CD,COLUMN(S$1),0)</f>
        <v>0</v>
      </c>
      <c r="T118" s="36">
        <f>VLOOKUP($A118,'Price &amp; Return'!$AR:$CD,COLUMN(T$1),0)</f>
        <v>-1.6000341346441189E-2</v>
      </c>
      <c r="U118" s="36">
        <f>VLOOKUP($A118,'Price &amp; Return'!$AR:$CD,COLUMN(U$1),0)</f>
        <v>3.0371097876298769E-2</v>
      </c>
      <c r="V118" s="36">
        <f>VLOOKUP($A118,'Price &amp; Return'!$AR:$CD,COLUMN(V$1),0)</f>
        <v>8.5470605784583476E-3</v>
      </c>
      <c r="W118" s="36">
        <f>VLOOKUP($A118,'Price &amp; Return'!$AR:$CD,COLUMN(W$1),0)</f>
        <v>0</v>
      </c>
      <c r="X118" s="36">
        <f>VLOOKUP($A118,'Price &amp; Return'!$AR:$CD,COLUMN(X$1),0)</f>
        <v>0</v>
      </c>
      <c r="Y118" s="36">
        <f>VLOOKUP($A118,'Price &amp; Return'!$AR:$CD,COLUMN(Y$1),0)</f>
        <v>-3.1748698314580298E-2</v>
      </c>
      <c r="Z118" s="36">
        <f>VLOOKUP($A118,'Price &amp; Return'!$AR:$CD,COLUMN(Z$1),0)</f>
        <v>0</v>
      </c>
      <c r="AA118" s="36">
        <f>VLOOKUP($A118,'Price &amp; Return'!$AR:$CD,COLUMN(AA$1),0)</f>
        <v>-1.8250640761197479E-2</v>
      </c>
      <c r="AB118" s="36">
        <f>VLOOKUP($A118,'Price &amp; Return'!$AR:$CD,COLUMN(AB$1),0)</f>
        <v>0</v>
      </c>
      <c r="AC118" s="36">
        <f>VLOOKUP($A118,'Price &amp; Return'!$AR:$CD,COLUMN(AC$1),0)</f>
        <v>5.7637047167499126E-3</v>
      </c>
      <c r="AD118" s="36">
        <f>VLOOKUP($A118,'Price &amp; Return'!$AR:$CD,COLUMN(AD$1),0)</f>
        <v>3.3901551675681416E-2</v>
      </c>
      <c r="AE118" s="36">
        <f>VLOOKUP($A118,'Price &amp; Return'!$AR:$CD,COLUMN(AE$1),0)</f>
        <v>0</v>
      </c>
      <c r="AF118" s="36">
        <f>VLOOKUP($A118,'Price &amp; Return'!$AR:$CD,COLUMN(AF$1),0)</f>
        <v>0</v>
      </c>
      <c r="AG118" s="36">
        <f>VLOOKUP($A118,'Price &amp; Return'!$AR:$CD,COLUMN(AG$1),0)</f>
        <v>-4.8086186667637795E-2</v>
      </c>
      <c r="AH118" s="36">
        <f>VLOOKUP($A118,'Price &amp; Return'!$AR:$CD,COLUMN(AH$1),0)</f>
        <v>0</v>
      </c>
      <c r="AI118" s="36">
        <f>VLOOKUP($A118,'Price &amp; Return'!$AR:$CD,COLUMN(AI$1),0)</f>
        <v>0</v>
      </c>
      <c r="AJ118" s="36">
        <f>VLOOKUP($A118,'Price &amp; Return'!$AR:$CD,COLUMN(AJ$1),0)</f>
        <v>0</v>
      </c>
      <c r="AK118" s="36">
        <f>VLOOKUP($A118,'Price &amp; Return'!$AR:$CD,COLUMN(AK$1),0)</f>
        <v>0</v>
      </c>
      <c r="AL118" s="36">
        <f>VLOOKUP($A118,'Price &amp; Return'!$AR:$CD,COLUMN(AL$1),0)</f>
        <v>5.0826030634658096E-3</v>
      </c>
      <c r="AM118" s="36">
        <f>VLOOKUP($A118,'Price &amp; Return'!$AR:$CD,COLUMN(AM$1),0)</f>
        <v>-5.3345980705292735E-2</v>
      </c>
    </row>
    <row r="119" spans="1:39" x14ac:dyDescent="0.35">
      <c r="A119">
        <v>118</v>
      </c>
      <c r="B119" s="31">
        <f>VLOOKUP($A119,'Price &amp; Return'!$AR:$CD,COLUMN(B$1),0)</f>
        <v>43472</v>
      </c>
      <c r="C119" s="36">
        <f>VLOOKUP($A119,'Price &amp; Return'!$AR:$CD,COLUMN(C$1),0)</f>
        <v>0</v>
      </c>
      <c r="D119" s="36">
        <f>VLOOKUP($A119,'Price &amp; Return'!$AR:$CD,COLUMN(D$1),0)</f>
        <v>6.062462181643484E-2</v>
      </c>
      <c r="E119" s="36">
        <f>VLOOKUP($A119,'Price &amp; Return'!$AR:$CD,COLUMN(E$1),0)</f>
        <v>0</v>
      </c>
      <c r="F119" s="36">
        <f>VLOOKUP($A119,'Price &amp; Return'!$AR:$CD,COLUMN(F$1),0)</f>
        <v>0</v>
      </c>
      <c r="G119" s="36">
        <f>VLOOKUP($A119,'Price &amp; Return'!$AR:$CD,COLUMN(G$1),0)</f>
        <v>0</v>
      </c>
      <c r="H119" s="36">
        <f>VLOOKUP($A119,'Price &amp; Return'!$AR:$CD,COLUMN(H$1),0)</f>
        <v>0</v>
      </c>
      <c r="I119" s="36">
        <f>VLOOKUP($A119,'Price &amp; Return'!$AR:$CD,COLUMN(I$1),0)</f>
        <v>0</v>
      </c>
      <c r="J119" s="36">
        <f>VLOOKUP($A119,'Price &amp; Return'!$AR:$CD,COLUMN(J$1),0)</f>
        <v>0</v>
      </c>
      <c r="K119" s="36">
        <f>VLOOKUP($A119,'Price &amp; Return'!$AR:$CD,COLUMN(K$1),0)</f>
        <v>-2.4897551621727087E-2</v>
      </c>
      <c r="L119" s="36">
        <f>VLOOKUP($A119,'Price &amp; Return'!$AR:$CD,COLUMN(L$1),0)</f>
        <v>-4.1964199099032082E-2</v>
      </c>
      <c r="M119" s="36">
        <f>VLOOKUP($A119,'Price &amp; Return'!$AR:$CD,COLUMN(M$1),0)</f>
        <v>0</v>
      </c>
      <c r="N119" s="36">
        <f>VLOOKUP($A119,'Price &amp; Return'!$AR:$CD,COLUMN(N$1),0)</f>
        <v>-1.0471299867295366E-2</v>
      </c>
      <c r="O119" s="36">
        <f>VLOOKUP($A119,'Price &amp; Return'!$AR:$CD,COLUMN(O$1),0)</f>
        <v>6.6889881507964889E-3</v>
      </c>
      <c r="P119" s="36">
        <f>VLOOKUP($A119,'Price &amp; Return'!$AR:$CD,COLUMN(P$1),0)</f>
        <v>-0.10358228579765648</v>
      </c>
      <c r="Q119" s="36">
        <f>VLOOKUP($A119,'Price &amp; Return'!$AR:$CD,COLUMN(Q$1),0)</f>
        <v>0</v>
      </c>
      <c r="R119" s="36">
        <f>VLOOKUP($A119,'Price &amp; Return'!$AR:$CD,COLUMN(R$1),0)</f>
        <v>1.0393560527263302E-2</v>
      </c>
      <c r="S119" s="36">
        <f>VLOOKUP($A119,'Price &amp; Return'!$AR:$CD,COLUMN(S$1),0)</f>
        <v>-2.8170876966696335E-2</v>
      </c>
      <c r="T119" s="36">
        <f>VLOOKUP($A119,'Price &amp; Return'!$AR:$CD,COLUMN(T$1),0)</f>
        <v>0</v>
      </c>
      <c r="U119" s="36">
        <f>VLOOKUP($A119,'Price &amp; Return'!$AR:$CD,COLUMN(U$1),0)</f>
        <v>4.4150182091166933E-3</v>
      </c>
      <c r="V119" s="36">
        <f>VLOOKUP($A119,'Price &amp; Return'!$AR:$CD,COLUMN(V$1),0)</f>
        <v>2.148228538289605E-3</v>
      </c>
      <c r="W119" s="36">
        <f>VLOOKUP($A119,'Price &amp; Return'!$AR:$CD,COLUMN(W$1),0)</f>
        <v>-6.5146810211937538E-3</v>
      </c>
      <c r="X119" s="36">
        <f>VLOOKUP($A119,'Price &amp; Return'!$AR:$CD,COLUMN(X$1),0)</f>
        <v>-1.7094433359300068E-2</v>
      </c>
      <c r="Y119" s="36">
        <f>VLOOKUP($A119,'Price &amp; Return'!$AR:$CD,COLUMN(Y$1),0)</f>
        <v>0</v>
      </c>
      <c r="Z119" s="36">
        <f>VLOOKUP($A119,'Price &amp; Return'!$AR:$CD,COLUMN(Z$1),0)</f>
        <v>0</v>
      </c>
      <c r="AA119" s="36">
        <f>VLOOKUP($A119,'Price &amp; Return'!$AR:$CD,COLUMN(AA$1),0)</f>
        <v>1.069528911674795E-2</v>
      </c>
      <c r="AB119" s="36">
        <f>VLOOKUP($A119,'Price &amp; Return'!$AR:$CD,COLUMN(AB$1),0)</f>
        <v>-1.388911216066715E-2</v>
      </c>
      <c r="AC119" s="36">
        <f>VLOOKUP($A119,'Price &amp; Return'!$AR:$CD,COLUMN(AC$1),0)</f>
        <v>-0.10420377753000253</v>
      </c>
      <c r="AD119" s="36">
        <f>VLOOKUP($A119,'Price &amp; Return'!$AR:$CD,COLUMN(AD$1),0)</f>
        <v>-3.3901551675681339E-2</v>
      </c>
      <c r="AE119" s="36">
        <f>VLOOKUP($A119,'Price &amp; Return'!$AR:$CD,COLUMN(AE$1),0)</f>
        <v>0</v>
      </c>
      <c r="AF119" s="36">
        <f>VLOOKUP($A119,'Price &amp; Return'!$AR:$CD,COLUMN(AF$1),0)</f>
        <v>0</v>
      </c>
      <c r="AG119" s="36">
        <f>VLOOKUP($A119,'Price &amp; Return'!$AR:$CD,COLUMN(AG$1),0)</f>
        <v>-1.8605187831034358E-2</v>
      </c>
      <c r="AH119" s="36">
        <f>VLOOKUP($A119,'Price &amp; Return'!$AR:$CD,COLUMN(AH$1),0)</f>
        <v>0</v>
      </c>
      <c r="AI119" s="36">
        <f>VLOOKUP($A119,'Price &amp; Return'!$AR:$CD,COLUMN(AI$1),0)</f>
        <v>0</v>
      </c>
      <c r="AJ119" s="36">
        <f>VLOOKUP($A119,'Price &amp; Return'!$AR:$CD,COLUMN(AJ$1),0)</f>
        <v>0</v>
      </c>
      <c r="AK119" s="36">
        <f>VLOOKUP($A119,'Price &amp; Return'!$AR:$CD,COLUMN(AK$1),0)</f>
        <v>-3.6367644170874833E-2</v>
      </c>
      <c r="AL119" s="36">
        <f>VLOOKUP($A119,'Price &amp; Return'!$AR:$CD,COLUMN(AL$1),0)</f>
        <v>-1.2658396871923465E-2</v>
      </c>
      <c r="AM119" s="36">
        <f>VLOOKUP($A119,'Price &amp; Return'!$AR:$CD,COLUMN(AM$1),0)</f>
        <v>-2.564243061333767E-2</v>
      </c>
    </row>
    <row r="120" spans="1:39" x14ac:dyDescent="0.35">
      <c r="A120">
        <v>119</v>
      </c>
      <c r="B120" s="31">
        <f>VLOOKUP($A120,'Price &amp; Return'!$AR:$CD,COLUMN(B$1),0)</f>
        <v>43469</v>
      </c>
      <c r="C120" s="36">
        <f>VLOOKUP($A120,'Price &amp; Return'!$AR:$CD,COLUMN(C$1),0)</f>
        <v>-5.8594164266052941E-2</v>
      </c>
      <c r="D120" s="36">
        <f>VLOOKUP($A120,'Price &amp; Return'!$AR:$CD,COLUMN(D$1),0)</f>
        <v>0</v>
      </c>
      <c r="E120" s="36">
        <f>VLOOKUP($A120,'Price &amp; Return'!$AR:$CD,COLUMN(E$1),0)</f>
        <v>-0.10509662859995507</v>
      </c>
      <c r="F120" s="36">
        <f>VLOOKUP($A120,'Price &amp; Return'!$AR:$CD,COLUMN(F$1),0)</f>
        <v>0</v>
      </c>
      <c r="G120" s="36">
        <f>VLOOKUP($A120,'Price &amp; Return'!$AR:$CD,COLUMN(G$1),0)</f>
        <v>-4.0614719154190244E-2</v>
      </c>
      <c r="H120" s="36">
        <f>VLOOKUP($A120,'Price &amp; Return'!$AR:$CD,COLUMN(H$1),0)</f>
        <v>-7.6372978784573969E-2</v>
      </c>
      <c r="I120" s="36">
        <f>VLOOKUP($A120,'Price &amp; Return'!$AR:$CD,COLUMN(I$1),0)</f>
        <v>0</v>
      </c>
      <c r="J120" s="36">
        <f>VLOOKUP($A120,'Price &amp; Return'!$AR:$CD,COLUMN(J$1),0)</f>
        <v>0</v>
      </c>
      <c r="K120" s="36">
        <f>VLOOKUP($A120,'Price &amp; Return'!$AR:$CD,COLUMN(K$1),0)</f>
        <v>0</v>
      </c>
      <c r="L120" s="36">
        <f>VLOOKUP($A120,'Price &amp; Return'!$AR:$CD,COLUMN(L$1),0)</f>
        <v>3.4305350967892222E-3</v>
      </c>
      <c r="M120" s="36">
        <f>VLOOKUP($A120,'Price &amp; Return'!$AR:$CD,COLUMN(M$1),0)</f>
        <v>0</v>
      </c>
      <c r="N120" s="36">
        <f>VLOOKUP($A120,'Price &amp; Return'!$AR:$CD,COLUMN(N$1),0)</f>
        <v>-2.0619287202735703E-2</v>
      </c>
      <c r="O120" s="36">
        <f>VLOOKUP($A120,'Price &amp; Return'!$AR:$CD,COLUMN(O$1),0)</f>
        <v>-4.5909701304077857E-2</v>
      </c>
      <c r="P120" s="36">
        <f>VLOOKUP($A120,'Price &amp; Return'!$AR:$CD,COLUMN(P$1),0)</f>
        <v>0</v>
      </c>
      <c r="Q120" s="36">
        <f>VLOOKUP($A120,'Price &amp; Return'!$AR:$CD,COLUMN(Q$1),0)</f>
        <v>-6.7352182029491656E-2</v>
      </c>
      <c r="R120" s="36">
        <f>VLOOKUP($A120,'Price &amp; Return'!$AR:$CD,COLUMN(R$1),0)</f>
        <v>1.6554177882504507E-2</v>
      </c>
      <c r="S120" s="36">
        <f>VLOOKUP($A120,'Price &amp; Return'!$AR:$CD,COLUMN(S$1),0)</f>
        <v>0</v>
      </c>
      <c r="T120" s="36">
        <f>VLOOKUP($A120,'Price &amp; Return'!$AR:$CD,COLUMN(T$1),0)</f>
        <v>0</v>
      </c>
      <c r="U120" s="36">
        <f>VLOOKUP($A120,'Price &amp; Return'!$AR:$CD,COLUMN(U$1),0)</f>
        <v>-1.7544309650909393E-2</v>
      </c>
      <c r="V120" s="36">
        <f>VLOOKUP($A120,'Price &amp; Return'!$AR:$CD,COLUMN(V$1),0)</f>
        <v>0</v>
      </c>
      <c r="W120" s="36">
        <f>VLOOKUP($A120,'Price &amp; Return'!$AR:$CD,COLUMN(W$1),0)</f>
        <v>0</v>
      </c>
      <c r="X120" s="36">
        <f>VLOOKUP($A120,'Price &amp; Return'!$AR:$CD,COLUMN(X$1),0)</f>
        <v>0</v>
      </c>
      <c r="Y120" s="36">
        <f>VLOOKUP($A120,'Price &amp; Return'!$AR:$CD,COLUMN(Y$1),0)</f>
        <v>0</v>
      </c>
      <c r="Z120" s="36">
        <f>VLOOKUP($A120,'Price &amp; Return'!$AR:$CD,COLUMN(Z$1),0)</f>
        <v>0</v>
      </c>
      <c r="AA120" s="36">
        <f>VLOOKUP($A120,'Price &amp; Return'!$AR:$CD,COLUMN(AA$1),0)</f>
        <v>1.0810916104215676E-2</v>
      </c>
      <c r="AB120" s="36">
        <f>VLOOKUP($A120,'Price &amp; Return'!$AR:$CD,COLUMN(AB$1),0)</f>
        <v>0</v>
      </c>
      <c r="AC120" s="36">
        <f>VLOOKUP($A120,'Price &amp; Return'!$AR:$CD,COLUMN(AC$1),0)</f>
        <v>0</v>
      </c>
      <c r="AD120" s="36">
        <f>VLOOKUP($A120,'Price &amp; Return'!$AR:$CD,COLUMN(AD$1),0)</f>
        <v>-8.2988028146950658E-3</v>
      </c>
      <c r="AE120" s="36">
        <f>VLOOKUP($A120,'Price &amp; Return'!$AR:$CD,COLUMN(AE$1),0)</f>
        <v>0</v>
      </c>
      <c r="AF120" s="36">
        <f>VLOOKUP($A120,'Price &amp; Return'!$AR:$CD,COLUMN(AF$1),0)</f>
        <v>-0.10375923429085245</v>
      </c>
      <c r="AG120" s="36">
        <f>VLOOKUP($A120,'Price &amp; Return'!$AR:$CD,COLUMN(AG$1),0)</f>
        <v>-4.5052663940943136E-2</v>
      </c>
      <c r="AH120" s="36">
        <f>VLOOKUP($A120,'Price &amp; Return'!$AR:$CD,COLUMN(AH$1),0)</f>
        <v>0</v>
      </c>
      <c r="AI120" s="36">
        <f>VLOOKUP($A120,'Price &amp; Return'!$AR:$CD,COLUMN(AI$1),0)</f>
        <v>0</v>
      </c>
      <c r="AJ120" s="36">
        <f>VLOOKUP($A120,'Price &amp; Return'!$AR:$CD,COLUMN(AJ$1),0)</f>
        <v>0</v>
      </c>
      <c r="AK120" s="36">
        <f>VLOOKUP($A120,'Price &amp; Return'!$AR:$CD,COLUMN(AK$1),0)</f>
        <v>0</v>
      </c>
      <c r="AL120" s="36">
        <f>VLOOKUP($A120,'Price &amp; Return'!$AR:$CD,COLUMN(AL$1),0)</f>
        <v>1.011386623692854E-2</v>
      </c>
      <c r="AM120" s="36">
        <f>VLOOKUP($A120,'Price &amp; Return'!$AR:$CD,COLUMN(AM$1),0)</f>
        <v>1.2739025777429932E-2</v>
      </c>
    </row>
    <row r="121" spans="1:39" x14ac:dyDescent="0.35">
      <c r="A121">
        <v>120</v>
      </c>
      <c r="B121" s="31">
        <f>VLOOKUP($A121,'Price &amp; Return'!$AR:$CD,COLUMN(B$1),0)</f>
        <v>43468</v>
      </c>
      <c r="C121" s="36">
        <f>VLOOKUP($A121,'Price &amp; Return'!$AR:$CD,COLUMN(C$1),0)</f>
        <v>-5.5350095083164838E-2</v>
      </c>
      <c r="D121" s="36">
        <f>VLOOKUP($A121,'Price &amp; Return'!$AR:$CD,COLUMN(D$1),0)</f>
        <v>0</v>
      </c>
      <c r="E121" s="36">
        <f>VLOOKUP($A121,'Price &amp; Return'!$AR:$CD,COLUMN(E$1),0)</f>
        <v>0</v>
      </c>
      <c r="F121" s="36">
        <f>VLOOKUP($A121,'Price &amp; Return'!$AR:$CD,COLUMN(F$1),0)</f>
        <v>0</v>
      </c>
      <c r="G121" s="36">
        <f>VLOOKUP($A121,'Price &amp; Return'!$AR:$CD,COLUMN(G$1),0)</f>
        <v>4.9875415110391882E-3</v>
      </c>
      <c r="H121" s="36">
        <f>VLOOKUP($A121,'Price &amp; Return'!$AR:$CD,COLUMN(H$1),0)</f>
        <v>-2.4692612590371522E-2</v>
      </c>
      <c r="I121" s="36">
        <f>VLOOKUP($A121,'Price &amp; Return'!$AR:$CD,COLUMN(I$1),0)</f>
        <v>0</v>
      </c>
      <c r="J121" s="36">
        <f>VLOOKUP($A121,'Price &amp; Return'!$AR:$CD,COLUMN(J$1),0)</f>
        <v>0</v>
      </c>
      <c r="K121" s="36">
        <f>VLOOKUP($A121,'Price &amp; Return'!$AR:$CD,COLUMN(K$1),0)</f>
        <v>0</v>
      </c>
      <c r="L121" s="36">
        <f>VLOOKUP($A121,'Price &amp; Return'!$AR:$CD,COLUMN(L$1),0)</f>
        <v>-1.7036187152567852E-2</v>
      </c>
      <c r="M121" s="36">
        <f>VLOOKUP($A121,'Price &amp; Return'!$AR:$CD,COLUMN(M$1),0)</f>
        <v>0</v>
      </c>
      <c r="N121" s="36">
        <f>VLOOKUP($A121,'Price &amp; Return'!$AR:$CD,COLUMN(N$1),0)</f>
        <v>-3.5091319811270061E-2</v>
      </c>
      <c r="O121" s="36">
        <f>VLOOKUP($A121,'Price &amp; Return'!$AR:$CD,COLUMN(O$1),0)</f>
        <v>-2.5317807984289897E-2</v>
      </c>
      <c r="P121" s="36">
        <f>VLOOKUP($A121,'Price &amp; Return'!$AR:$CD,COLUMN(P$1),0)</f>
        <v>-1.5891367336634554E-2</v>
      </c>
      <c r="Q121" s="36">
        <f>VLOOKUP($A121,'Price &amp; Return'!$AR:$CD,COLUMN(Q$1),0)</f>
        <v>-0.10536051565782628</v>
      </c>
      <c r="R121" s="36">
        <f>VLOOKUP($A121,'Price &amp; Return'!$AR:$CD,COLUMN(R$1),0)</f>
        <v>-4.596806308879773E-2</v>
      </c>
      <c r="S121" s="36">
        <f>VLOOKUP($A121,'Price &amp; Return'!$AR:$CD,COLUMN(S$1),0)</f>
        <v>0</v>
      </c>
      <c r="T121" s="36">
        <f>VLOOKUP($A121,'Price &amp; Return'!$AR:$CD,COLUMN(T$1),0)</f>
        <v>0</v>
      </c>
      <c r="U121" s="36">
        <f>VLOOKUP($A121,'Price &amp; Return'!$AR:$CD,COLUMN(U$1),0)</f>
        <v>-4.2559614418795889E-2</v>
      </c>
      <c r="V121" s="36">
        <f>VLOOKUP($A121,'Price &amp; Return'!$AR:$CD,COLUMN(V$1),0)</f>
        <v>5.0727523509658222E-2</v>
      </c>
      <c r="W121" s="36">
        <f>VLOOKUP($A121,'Price &amp; Return'!$AR:$CD,COLUMN(W$1),0)</f>
        <v>-3.7807228399059328E-3</v>
      </c>
      <c r="X121" s="36">
        <f>VLOOKUP($A121,'Price &amp; Return'!$AR:$CD,COLUMN(X$1),0)</f>
        <v>0</v>
      </c>
      <c r="Y121" s="36">
        <f>VLOOKUP($A121,'Price &amp; Return'!$AR:$CD,COLUMN(Y$1),0)</f>
        <v>0</v>
      </c>
      <c r="Z121" s="36">
        <f>VLOOKUP($A121,'Price &amp; Return'!$AR:$CD,COLUMN(Z$1),0)</f>
        <v>0</v>
      </c>
      <c r="AA121" s="36">
        <f>VLOOKUP($A121,'Price &amp; Return'!$AR:$CD,COLUMN(AA$1),0)</f>
        <v>-4.1517404840352289E-2</v>
      </c>
      <c r="AB121" s="36">
        <f>VLOOKUP($A121,'Price &amp; Return'!$AR:$CD,COLUMN(AB$1),0)</f>
        <v>0</v>
      </c>
      <c r="AC121" s="36">
        <f>VLOOKUP($A121,'Price &amp; Return'!$AR:$CD,COLUMN(AC$1),0)</f>
        <v>5.2219439811516249E-3</v>
      </c>
      <c r="AD121" s="36">
        <f>VLOOKUP($A121,'Price &amp; Return'!$AR:$CD,COLUMN(AD$1),0)</f>
        <v>7.729167430164649E-2</v>
      </c>
      <c r="AE121" s="36">
        <f>VLOOKUP($A121,'Price &amp; Return'!$AR:$CD,COLUMN(AE$1),0)</f>
        <v>0</v>
      </c>
      <c r="AF121" s="36">
        <f>VLOOKUP($A121,'Price &amp; Return'!$AR:$CD,COLUMN(AF$1),0)</f>
        <v>3.4233171642242391E-2</v>
      </c>
      <c r="AG121" s="36">
        <f>VLOOKUP($A121,'Price &amp; Return'!$AR:$CD,COLUMN(AG$1),0)</f>
        <v>-1.5300844955300598E-2</v>
      </c>
      <c r="AH121" s="36">
        <f>VLOOKUP($A121,'Price &amp; Return'!$AR:$CD,COLUMN(AH$1),0)</f>
        <v>1.7926216268151895E-2</v>
      </c>
      <c r="AI121" s="36">
        <f>VLOOKUP($A121,'Price &amp; Return'!$AR:$CD,COLUMN(AI$1),0)</f>
        <v>0</v>
      </c>
      <c r="AJ121" s="36">
        <f>VLOOKUP($A121,'Price &amp; Return'!$AR:$CD,COLUMN(AJ$1),0)</f>
        <v>0</v>
      </c>
      <c r="AK121" s="36">
        <f>VLOOKUP($A121,'Price &amp; Return'!$AR:$CD,COLUMN(AK$1),0)</f>
        <v>-2.1202207650603051E-2</v>
      </c>
      <c r="AL121" s="36">
        <f>VLOOKUP($A121,'Price &amp; Return'!$AR:$CD,COLUMN(AL$1),0)</f>
        <v>5.0955524266000952E-3</v>
      </c>
      <c r="AM121" s="36">
        <f>VLOOKUP($A121,'Price &amp; Return'!$AR:$CD,COLUMN(AM$1),0)</f>
        <v>0</v>
      </c>
    </row>
    <row r="122" spans="1:39" x14ac:dyDescent="0.35">
      <c r="A122">
        <v>121</v>
      </c>
      <c r="B122" s="31">
        <f>VLOOKUP($A122,'Price &amp; Return'!$AR:$CD,COLUMN(B$1),0)</f>
        <v>43467</v>
      </c>
      <c r="C122" s="36">
        <f>VLOOKUP($A122,'Price &amp; Return'!$AR:$CD,COLUMN(C$1),0)</f>
        <v>-4.5120435280469544E-2</v>
      </c>
      <c r="D122" s="36">
        <f>VLOOKUP($A122,'Price &amp; Return'!$AR:$CD,COLUMN(D$1),0)</f>
        <v>1.5748356968139112E-2</v>
      </c>
      <c r="E122" s="36">
        <f>VLOOKUP($A122,'Price &amp; Return'!$AR:$CD,COLUMN(E$1),0)</f>
        <v>0</v>
      </c>
      <c r="F122" s="36">
        <f>VLOOKUP($A122,'Price &amp; Return'!$AR:$CD,COLUMN(F$1),0)</f>
        <v>0</v>
      </c>
      <c r="G122" s="36">
        <f>VLOOKUP($A122,'Price &amp; Return'!$AR:$CD,COLUMN(G$1),0)</f>
        <v>0</v>
      </c>
      <c r="H122" s="36">
        <f>VLOOKUP($A122,'Price &amp; Return'!$AR:$CD,COLUMN(H$1),0)</f>
        <v>0</v>
      </c>
      <c r="I122" s="36">
        <f>VLOOKUP($A122,'Price &amp; Return'!$AR:$CD,COLUMN(I$1),0)</f>
        <v>0</v>
      </c>
      <c r="J122" s="36">
        <f>VLOOKUP($A122,'Price &amp; Return'!$AR:$CD,COLUMN(J$1),0)</f>
        <v>0</v>
      </c>
      <c r="K122" s="36">
        <f>VLOOKUP($A122,'Price &amp; Return'!$AR:$CD,COLUMN(K$1),0)</f>
        <v>7.6633226020915893E-2</v>
      </c>
      <c r="L122" s="36">
        <f>VLOOKUP($A122,'Price &amp; Return'!$AR:$CD,COLUMN(L$1),0)</f>
        <v>-2.9952322283351217E-2</v>
      </c>
      <c r="M122" s="36">
        <f>VLOOKUP($A122,'Price &amp; Return'!$AR:$CD,COLUMN(M$1),0)</f>
        <v>0</v>
      </c>
      <c r="N122" s="36">
        <f>VLOOKUP($A122,'Price &amp; Return'!$AR:$CD,COLUMN(N$1),0)</f>
        <v>0</v>
      </c>
      <c r="O122" s="36">
        <f>VLOOKUP($A122,'Price &amp; Return'!$AR:$CD,COLUMN(O$1),0)</f>
        <v>6.269613013595395E-3</v>
      </c>
      <c r="P122" s="36">
        <f>VLOOKUP($A122,'Price &amp; Return'!$AR:$CD,COLUMN(P$1),0)</f>
        <v>-3.9740328649514226E-2</v>
      </c>
      <c r="Q122" s="36">
        <f>VLOOKUP($A122,'Price &amp; Return'!$AR:$CD,COLUMN(Q$1),0)</f>
        <v>0</v>
      </c>
      <c r="R122" s="36">
        <f>VLOOKUP($A122,'Price &amp; Return'!$AR:$CD,COLUMN(R$1),0)</f>
        <v>1.4503265776464615E-3</v>
      </c>
      <c r="S122" s="36">
        <f>VLOOKUP($A122,'Price &amp; Return'!$AR:$CD,COLUMN(S$1),0)</f>
        <v>0</v>
      </c>
      <c r="T122" s="36">
        <f>VLOOKUP($A122,'Price &amp; Return'!$AR:$CD,COLUMN(T$1),0)</f>
        <v>3.2260862218221477E-2</v>
      </c>
      <c r="U122" s="36">
        <f>VLOOKUP($A122,'Price &amp; Return'!$AR:$CD,COLUMN(U$1),0)</f>
        <v>-3.6813973122716198E-2</v>
      </c>
      <c r="V122" s="36">
        <f>VLOOKUP($A122,'Price &amp; Return'!$AR:$CD,COLUMN(V$1),0)</f>
        <v>9.485779345867705E-2</v>
      </c>
      <c r="W122" s="36">
        <f>VLOOKUP($A122,'Price &amp; Return'!$AR:$CD,COLUMN(W$1),0)</f>
        <v>0</v>
      </c>
      <c r="X122" s="36">
        <f>VLOOKUP($A122,'Price &amp; Return'!$AR:$CD,COLUMN(X$1),0)</f>
        <v>-6.7567824628797625E-3</v>
      </c>
      <c r="Y122" s="36">
        <f>VLOOKUP($A122,'Price &amp; Return'!$AR:$CD,COLUMN(Y$1),0)</f>
        <v>0</v>
      </c>
      <c r="Z122" s="36">
        <f>VLOOKUP($A122,'Price &amp; Return'!$AR:$CD,COLUMN(Z$1),0)</f>
        <v>0</v>
      </c>
      <c r="AA122" s="36">
        <f>VLOOKUP($A122,'Price &amp; Return'!$AR:$CD,COLUMN(AA$1),0)</f>
        <v>0</v>
      </c>
      <c r="AB122" s="36">
        <f>VLOOKUP($A122,'Price &amp; Return'!$AR:$CD,COLUMN(AB$1),0)</f>
        <v>0</v>
      </c>
      <c r="AC122" s="36">
        <f>VLOOKUP($A122,'Price &amp; Return'!$AR:$CD,COLUMN(AC$1),0)</f>
        <v>-2.0726130517116855E-2</v>
      </c>
      <c r="AD122" s="36">
        <f>VLOOKUP($A122,'Price &amp; Return'!$AR:$CD,COLUMN(AD$1),0)</f>
        <v>0</v>
      </c>
      <c r="AE122" s="36">
        <f>VLOOKUP($A122,'Price &amp; Return'!$AR:$CD,COLUMN(AE$1),0)</f>
        <v>0</v>
      </c>
      <c r="AF122" s="36">
        <f>VLOOKUP($A122,'Price &amp; Return'!$AR:$CD,COLUMN(AF$1),0)</f>
        <v>9.1090240564450753E-2</v>
      </c>
      <c r="AG122" s="36">
        <f>VLOOKUP($A122,'Price &amp; Return'!$AR:$CD,COLUMN(AG$1),0)</f>
        <v>0</v>
      </c>
      <c r="AH122" s="36">
        <f>VLOOKUP($A122,'Price &amp; Return'!$AR:$CD,COLUMN(AH$1),0)</f>
        <v>0</v>
      </c>
      <c r="AI122" s="36">
        <f>VLOOKUP($A122,'Price &amp; Return'!$AR:$CD,COLUMN(AI$1),0)</f>
        <v>0</v>
      </c>
      <c r="AJ122" s="36">
        <f>VLOOKUP($A122,'Price &amp; Return'!$AR:$CD,COLUMN(AJ$1),0)</f>
        <v>-1.9697203227767246E-2</v>
      </c>
      <c r="AK122" s="36">
        <f>VLOOKUP($A122,'Price &amp; Return'!$AR:$CD,COLUMN(AK$1),0)</f>
        <v>2.1202207650603124E-2</v>
      </c>
      <c r="AL122" s="36">
        <f>VLOOKUP($A122,'Price &amp; Return'!$AR:$CD,COLUMN(AL$1),0)</f>
        <v>-8.796877294595716E-2</v>
      </c>
      <c r="AM122" s="36">
        <f>VLOOKUP($A122,'Price &amp; Return'!$AR:$CD,COLUMN(AM$1),0)</f>
        <v>1.2903404835907782E-2</v>
      </c>
    </row>
    <row r="123" spans="1:39" x14ac:dyDescent="0.35">
      <c r="A123">
        <v>122</v>
      </c>
      <c r="B123" s="31">
        <f>VLOOKUP($A123,'Price &amp; Return'!$AR:$CD,COLUMN(B$1),0)</f>
        <v>43465</v>
      </c>
      <c r="C123" s="36">
        <f>VLOOKUP($A123,'Price &amp; Return'!$AR:$CD,COLUMN(C$1),0)</f>
        <v>0</v>
      </c>
      <c r="D123" s="36">
        <f>VLOOKUP($A123,'Price &amp; Return'!$AR:$CD,COLUMN(D$1),0)</f>
        <v>-9.0971778205726633E-2</v>
      </c>
      <c r="E123" s="36">
        <f>VLOOKUP($A123,'Price &amp; Return'!$AR:$CD,COLUMN(E$1),0)</f>
        <v>0</v>
      </c>
      <c r="F123" s="36">
        <f>VLOOKUP($A123,'Price &amp; Return'!$AR:$CD,COLUMN(F$1),0)</f>
        <v>0</v>
      </c>
      <c r="G123" s="36">
        <f>VLOOKUP($A123,'Price &amp; Return'!$AR:$CD,COLUMN(G$1),0)</f>
        <v>5.0125418235444138E-3</v>
      </c>
      <c r="H123" s="36">
        <f>VLOOKUP($A123,'Price &amp; Return'!$AR:$CD,COLUMN(H$1),0)</f>
        <v>0</v>
      </c>
      <c r="I123" s="36">
        <f>VLOOKUP($A123,'Price &amp; Return'!$AR:$CD,COLUMN(I$1),0)</f>
        <v>0</v>
      </c>
      <c r="J123" s="36">
        <f>VLOOKUP($A123,'Price &amp; Return'!$AR:$CD,COLUMN(J$1),0)</f>
        <v>0</v>
      </c>
      <c r="K123" s="36">
        <f>VLOOKUP($A123,'Price &amp; Return'!$AR:$CD,COLUMN(K$1),0)</f>
        <v>7.3427468554817354E-2</v>
      </c>
      <c r="L123" s="36">
        <f>VLOOKUP($A123,'Price &amp; Return'!$AR:$CD,COLUMN(L$1),0)</f>
        <v>0</v>
      </c>
      <c r="M123" s="36">
        <f>VLOOKUP($A123,'Price &amp; Return'!$AR:$CD,COLUMN(M$1),0)</f>
        <v>0</v>
      </c>
      <c r="N123" s="36">
        <f>VLOOKUP($A123,'Price &amp; Return'!$AR:$CD,COLUMN(N$1),0)</f>
        <v>1.4888612493750559E-2</v>
      </c>
      <c r="O123" s="36">
        <f>VLOOKUP($A123,'Price &amp; Return'!$AR:$CD,COLUMN(O$1),0)</f>
        <v>5.1624365405307245E-2</v>
      </c>
      <c r="P123" s="36">
        <f>VLOOKUP($A123,'Price &amp; Return'!$AR:$CD,COLUMN(P$1),0)</f>
        <v>5.1065478006567556E-2</v>
      </c>
      <c r="Q123" s="36">
        <f>VLOOKUP($A123,'Price &amp; Return'!$AR:$CD,COLUMN(Q$1),0)</f>
        <v>0</v>
      </c>
      <c r="R123" s="36">
        <f>VLOOKUP($A123,'Price &amp; Return'!$AR:$CD,COLUMN(R$1),0)</f>
        <v>4.3636432877734921E-3</v>
      </c>
      <c r="S123" s="36">
        <f>VLOOKUP($A123,'Price &amp; Return'!$AR:$CD,COLUMN(S$1),0)</f>
        <v>0</v>
      </c>
      <c r="T123" s="36">
        <f>VLOOKUP($A123,'Price &amp; Return'!$AR:$CD,COLUMN(T$1),0)</f>
        <v>0</v>
      </c>
      <c r="U123" s="36">
        <f>VLOOKUP($A123,'Price &amp; Return'!$AR:$CD,COLUMN(U$1),0)</f>
        <v>-4.0080213975388218E-3</v>
      </c>
      <c r="V123" s="36">
        <f>VLOOKUP($A123,'Price &amp; Return'!$AR:$CD,COLUMN(V$1),0)</f>
        <v>0</v>
      </c>
      <c r="W123" s="36">
        <f>VLOOKUP($A123,'Price &amp; Return'!$AR:$CD,COLUMN(W$1),0)</f>
        <v>0</v>
      </c>
      <c r="X123" s="36">
        <f>VLOOKUP($A123,'Price &amp; Return'!$AR:$CD,COLUMN(X$1),0)</f>
        <v>3.372684478639156E-3</v>
      </c>
      <c r="Y123" s="36">
        <f>VLOOKUP($A123,'Price &amp; Return'!$AR:$CD,COLUMN(Y$1),0)</f>
        <v>0</v>
      </c>
      <c r="Z123" s="36">
        <f>VLOOKUP($A123,'Price &amp; Return'!$AR:$CD,COLUMN(Z$1),0)</f>
        <v>-1.9802627296179754E-2</v>
      </c>
      <c r="AA123" s="36">
        <f>VLOOKUP($A123,'Price &amp; Return'!$AR:$CD,COLUMN(AA$1),0)</f>
        <v>-0.10483900326008716</v>
      </c>
      <c r="AB123" s="36">
        <f>VLOOKUP($A123,'Price &amp; Return'!$AR:$CD,COLUMN(AB$1),0)</f>
        <v>3.5091319811270193E-2</v>
      </c>
      <c r="AC123" s="36">
        <f>VLOOKUP($A123,'Price &amp; Return'!$AR:$CD,COLUMN(AC$1),0)</f>
        <v>0</v>
      </c>
      <c r="AD123" s="36">
        <f>VLOOKUP($A123,'Price &amp; Return'!$AR:$CD,COLUMN(AD$1),0)</f>
        <v>0</v>
      </c>
      <c r="AE123" s="36">
        <f>VLOOKUP($A123,'Price &amp; Return'!$AR:$CD,COLUMN(AE$1),0)</f>
        <v>0</v>
      </c>
      <c r="AF123" s="36">
        <f>VLOOKUP($A123,'Price &amp; Return'!$AR:$CD,COLUMN(AF$1),0)</f>
        <v>9.7219358074126377E-2</v>
      </c>
      <c r="AG123" s="36">
        <f>VLOOKUP($A123,'Price &amp; Return'!$AR:$CD,COLUMN(AG$1),0)</f>
        <v>2.1715535135079325E-3</v>
      </c>
      <c r="AH123" s="36">
        <f>VLOOKUP($A123,'Price &amp; Return'!$AR:$CD,COLUMN(AH$1),0)</f>
        <v>-2.046107187134006E-2</v>
      </c>
      <c r="AI123" s="36">
        <f>VLOOKUP($A123,'Price &amp; Return'!$AR:$CD,COLUMN(AI$1),0)</f>
        <v>7.7117303344431204E-2</v>
      </c>
      <c r="AJ123" s="36">
        <f>VLOOKUP($A123,'Price &amp; Return'!$AR:$CD,COLUMN(AJ$1),0)</f>
        <v>3.5957724099547429E-2</v>
      </c>
      <c r="AK123" s="36">
        <f>VLOOKUP($A123,'Price &amp; Return'!$AR:$CD,COLUMN(AK$1),0)</f>
        <v>0</v>
      </c>
      <c r="AL123" s="36">
        <f>VLOOKUP($A123,'Price &amp; Return'!$AR:$CD,COLUMN(AL$1),0)</f>
        <v>4.1797128678461457E-2</v>
      </c>
      <c r="AM123" s="36">
        <f>VLOOKUP($A123,'Price &amp; Return'!$AR:$CD,COLUMN(AM$1),0)</f>
        <v>-1.9293202934678781E-2</v>
      </c>
    </row>
    <row r="124" spans="1:39" x14ac:dyDescent="0.35">
      <c r="A124">
        <v>123</v>
      </c>
      <c r="B124" s="31">
        <f>VLOOKUP($A124,'Price &amp; Return'!$AR:$CD,COLUMN(B$1),0)</f>
        <v>43462</v>
      </c>
      <c r="C124" s="36">
        <f>VLOOKUP($A124,'Price &amp; Return'!$AR:$CD,COLUMN(C$1),0)</f>
        <v>-2.8987536873252298E-2</v>
      </c>
      <c r="D124" s="36">
        <f>VLOOKUP($A124,'Price &amp; Return'!$AR:$CD,COLUMN(D$1),0)</f>
        <v>4.4451762570833796E-2</v>
      </c>
      <c r="E124" s="36">
        <f>VLOOKUP($A124,'Price &amp; Return'!$AR:$CD,COLUMN(E$1),0)</f>
        <v>0</v>
      </c>
      <c r="F124" s="36">
        <f>VLOOKUP($A124,'Price &amp; Return'!$AR:$CD,COLUMN(F$1),0)</f>
        <v>-1.3862943611198906</v>
      </c>
      <c r="G124" s="36">
        <f>VLOOKUP($A124,'Price &amp; Return'!$AR:$CD,COLUMN(G$1),0)</f>
        <v>-5.0125418235443982E-3</v>
      </c>
      <c r="H124" s="36">
        <f>VLOOKUP($A124,'Price &amp; Return'!$AR:$CD,COLUMN(H$1),0)</f>
        <v>0</v>
      </c>
      <c r="I124" s="36">
        <f>VLOOKUP($A124,'Price &amp; Return'!$AR:$CD,COLUMN(I$1),0)</f>
        <v>6.4725145056172984E-3</v>
      </c>
      <c r="J124" s="36">
        <f>VLOOKUP($A124,'Price &amp; Return'!$AR:$CD,COLUMN(J$1),0)</f>
        <v>3.1917602968305162E-2</v>
      </c>
      <c r="K124" s="36">
        <f>VLOOKUP($A124,'Price &amp; Return'!$AR:$CD,COLUMN(K$1),0)</f>
        <v>0</v>
      </c>
      <c r="L124" s="36">
        <f>VLOOKUP($A124,'Price &amp; Return'!$AR:$CD,COLUMN(L$1),0)</f>
        <v>-6.5359709797855334E-3</v>
      </c>
      <c r="M124" s="36">
        <f>VLOOKUP($A124,'Price &amp; Return'!$AR:$CD,COLUMN(M$1),0)</f>
        <v>0</v>
      </c>
      <c r="N124" s="36">
        <f>VLOOKUP($A124,'Price &amp; Return'!$AR:$CD,COLUMN(N$1),0)</f>
        <v>-1.9802627296179754E-2</v>
      </c>
      <c r="O124" s="36">
        <f>VLOOKUP($A124,'Price &amp; Return'!$AR:$CD,COLUMN(O$1),0)</f>
        <v>-8.2586591009274055E-2</v>
      </c>
      <c r="P124" s="36">
        <f>VLOOKUP($A124,'Price &amp; Return'!$AR:$CD,COLUMN(P$1),0)</f>
        <v>3.9494099039159361E-2</v>
      </c>
      <c r="Q124" s="36">
        <f>VLOOKUP($A124,'Price &amp; Return'!$AR:$CD,COLUMN(Q$1),0)</f>
        <v>0</v>
      </c>
      <c r="R124" s="36">
        <f>VLOOKUP($A124,'Price &amp; Return'!$AR:$CD,COLUMN(R$1),0)</f>
        <v>-2.9112102074584415E-3</v>
      </c>
      <c r="S124" s="36">
        <f>VLOOKUP($A124,'Price &amp; Return'!$AR:$CD,COLUMN(S$1),0)</f>
        <v>0</v>
      </c>
      <c r="T124" s="36">
        <f>VLOOKUP($A124,'Price &amp; Return'!$AR:$CD,COLUMN(T$1),0)</f>
        <v>0</v>
      </c>
      <c r="U124" s="36">
        <f>VLOOKUP($A124,'Price &amp; Return'!$AR:$CD,COLUMN(U$1),0)</f>
        <v>0</v>
      </c>
      <c r="V124" s="36">
        <f>VLOOKUP($A124,'Price &amp; Return'!$AR:$CD,COLUMN(V$1),0)</f>
        <v>0</v>
      </c>
      <c r="W124" s="36">
        <f>VLOOKUP($A124,'Price &amp; Return'!$AR:$CD,COLUMN(W$1),0)</f>
        <v>3.7807228399059311E-3</v>
      </c>
      <c r="X124" s="36">
        <f>VLOOKUP($A124,'Price &amp; Return'!$AR:$CD,COLUMN(X$1),0)</f>
        <v>-8.8592333825737377E-2</v>
      </c>
      <c r="Y124" s="36">
        <f>VLOOKUP($A124,'Price &amp; Return'!$AR:$CD,COLUMN(Y$1),0)</f>
        <v>2.9332265402951783E-2</v>
      </c>
      <c r="Z124" s="36">
        <f>VLOOKUP($A124,'Price &amp; Return'!$AR:$CD,COLUMN(Z$1),0)</f>
        <v>0</v>
      </c>
      <c r="AA124" s="36">
        <f>VLOOKUP($A124,'Price &amp; Return'!$AR:$CD,COLUMN(AA$1),0)</f>
        <v>5.104622829611466E-2</v>
      </c>
      <c r="AB124" s="36">
        <f>VLOOKUP($A124,'Price &amp; Return'!$AR:$CD,COLUMN(AB$1),0)</f>
        <v>0</v>
      </c>
      <c r="AC124" s="36">
        <f>VLOOKUP($A124,'Price &amp; Return'!$AR:$CD,COLUMN(AC$1),0)</f>
        <v>-0.10227884912041831</v>
      </c>
      <c r="AD124" s="36">
        <f>VLOOKUP($A124,'Price &amp; Return'!$AR:$CD,COLUMN(AD$1),0)</f>
        <v>0</v>
      </c>
      <c r="AE124" s="36">
        <f>VLOOKUP($A124,'Price &amp; Return'!$AR:$CD,COLUMN(AE$1),0)</f>
        <v>0</v>
      </c>
      <c r="AF124" s="36">
        <f>VLOOKUP($A124,'Price &amp; Return'!$AR:$CD,COLUMN(AF$1),0)</f>
        <v>0</v>
      </c>
      <c r="AG124" s="36">
        <f>VLOOKUP($A124,'Price &amp; Return'!$AR:$CD,COLUMN(AG$1),0)</f>
        <v>-1.2959144642505228E-2</v>
      </c>
      <c r="AH124" s="36">
        <f>VLOOKUP($A124,'Price &amp; Return'!$AR:$CD,COLUMN(AH$1),0)</f>
        <v>-5.0505157860684796E-3</v>
      </c>
      <c r="AI124" s="36">
        <f>VLOOKUP($A124,'Price &amp; Return'!$AR:$CD,COLUMN(AI$1),0)</f>
        <v>-8.1638318138354732E-2</v>
      </c>
      <c r="AJ124" s="36">
        <f>VLOOKUP($A124,'Price &amp; Return'!$AR:$CD,COLUMN(AJ$1),0)</f>
        <v>-2.5358790751042182E-2</v>
      </c>
      <c r="AK124" s="36">
        <f>VLOOKUP($A124,'Price &amp; Return'!$AR:$CD,COLUMN(AK$1),0)</f>
        <v>0</v>
      </c>
      <c r="AL124" s="36">
        <f>VLOOKUP($A124,'Price &amp; Return'!$AR:$CD,COLUMN(AL$1),0)</f>
        <v>-6.0790460763822263E-3</v>
      </c>
      <c r="AM124" s="36">
        <f>VLOOKUP($A124,'Price &amp; Return'!$AR:$CD,COLUMN(AM$1),0)</f>
        <v>-1.8928009885518911E-2</v>
      </c>
    </row>
    <row r="125" spans="1:39" x14ac:dyDescent="0.35">
      <c r="A125">
        <v>124</v>
      </c>
      <c r="B125" s="31">
        <f>VLOOKUP($A125,'Price &amp; Return'!$AR:$CD,COLUMN(B$1),0)</f>
        <v>43461</v>
      </c>
      <c r="C125" s="36">
        <f>VLOOKUP($A125,'Price &amp; Return'!$AR:$CD,COLUMN(C$1),0)</f>
        <v>-2.8170876966696335E-2</v>
      </c>
      <c r="D125" s="36">
        <f>VLOOKUP($A125,'Price &amp; Return'!$AR:$CD,COLUMN(D$1),0)</f>
        <v>1.5267472130788381E-2</v>
      </c>
      <c r="E125" s="36">
        <f>VLOOKUP($A125,'Price &amp; Return'!$AR:$CD,COLUMN(E$1),0)</f>
        <v>0</v>
      </c>
      <c r="F125" s="36">
        <f>VLOOKUP($A125,'Price &amp; Return'!$AR:$CD,COLUMN(F$1),0)</f>
        <v>0</v>
      </c>
      <c r="G125" s="36">
        <f>VLOOKUP($A125,'Price &amp; Return'!$AR:$CD,COLUMN(G$1),0)</f>
        <v>0</v>
      </c>
      <c r="H125" s="36">
        <f>VLOOKUP($A125,'Price &amp; Return'!$AR:$CD,COLUMN(H$1),0)</f>
        <v>0</v>
      </c>
      <c r="I125" s="36">
        <f>VLOOKUP($A125,'Price &amp; Return'!$AR:$CD,COLUMN(I$1),0)</f>
        <v>9.5310179804324935E-2</v>
      </c>
      <c r="J125" s="36">
        <f>VLOOKUP($A125,'Price &amp; Return'!$AR:$CD,COLUMN(J$1),0)</f>
        <v>0</v>
      </c>
      <c r="K125" s="36">
        <f>VLOOKUP($A125,'Price &amp; Return'!$AR:$CD,COLUMN(K$1),0)</f>
        <v>0</v>
      </c>
      <c r="L125" s="36">
        <f>VLOOKUP($A125,'Price &amp; Return'!$AR:$CD,COLUMN(L$1),0)</f>
        <v>-3.2520353863773432E-3</v>
      </c>
      <c r="M125" s="36">
        <f>VLOOKUP($A125,'Price &amp; Return'!$AR:$CD,COLUMN(M$1),0)</f>
        <v>0</v>
      </c>
      <c r="N125" s="36">
        <f>VLOOKUP($A125,'Price &amp; Return'!$AR:$CD,COLUMN(N$1),0)</f>
        <v>4.5120435280469641E-2</v>
      </c>
      <c r="O125" s="36">
        <f>VLOOKUP($A125,'Price &amp; Return'!$AR:$CD,COLUMN(O$1),0)</f>
        <v>-4.7628048989254705E-2</v>
      </c>
      <c r="P125" s="36">
        <f>VLOOKUP($A125,'Price &amp; Return'!$AR:$CD,COLUMN(P$1),0)</f>
        <v>-2.1102776067735939E-2</v>
      </c>
      <c r="Q125" s="36">
        <f>VLOOKUP($A125,'Price &amp; Return'!$AR:$CD,COLUMN(Q$1),0)</f>
        <v>0</v>
      </c>
      <c r="R125" s="36">
        <f>VLOOKUP($A125,'Price &amp; Return'!$AR:$CD,COLUMN(R$1),0)</f>
        <v>2.9112102074585343E-3</v>
      </c>
      <c r="S125" s="36">
        <f>VLOOKUP($A125,'Price &amp; Return'!$AR:$CD,COLUMN(S$1),0)</f>
        <v>0</v>
      </c>
      <c r="T125" s="36">
        <f>VLOOKUP($A125,'Price &amp; Return'!$AR:$CD,COLUMN(T$1),0)</f>
        <v>0</v>
      </c>
      <c r="U125" s="36">
        <f>VLOOKUP($A125,'Price &amp; Return'!$AR:$CD,COLUMN(U$1),0)</f>
        <v>0</v>
      </c>
      <c r="V125" s="36">
        <f>VLOOKUP($A125,'Price &amp; Return'!$AR:$CD,COLUMN(V$1),0)</f>
        <v>0</v>
      </c>
      <c r="W125" s="36">
        <f>VLOOKUP($A125,'Price &amp; Return'!$AR:$CD,COLUMN(W$1),0)</f>
        <v>0</v>
      </c>
      <c r="X125" s="36">
        <f>VLOOKUP($A125,'Price &amp; Return'!$AR:$CD,COLUMN(X$1),0)</f>
        <v>0</v>
      </c>
      <c r="Y125" s="36">
        <f>VLOOKUP($A125,'Price &amp; Return'!$AR:$CD,COLUMN(Y$1),0)</f>
        <v>0</v>
      </c>
      <c r="Z125" s="36">
        <f>VLOOKUP($A125,'Price &amp; Return'!$AR:$CD,COLUMN(Z$1),0)</f>
        <v>8.1678031014267294E-2</v>
      </c>
      <c r="AA125" s="36">
        <f>VLOOKUP($A125,'Price &amp; Return'!$AR:$CD,COLUMN(AA$1),0)</f>
        <v>0</v>
      </c>
      <c r="AB125" s="36">
        <f>VLOOKUP($A125,'Price &amp; Return'!$AR:$CD,COLUMN(AB$1),0)</f>
        <v>-2.0202707317519466E-2</v>
      </c>
      <c r="AC125" s="36">
        <f>VLOOKUP($A125,'Price &amp; Return'!$AR:$CD,COLUMN(AC$1),0)</f>
        <v>-0.10536051565782628</v>
      </c>
      <c r="AD125" s="36">
        <f>VLOOKUP($A125,'Price &amp; Return'!$AR:$CD,COLUMN(AD$1),0)</f>
        <v>0</v>
      </c>
      <c r="AE125" s="36">
        <f>VLOOKUP($A125,'Price &amp; Return'!$AR:$CD,COLUMN(AE$1),0)</f>
        <v>0</v>
      </c>
      <c r="AF125" s="36">
        <f>VLOOKUP($A125,'Price &amp; Return'!$AR:$CD,COLUMN(AF$1),0)</f>
        <v>0</v>
      </c>
      <c r="AG125" s="36">
        <f>VLOOKUP($A125,'Price &amp; Return'!$AR:$CD,COLUMN(AG$1),0)</f>
        <v>1.2959144642505116E-2</v>
      </c>
      <c r="AH125" s="36">
        <f>VLOOKUP($A125,'Price &amp; Return'!$AR:$CD,COLUMN(AH$1),0)</f>
        <v>6.50424264140438E-2</v>
      </c>
      <c r="AI125" s="36">
        <f>VLOOKUP($A125,'Price &amp; Return'!$AR:$CD,COLUMN(AI$1),0)</f>
        <v>0</v>
      </c>
      <c r="AJ125" s="36">
        <f>VLOOKUP($A125,'Price &amp; Return'!$AR:$CD,COLUMN(AJ$1),0)</f>
        <v>-3.3013215470865109E-2</v>
      </c>
      <c r="AK125" s="36">
        <f>VLOOKUP($A125,'Price &amp; Return'!$AR:$CD,COLUMN(AK$1),0)</f>
        <v>-1.7699577099400975E-2</v>
      </c>
      <c r="AL125" s="36">
        <f>VLOOKUP($A125,'Price &amp; Return'!$AR:$CD,COLUMN(AL$1),0)</f>
        <v>4.8602768822528838E-3</v>
      </c>
      <c r="AM125" s="36">
        <f>VLOOKUP($A125,'Price &amp; Return'!$AR:$CD,COLUMN(AM$1),0)</f>
        <v>0</v>
      </c>
    </row>
    <row r="126" spans="1:39" x14ac:dyDescent="0.35">
      <c r="A126">
        <v>125</v>
      </c>
      <c r="B126" s="31">
        <f>VLOOKUP($A126,'Price &amp; Return'!$AR:$CD,COLUMN(B$1),0)</f>
        <v>43458</v>
      </c>
      <c r="C126" s="36">
        <f>VLOOKUP($A126,'Price &amp; Return'!$AR:$CD,COLUMN(C$1),0)</f>
        <v>2.1053409197832482E-2</v>
      </c>
      <c r="D126" s="36">
        <f>VLOOKUP($A126,'Price &amp; Return'!$AR:$CD,COLUMN(D$1),0)</f>
        <v>0</v>
      </c>
      <c r="E126" s="36">
        <f>VLOOKUP($A126,'Price &amp; Return'!$AR:$CD,COLUMN(E$1),0)</f>
        <v>0</v>
      </c>
      <c r="F126" s="36">
        <f>VLOOKUP($A126,'Price &amp; Return'!$AR:$CD,COLUMN(F$1),0)</f>
        <v>0</v>
      </c>
      <c r="G126" s="36">
        <f>VLOOKUP($A126,'Price &amp; Return'!$AR:$CD,COLUMN(G$1),0)</f>
        <v>0</v>
      </c>
      <c r="H126" s="36">
        <f>VLOOKUP($A126,'Price &amp; Return'!$AR:$CD,COLUMN(H$1),0)</f>
        <v>0</v>
      </c>
      <c r="I126" s="36">
        <f>VLOOKUP($A126,'Price &amp; Return'!$AR:$CD,COLUMN(I$1),0)</f>
        <v>0</v>
      </c>
      <c r="J126" s="36">
        <f>VLOOKUP($A126,'Price &amp; Return'!$AR:$CD,COLUMN(J$1),0)</f>
        <v>0</v>
      </c>
      <c r="K126" s="36">
        <f>VLOOKUP($A126,'Price &amp; Return'!$AR:$CD,COLUMN(K$1),0)</f>
        <v>1.9231361927887592E-2</v>
      </c>
      <c r="L126" s="36">
        <f>VLOOKUP($A126,'Price &amp; Return'!$AR:$CD,COLUMN(L$1),0)</f>
        <v>9.5310179804324935E-2</v>
      </c>
      <c r="M126" s="36">
        <f>VLOOKUP($A126,'Price &amp; Return'!$AR:$CD,COLUMN(M$1),0)</f>
        <v>0</v>
      </c>
      <c r="N126" s="36">
        <f>VLOOKUP($A126,'Price &amp; Return'!$AR:$CD,COLUMN(N$1),0)</f>
        <v>5.1413995004186523E-3</v>
      </c>
      <c r="O126" s="36">
        <f>VLOOKUP($A126,'Price &amp; Return'!$AR:$CD,COLUMN(O$1),0)</f>
        <v>8.4899443786486062E-2</v>
      </c>
      <c r="P126" s="36">
        <f>VLOOKUP($A126,'Price &amp; Return'!$AR:$CD,COLUMN(P$1),0)</f>
        <v>2.8237170181610202E-2</v>
      </c>
      <c r="Q126" s="36">
        <f>VLOOKUP($A126,'Price &amp; Return'!$AR:$CD,COLUMN(Q$1),0)</f>
        <v>0</v>
      </c>
      <c r="R126" s="36">
        <f>VLOOKUP($A126,'Price &amp; Return'!$AR:$CD,COLUMN(R$1),0)</f>
        <v>1.4684551682921099E-2</v>
      </c>
      <c r="S126" s="36">
        <f>VLOOKUP($A126,'Price &amp; Return'!$AR:$CD,COLUMN(S$1),0)</f>
        <v>0</v>
      </c>
      <c r="T126" s="36">
        <f>VLOOKUP($A126,'Price &amp; Return'!$AR:$CD,COLUMN(T$1),0)</f>
        <v>0</v>
      </c>
      <c r="U126" s="36">
        <f>VLOOKUP($A126,'Price &amp; Return'!$AR:$CD,COLUMN(U$1),0)</f>
        <v>-7.9681696491768449E-3</v>
      </c>
      <c r="V126" s="36">
        <f>VLOOKUP($A126,'Price &amp; Return'!$AR:$CD,COLUMN(V$1),0)</f>
        <v>0</v>
      </c>
      <c r="W126" s="36">
        <f>VLOOKUP($A126,'Price &amp; Return'!$AR:$CD,COLUMN(W$1),0)</f>
        <v>0</v>
      </c>
      <c r="X126" s="36">
        <f>VLOOKUP($A126,'Price &amp; Return'!$AR:$CD,COLUMN(X$1),0)</f>
        <v>9.5303995913977521E-2</v>
      </c>
      <c r="Y126" s="36">
        <f>VLOOKUP($A126,'Price &amp; Return'!$AR:$CD,COLUMN(Y$1),0)</f>
        <v>0</v>
      </c>
      <c r="Z126" s="36">
        <f>VLOOKUP($A126,'Price &amp; Return'!$AR:$CD,COLUMN(Z$1),0)</f>
        <v>0</v>
      </c>
      <c r="AA126" s="36">
        <f>VLOOKUP($A126,'Price &amp; Return'!$AR:$CD,COLUMN(AA$1),0)</f>
        <v>9.5310179804324935E-2</v>
      </c>
      <c r="AB126" s="36">
        <f>VLOOKUP($A126,'Price &amp; Return'!$AR:$CD,COLUMN(AB$1),0)</f>
        <v>0</v>
      </c>
      <c r="AC126" s="36">
        <f>VLOOKUP($A126,'Price &amp; Return'!$AR:$CD,COLUMN(AC$1),0)</f>
        <v>8.7011376989629699E-2</v>
      </c>
      <c r="AD126" s="36">
        <f>VLOOKUP($A126,'Price &amp; Return'!$AR:$CD,COLUMN(AD$1),0)</f>
        <v>0</v>
      </c>
      <c r="AE126" s="36">
        <f>VLOOKUP($A126,'Price &amp; Return'!$AR:$CD,COLUMN(AE$1),0)</f>
        <v>0</v>
      </c>
      <c r="AF126" s="36">
        <f>VLOOKUP($A126,'Price &amp; Return'!$AR:$CD,COLUMN(AF$1),0)</f>
        <v>4.9240716103163336E-2</v>
      </c>
      <c r="AG126" s="36">
        <f>VLOOKUP($A126,'Price &amp; Return'!$AR:$CD,COLUMN(AG$1),0)</f>
        <v>1.3129291441792802E-2</v>
      </c>
      <c r="AH126" s="36">
        <f>VLOOKUP($A126,'Price &amp; Return'!$AR:$CD,COLUMN(AH$1),0)</f>
        <v>2.4491020008295696E-2</v>
      </c>
      <c r="AI126" s="36">
        <f>VLOOKUP($A126,'Price &amp; Return'!$AR:$CD,COLUMN(AI$1),0)</f>
        <v>9.5232410235517817E-2</v>
      </c>
      <c r="AJ126" s="36">
        <f>VLOOKUP($A126,'Price &amp; Return'!$AR:$CD,COLUMN(AJ$1),0)</f>
        <v>3.6749542208741437E-2</v>
      </c>
      <c r="AK126" s="36">
        <f>VLOOKUP($A126,'Price &amp; Return'!$AR:$CD,COLUMN(AK$1),0)</f>
        <v>0</v>
      </c>
      <c r="AL126" s="36">
        <f>VLOOKUP($A126,'Price &amp; Return'!$AR:$CD,COLUMN(AL$1),0)</f>
        <v>2.5911381784500812E-2</v>
      </c>
      <c r="AM126" s="36">
        <f>VLOOKUP($A126,'Price &amp; Return'!$AR:$CD,COLUMN(AM$1),0)</f>
        <v>1.8928009885518859E-2</v>
      </c>
    </row>
    <row r="127" spans="1:39" x14ac:dyDescent="0.35">
      <c r="A127">
        <v>126</v>
      </c>
      <c r="B127" s="31">
        <f>VLOOKUP($A127,'Price &amp; Return'!$AR:$CD,COLUMN(B$1),0)</f>
        <v>43455</v>
      </c>
      <c r="C127" s="36">
        <f>VLOOKUP($A127,'Price &amp; Return'!$AR:$CD,COLUMN(C$1),0)</f>
        <v>-4.8452383385946859E-2</v>
      </c>
      <c r="D127" s="36">
        <f>VLOOKUP($A127,'Price &amp; Return'!$AR:$CD,COLUMN(D$1),0)</f>
        <v>-3.0305349495328922E-2</v>
      </c>
      <c r="E127" s="36">
        <f>VLOOKUP($A127,'Price &amp; Return'!$AR:$CD,COLUMN(E$1),0)</f>
        <v>0</v>
      </c>
      <c r="F127" s="36">
        <f>VLOOKUP($A127,'Price &amp; Return'!$AR:$CD,COLUMN(F$1),0)</f>
        <v>0</v>
      </c>
      <c r="G127" s="36">
        <f>VLOOKUP($A127,'Price &amp; Return'!$AR:$CD,COLUMN(G$1),0)</f>
        <v>0</v>
      </c>
      <c r="H127" s="36">
        <f>VLOOKUP($A127,'Price &amp; Return'!$AR:$CD,COLUMN(H$1),0)</f>
        <v>0</v>
      </c>
      <c r="I127" s="36">
        <f>VLOOKUP($A127,'Price &amp; Return'!$AR:$CD,COLUMN(I$1),0)</f>
        <v>0</v>
      </c>
      <c r="J127" s="36">
        <f>VLOOKUP($A127,'Price &amp; Return'!$AR:$CD,COLUMN(J$1),0)</f>
        <v>0</v>
      </c>
      <c r="K127" s="36">
        <f>VLOOKUP($A127,'Price &amp; Return'!$AR:$CD,COLUMN(K$1),0)</f>
        <v>0</v>
      </c>
      <c r="L127" s="36">
        <f>VLOOKUP($A127,'Price &amp; Return'!$AR:$CD,COLUMN(L$1),0)</f>
        <v>0</v>
      </c>
      <c r="M127" s="36">
        <f>VLOOKUP($A127,'Price &amp; Return'!$AR:$CD,COLUMN(M$1),0)</f>
        <v>0</v>
      </c>
      <c r="N127" s="36">
        <f>VLOOKUP($A127,'Price &amp; Return'!$AR:$CD,COLUMN(N$1),0)</f>
        <v>2.0834086902842053E-2</v>
      </c>
      <c r="O127" s="36">
        <f>VLOOKUP($A127,'Price &amp; Return'!$AR:$CD,COLUMN(O$1),0)</f>
        <v>3.8714512180690427E-2</v>
      </c>
      <c r="P127" s="36">
        <f>VLOOKUP($A127,'Price &amp; Return'!$AR:$CD,COLUMN(P$1),0)</f>
        <v>-2.3837913552762504E-3</v>
      </c>
      <c r="Q127" s="36">
        <f>VLOOKUP($A127,'Price &amp; Return'!$AR:$CD,COLUMN(Q$1),0)</f>
        <v>0</v>
      </c>
      <c r="R127" s="36">
        <f>VLOOKUP($A127,'Price &amp; Return'!$AR:$CD,COLUMN(R$1),0)</f>
        <v>-2.6278884463840534E-2</v>
      </c>
      <c r="S127" s="36">
        <f>VLOOKUP($A127,'Price &amp; Return'!$AR:$CD,COLUMN(S$1),0)</f>
        <v>0</v>
      </c>
      <c r="T127" s="36">
        <f>VLOOKUP($A127,'Price &amp; Return'!$AR:$CD,COLUMN(T$1),0)</f>
        <v>0</v>
      </c>
      <c r="U127" s="36">
        <f>VLOOKUP($A127,'Price &amp; Return'!$AR:$CD,COLUMN(U$1),0)</f>
        <v>6.9843573367264336E-2</v>
      </c>
      <c r="V127" s="36">
        <f>VLOOKUP($A127,'Price &amp; Return'!$AR:$CD,COLUMN(V$1),0)</f>
        <v>0</v>
      </c>
      <c r="W127" s="36">
        <f>VLOOKUP($A127,'Price &amp; Return'!$AR:$CD,COLUMN(W$1),0)</f>
        <v>9.5310179804324935E-2</v>
      </c>
      <c r="X127" s="36">
        <f>VLOOKUP($A127,'Price &amp; Return'!$AR:$CD,COLUMN(X$1),0)</f>
        <v>6.8939899675384449E-3</v>
      </c>
      <c r="Y127" s="36">
        <f>VLOOKUP($A127,'Price &amp; Return'!$AR:$CD,COLUMN(Y$1),0)</f>
        <v>0</v>
      </c>
      <c r="Z127" s="36">
        <f>VLOOKUP($A127,'Price &amp; Return'!$AR:$CD,COLUMN(Z$1),0)</f>
        <v>0</v>
      </c>
      <c r="AA127" s="36">
        <f>VLOOKUP($A127,'Price &amp; Return'!$AR:$CD,COLUMN(AA$1),0)</f>
        <v>0</v>
      </c>
      <c r="AB127" s="36">
        <f>VLOOKUP($A127,'Price &amp; Return'!$AR:$CD,COLUMN(AB$1),0)</f>
        <v>4.08219945202552E-2</v>
      </c>
      <c r="AC127" s="36">
        <f>VLOOKUP($A127,'Price &amp; Return'!$AR:$CD,COLUMN(AC$1),0)</f>
        <v>9.5310179804324935E-2</v>
      </c>
      <c r="AD127" s="36">
        <f>VLOOKUP($A127,'Price &amp; Return'!$AR:$CD,COLUMN(AD$1),0)</f>
        <v>0</v>
      </c>
      <c r="AE127" s="36">
        <f>VLOOKUP($A127,'Price &amp; Return'!$AR:$CD,COLUMN(AE$1),0)</f>
        <v>0</v>
      </c>
      <c r="AF127" s="36">
        <f>VLOOKUP($A127,'Price &amp; Return'!$AR:$CD,COLUMN(AF$1),0)</f>
        <v>1.9108861698046507E-2</v>
      </c>
      <c r="AG127" s="36">
        <f>VLOOKUP($A127,'Price &amp; Return'!$AR:$CD,COLUMN(AG$1),0)</f>
        <v>6.6298585386695818E-3</v>
      </c>
      <c r="AH127" s="36">
        <f>VLOOKUP($A127,'Price &amp; Return'!$AR:$CD,COLUMN(AH$1),0)</f>
        <v>3.0771658666753687E-2</v>
      </c>
      <c r="AI127" s="36">
        <f>VLOOKUP($A127,'Price &amp; Return'!$AR:$CD,COLUMN(AI$1),0)</f>
        <v>-1.443761808560232E-2</v>
      </c>
      <c r="AJ127" s="36">
        <f>VLOOKUP($A127,'Price &amp; Return'!$AR:$CD,COLUMN(AJ$1),0)</f>
        <v>-1.5915455305899568E-2</v>
      </c>
      <c r="AK127" s="36">
        <f>VLOOKUP($A127,'Price &amp; Return'!$AR:$CD,COLUMN(AK$1),0)</f>
        <v>0</v>
      </c>
      <c r="AL127" s="36">
        <f>VLOOKUP($A127,'Price &amp; Return'!$AR:$CD,COLUMN(AL$1),0)</f>
        <v>2.5317807984289786E-2</v>
      </c>
      <c r="AM127" s="36">
        <f>VLOOKUP($A127,'Price &amp; Return'!$AR:$CD,COLUMN(AM$1),0)</f>
        <v>4.5610511252052274E-2</v>
      </c>
    </row>
    <row r="128" spans="1:39" x14ac:dyDescent="0.35">
      <c r="A128">
        <v>127</v>
      </c>
      <c r="B128" s="31">
        <f>VLOOKUP($A128,'Price &amp; Return'!$AR:$CD,COLUMN(B$1),0)</f>
        <v>43454</v>
      </c>
      <c r="C128" s="36">
        <f>VLOOKUP($A128,'Price &amp; Return'!$AR:$CD,COLUMN(C$1),0)</f>
        <v>-6.5382759262851739E-2</v>
      </c>
      <c r="D128" s="36">
        <f>VLOOKUP($A128,'Price &amp; Return'!$AR:$CD,COLUMN(D$1),0)</f>
        <v>0</v>
      </c>
      <c r="E128" s="36">
        <f>VLOOKUP($A128,'Price &amp; Return'!$AR:$CD,COLUMN(E$1),0)</f>
        <v>0</v>
      </c>
      <c r="F128" s="36">
        <f>VLOOKUP($A128,'Price &amp; Return'!$AR:$CD,COLUMN(F$1),0)</f>
        <v>0</v>
      </c>
      <c r="G128" s="36">
        <f>VLOOKUP($A128,'Price &amp; Return'!$AR:$CD,COLUMN(G$1),0)</f>
        <v>0</v>
      </c>
      <c r="H128" s="36">
        <f>VLOOKUP($A128,'Price &amp; Return'!$AR:$CD,COLUMN(H$1),0)</f>
        <v>0</v>
      </c>
      <c r="I128" s="36">
        <f>VLOOKUP($A128,'Price &amp; Return'!$AR:$CD,COLUMN(I$1),0)</f>
        <v>3.6367644170874791E-2</v>
      </c>
      <c r="J128" s="36">
        <f>VLOOKUP($A128,'Price &amp; Return'!$AR:$CD,COLUMN(J$1),0)</f>
        <v>4.9871830040173155E-2</v>
      </c>
      <c r="K128" s="36">
        <f>VLOOKUP($A128,'Price &amp; Return'!$AR:$CD,COLUMN(K$1),0)</f>
        <v>0</v>
      </c>
      <c r="L128" s="36">
        <f>VLOOKUP($A128,'Price &amp; Return'!$AR:$CD,COLUMN(L$1),0)</f>
        <v>5.1293294387550481E-2</v>
      </c>
      <c r="M128" s="36">
        <f>VLOOKUP($A128,'Price &amp; Return'!$AR:$CD,COLUMN(M$1),0)</f>
        <v>0</v>
      </c>
      <c r="N128" s="36">
        <f>VLOOKUP($A128,'Price &amp; Return'!$AR:$CD,COLUMN(N$1),0)</f>
        <v>-5.249355886143902E-3</v>
      </c>
      <c r="O128" s="36">
        <f>VLOOKUP($A128,'Price &amp; Return'!$AR:$CD,COLUMN(O$1),0)</f>
        <v>0</v>
      </c>
      <c r="P128" s="36">
        <f>VLOOKUP($A128,'Price &amp; Return'!$AR:$CD,COLUMN(P$1),0)</f>
        <v>-3.9678483818176263E-2</v>
      </c>
      <c r="Q128" s="36">
        <f>VLOOKUP($A128,'Price &amp; Return'!$AR:$CD,COLUMN(Q$1),0)</f>
        <v>0</v>
      </c>
      <c r="R128" s="36">
        <f>VLOOKUP($A128,'Price &amp; Return'!$AR:$CD,COLUMN(R$1),0)</f>
        <v>2.886004889135073E-3</v>
      </c>
      <c r="S128" s="36">
        <f>VLOOKUP($A128,'Price &amp; Return'!$AR:$CD,COLUMN(S$1),0)</f>
        <v>0</v>
      </c>
      <c r="T128" s="36">
        <f>VLOOKUP($A128,'Price &amp; Return'!$AR:$CD,COLUMN(T$1),0)</f>
        <v>0</v>
      </c>
      <c r="U128" s="36">
        <f>VLOOKUP($A128,'Price &amp; Return'!$AR:$CD,COLUMN(U$1),0)</f>
        <v>0</v>
      </c>
      <c r="V128" s="36">
        <f>VLOOKUP($A128,'Price &amp; Return'!$AR:$CD,COLUMN(V$1),0)</f>
        <v>0</v>
      </c>
      <c r="W128" s="36">
        <f>VLOOKUP($A128,'Price &amp; Return'!$AR:$CD,COLUMN(W$1),0)</f>
        <v>0</v>
      </c>
      <c r="X128" s="36">
        <f>VLOOKUP($A128,'Price &amp; Return'!$AR:$CD,COLUMN(X$1),0)</f>
        <v>-6.8259650703998706E-3</v>
      </c>
      <c r="Y128" s="36">
        <f>VLOOKUP($A128,'Price &amp; Return'!$AR:$CD,COLUMN(Y$1),0)</f>
        <v>0</v>
      </c>
      <c r="Z128" s="36">
        <f>VLOOKUP($A128,'Price &amp; Return'!$AR:$CD,COLUMN(Z$1),0)</f>
        <v>0</v>
      </c>
      <c r="AA128" s="36">
        <f>VLOOKUP($A128,'Price &amp; Return'!$AR:$CD,COLUMN(AA$1),0)</f>
        <v>0</v>
      </c>
      <c r="AB128" s="36">
        <f>VLOOKUP($A128,'Price &amp; Return'!$AR:$CD,COLUMN(AB$1),0)</f>
        <v>-1.5504186535965199E-2</v>
      </c>
      <c r="AC128" s="36">
        <f>VLOOKUP($A128,'Price &amp; Return'!$AR:$CD,COLUMN(AC$1),0)</f>
        <v>-6.7658648473814698E-2</v>
      </c>
      <c r="AD128" s="36">
        <f>VLOOKUP($A128,'Price &amp; Return'!$AR:$CD,COLUMN(AD$1),0)</f>
        <v>-6.899287148695156E-2</v>
      </c>
      <c r="AE128" s="36">
        <f>VLOOKUP($A128,'Price &amp; Return'!$AR:$CD,COLUMN(AE$1),0)</f>
        <v>0</v>
      </c>
      <c r="AF128" s="36">
        <f>VLOOKUP($A128,'Price &amp; Return'!$AR:$CD,COLUMN(AF$1),0)</f>
        <v>1.2945164592036986E-2</v>
      </c>
      <c r="AG128" s="36">
        <f>VLOOKUP($A128,'Price &amp; Return'!$AR:$CD,COLUMN(AG$1),0)</f>
        <v>-2.2148403295528985E-3</v>
      </c>
      <c r="AH128" s="36">
        <f>VLOOKUP($A128,'Price &amp; Return'!$AR:$CD,COLUMN(AH$1),0)</f>
        <v>-6.0624621816434854E-2</v>
      </c>
      <c r="AI128" s="36">
        <f>VLOOKUP($A128,'Price &amp; Return'!$AR:$CD,COLUMN(AI$1),0)</f>
        <v>6.5865989805130545E-2</v>
      </c>
      <c r="AJ128" s="36">
        <f>VLOOKUP($A128,'Price &amp; Return'!$AR:$CD,COLUMN(AJ$1),0)</f>
        <v>2.1277398447284879E-2</v>
      </c>
      <c r="AK128" s="36">
        <f>VLOOKUP($A128,'Price &amp; Return'!$AR:$CD,COLUMN(AK$1),0)</f>
        <v>-5.1293294387550578E-2</v>
      </c>
      <c r="AL128" s="36">
        <f>VLOOKUP($A128,'Price &amp; Return'!$AR:$CD,COLUMN(AL$1),0)</f>
        <v>-6.38979809877101E-3</v>
      </c>
      <c r="AM128" s="36">
        <f>VLOOKUP($A128,'Price &amp; Return'!$AR:$CD,COLUMN(AM$1),0)</f>
        <v>-3.2789822822990838E-2</v>
      </c>
    </row>
    <row r="129" spans="1:39" x14ac:dyDescent="0.35">
      <c r="A129">
        <v>128</v>
      </c>
      <c r="B129" s="31">
        <f>VLOOKUP($A129,'Price &amp; Return'!$AR:$CD,COLUMN(B$1),0)</f>
        <v>43453</v>
      </c>
      <c r="C129" s="36">
        <f>VLOOKUP($A129,'Price &amp; Return'!$AR:$CD,COLUMN(C$1),0)</f>
        <v>2.5642430613337652E-2</v>
      </c>
      <c r="D129" s="36">
        <f>VLOOKUP($A129,'Price &amp; Return'!$AR:$CD,COLUMN(D$1),0)</f>
        <v>-1.4815085785140699E-2</v>
      </c>
      <c r="E129" s="36">
        <f>VLOOKUP($A129,'Price &amp; Return'!$AR:$CD,COLUMN(E$1),0)</f>
        <v>0</v>
      </c>
      <c r="F129" s="36">
        <f>VLOOKUP($A129,'Price &amp; Return'!$AR:$CD,COLUMN(F$1),0)</f>
        <v>0</v>
      </c>
      <c r="G129" s="36">
        <f>VLOOKUP($A129,'Price &amp; Return'!$AR:$CD,COLUMN(G$1),0)</f>
        <v>0</v>
      </c>
      <c r="H129" s="36">
        <f>VLOOKUP($A129,'Price &amp; Return'!$AR:$CD,COLUMN(H$1),0)</f>
        <v>0</v>
      </c>
      <c r="I129" s="36">
        <f>VLOOKUP($A129,'Price &amp; Return'!$AR:$CD,COLUMN(I$1),0)</f>
        <v>0</v>
      </c>
      <c r="J129" s="36">
        <f>VLOOKUP($A129,'Price &amp; Return'!$AR:$CD,COLUMN(J$1),0)</f>
        <v>0</v>
      </c>
      <c r="K129" s="36">
        <f>VLOOKUP($A129,'Price &amp; Return'!$AR:$CD,COLUMN(K$1),0)</f>
        <v>-9.6619109117368589E-3</v>
      </c>
      <c r="L129" s="36">
        <f>VLOOKUP($A129,'Price &amp; Return'!$AR:$CD,COLUMN(L$1),0)</f>
        <v>0</v>
      </c>
      <c r="M129" s="36">
        <f>VLOOKUP($A129,'Price &amp; Return'!$AR:$CD,COLUMN(M$1),0)</f>
        <v>0</v>
      </c>
      <c r="N129" s="36">
        <f>VLOOKUP($A129,'Price &amp; Return'!$AR:$CD,COLUMN(N$1),0)</f>
        <v>-1.0416760858255715E-2</v>
      </c>
      <c r="O129" s="36">
        <f>VLOOKUP($A129,'Price &amp; Return'!$AR:$CD,COLUMN(O$1),0)</f>
        <v>1.3245226750020505E-2</v>
      </c>
      <c r="P129" s="36">
        <f>VLOOKUP($A129,'Price &amp; Return'!$AR:$CD,COLUMN(P$1),0)</f>
        <v>1.6147986407982158E-2</v>
      </c>
      <c r="Q129" s="36">
        <f>VLOOKUP($A129,'Price &amp; Return'!$AR:$CD,COLUMN(Q$1),0)</f>
        <v>0</v>
      </c>
      <c r="R129" s="36">
        <f>VLOOKUP($A129,'Price &amp; Return'!$AR:$CD,COLUMN(R$1),0)</f>
        <v>-1.1494379425735021E-2</v>
      </c>
      <c r="S129" s="36">
        <f>VLOOKUP($A129,'Price &amp; Return'!$AR:$CD,COLUMN(S$1),0)</f>
        <v>0</v>
      </c>
      <c r="T129" s="36">
        <f>VLOOKUP($A129,'Price &amp; Return'!$AR:$CD,COLUMN(T$1),0)</f>
        <v>0</v>
      </c>
      <c r="U129" s="36">
        <f>VLOOKUP($A129,'Price &amp; Return'!$AR:$CD,COLUMN(U$1),0)</f>
        <v>-8.4746269909722321E-3</v>
      </c>
      <c r="V129" s="36">
        <f>VLOOKUP($A129,'Price &amp; Return'!$AR:$CD,COLUMN(V$1),0)</f>
        <v>-4.3802622658392888E-2</v>
      </c>
      <c r="W129" s="36">
        <f>VLOOKUP($A129,'Price &amp; Return'!$AR:$CD,COLUMN(W$1),0)</f>
        <v>-1.1834457647002796E-2</v>
      </c>
      <c r="X129" s="36">
        <f>VLOOKUP($A129,'Price &amp; Return'!$AR:$CD,COLUMN(X$1),0)</f>
        <v>1.3698844358161927E-2</v>
      </c>
      <c r="Y129" s="36">
        <f>VLOOKUP($A129,'Price &amp; Return'!$AR:$CD,COLUMN(Y$1),0)</f>
        <v>0</v>
      </c>
      <c r="Z129" s="36">
        <f>VLOOKUP($A129,'Price &amp; Return'!$AR:$CD,COLUMN(Z$1),0)</f>
        <v>0</v>
      </c>
      <c r="AA129" s="36">
        <f>VLOOKUP($A129,'Price &amp; Return'!$AR:$CD,COLUMN(AA$1),0)</f>
        <v>9.8307727831277343E-3</v>
      </c>
      <c r="AB129" s="36">
        <f>VLOOKUP($A129,'Price &amp; Return'!$AR:$CD,COLUMN(AB$1),0)</f>
        <v>-1.5267472130788421E-2</v>
      </c>
      <c r="AC129" s="36">
        <f>VLOOKUP($A129,'Price &amp; Return'!$AR:$CD,COLUMN(AC$1),0)</f>
        <v>0</v>
      </c>
      <c r="AD129" s="36">
        <f>VLOOKUP($A129,'Price &amp; Return'!$AR:$CD,COLUMN(AD$1),0)</f>
        <v>0</v>
      </c>
      <c r="AE129" s="36">
        <f>VLOOKUP($A129,'Price &amp; Return'!$AR:$CD,COLUMN(AE$1),0)</f>
        <v>0</v>
      </c>
      <c r="AF129" s="36">
        <f>VLOOKUP($A129,'Price &amp; Return'!$AR:$CD,COLUMN(AF$1),0)</f>
        <v>0</v>
      </c>
      <c r="AG129" s="36">
        <f>VLOOKUP($A129,'Price &amp; Return'!$AR:$CD,COLUMN(AG$1),0)</f>
        <v>-1.3187004281953688E-2</v>
      </c>
      <c r="AH129" s="36">
        <f>VLOOKUP($A129,'Price &amp; Return'!$AR:$CD,COLUMN(AH$1),0)</f>
        <v>5.3619431413855934E-3</v>
      </c>
      <c r="AI129" s="36">
        <f>VLOOKUP($A129,'Price &amp; Return'!$AR:$CD,COLUMN(AI$1),0)</f>
        <v>-6.7550910170050077E-2</v>
      </c>
      <c r="AJ129" s="36">
        <f>VLOOKUP($A129,'Price &amp; Return'!$AR:$CD,COLUMN(AJ$1),0)</f>
        <v>-1.6000341346441189E-2</v>
      </c>
      <c r="AK129" s="36">
        <f>VLOOKUP($A129,'Price &amp; Return'!$AR:$CD,COLUMN(AK$1),0)</f>
        <v>0</v>
      </c>
      <c r="AL129" s="36">
        <f>VLOOKUP($A129,'Price &amp; Return'!$AR:$CD,COLUMN(AL$1),0)</f>
        <v>2.3196916415152168E-2</v>
      </c>
      <c r="AM129" s="36">
        <f>VLOOKUP($A129,'Price &amp; Return'!$AR:$CD,COLUMN(AM$1),0)</f>
        <v>2.6145280104322207E-2</v>
      </c>
    </row>
    <row r="130" spans="1:39" x14ac:dyDescent="0.35">
      <c r="A130">
        <v>129</v>
      </c>
      <c r="B130" s="31">
        <f>VLOOKUP($A130,'Price &amp; Return'!$AR:$CD,COLUMN(B$1),0)</f>
        <v>43452</v>
      </c>
      <c r="C130" s="36">
        <f>VLOOKUP($A130,'Price &amp; Return'!$AR:$CD,COLUMN(C$1),0)</f>
        <v>-5.679759839313319E-2</v>
      </c>
      <c r="D130" s="36">
        <f>VLOOKUP($A130,'Price &amp; Return'!$AR:$CD,COLUMN(D$1),0)</f>
        <v>0</v>
      </c>
      <c r="E130" s="36">
        <f>VLOOKUP($A130,'Price &amp; Return'!$AR:$CD,COLUMN(E$1),0)</f>
        <v>0</v>
      </c>
      <c r="F130" s="36">
        <f>VLOOKUP($A130,'Price &amp; Return'!$AR:$CD,COLUMN(F$1),0)</f>
        <v>0</v>
      </c>
      <c r="G130" s="36">
        <f>VLOOKUP($A130,'Price &amp; Return'!$AR:$CD,COLUMN(G$1),0)</f>
        <v>0</v>
      </c>
      <c r="H130" s="36">
        <f>VLOOKUP($A130,'Price &amp; Return'!$AR:$CD,COLUMN(H$1),0)</f>
        <v>0</v>
      </c>
      <c r="I130" s="36">
        <f>VLOOKUP($A130,'Price &amp; Return'!$AR:$CD,COLUMN(I$1),0)</f>
        <v>0</v>
      </c>
      <c r="J130" s="36">
        <f>VLOOKUP($A130,'Price &amp; Return'!$AR:$CD,COLUMN(J$1),0)</f>
        <v>-1.1299555253933394E-2</v>
      </c>
      <c r="K130" s="36">
        <f>VLOOKUP($A130,'Price &amp; Return'!$AR:$CD,COLUMN(K$1),0)</f>
        <v>0</v>
      </c>
      <c r="L130" s="36">
        <f>VLOOKUP($A130,'Price &amp; Return'!$AR:$CD,COLUMN(L$1),0)</f>
        <v>0</v>
      </c>
      <c r="M130" s="36">
        <f>VLOOKUP($A130,'Price &amp; Return'!$AR:$CD,COLUMN(M$1),0)</f>
        <v>0</v>
      </c>
      <c r="N130" s="36">
        <f>VLOOKUP($A130,'Price &amp; Return'!$AR:$CD,COLUMN(N$1),0)</f>
        <v>1.041676085825558E-2</v>
      </c>
      <c r="O130" s="36">
        <f>VLOOKUP($A130,'Price &amp; Return'!$AR:$CD,COLUMN(O$1),0)</f>
        <v>3.3901551675681416E-2</v>
      </c>
      <c r="P130" s="36">
        <f>VLOOKUP($A130,'Price &amp; Return'!$AR:$CD,COLUMN(P$1),0)</f>
        <v>2.3530497410194036E-2</v>
      </c>
      <c r="Q130" s="36">
        <f>VLOOKUP($A130,'Price &amp; Return'!$AR:$CD,COLUMN(Q$1),0)</f>
        <v>0</v>
      </c>
      <c r="R130" s="36">
        <f>VLOOKUP($A130,'Price &amp; Return'!$AR:$CD,COLUMN(R$1),0)</f>
        <v>2.75180288938923E-2</v>
      </c>
      <c r="S130" s="36">
        <f>VLOOKUP($A130,'Price &amp; Return'!$AR:$CD,COLUMN(S$1),0)</f>
        <v>-1.3793322132335873E-2</v>
      </c>
      <c r="T130" s="36">
        <f>VLOOKUP($A130,'Price &amp; Return'!$AR:$CD,COLUMN(T$1),0)</f>
        <v>0</v>
      </c>
      <c r="U130" s="36">
        <f>VLOOKUP($A130,'Price &amp; Return'!$AR:$CD,COLUMN(U$1),0)</f>
        <v>-8.4034107963795041E-3</v>
      </c>
      <c r="V130" s="36">
        <f>VLOOKUP($A130,'Price &amp; Return'!$AR:$CD,COLUMN(V$1),0)</f>
        <v>0</v>
      </c>
      <c r="W130" s="36">
        <f>VLOOKUP($A130,'Price &amp; Return'!$AR:$CD,COLUMN(W$1),0)</f>
        <v>8.2103653493559026E-2</v>
      </c>
      <c r="X130" s="36">
        <f>VLOOKUP($A130,'Price &amp; Return'!$AR:$CD,COLUMN(X$1),0)</f>
        <v>0</v>
      </c>
      <c r="Y130" s="36">
        <f>VLOOKUP($A130,'Price &amp; Return'!$AR:$CD,COLUMN(Y$1),0)</f>
        <v>0</v>
      </c>
      <c r="Z130" s="36">
        <f>VLOOKUP($A130,'Price &amp; Return'!$AR:$CD,COLUMN(Z$1),0)</f>
        <v>0</v>
      </c>
      <c r="AA130" s="36">
        <f>VLOOKUP($A130,'Price &amp; Return'!$AR:$CD,COLUMN(AA$1),0)</f>
        <v>0</v>
      </c>
      <c r="AB130" s="36">
        <f>VLOOKUP($A130,'Price &amp; Return'!$AR:$CD,COLUMN(AB$1),0)</f>
        <v>0</v>
      </c>
      <c r="AC130" s="36">
        <f>VLOOKUP($A130,'Price &amp; Return'!$AR:$CD,COLUMN(AC$1),0)</f>
        <v>0</v>
      </c>
      <c r="AD130" s="36">
        <f>VLOOKUP($A130,'Price &amp; Return'!$AR:$CD,COLUMN(AD$1),0)</f>
        <v>-1.6529301951210471E-2</v>
      </c>
      <c r="AE130" s="36">
        <f>VLOOKUP($A130,'Price &amp; Return'!$AR:$CD,COLUMN(AE$1),0)</f>
        <v>0</v>
      </c>
      <c r="AF130" s="36">
        <f>VLOOKUP($A130,'Price &amp; Return'!$AR:$CD,COLUMN(AF$1),0)</f>
        <v>0</v>
      </c>
      <c r="AG130" s="36">
        <f>VLOOKUP($A130,'Price &amp; Return'!$AR:$CD,COLUMN(AG$1),0)</f>
        <v>0</v>
      </c>
      <c r="AH130" s="36">
        <f>VLOOKUP($A130,'Price &amp; Return'!$AR:$CD,COLUMN(AH$1),0)</f>
        <v>0</v>
      </c>
      <c r="AI130" s="36">
        <f>VLOOKUP($A130,'Price &amp; Return'!$AR:$CD,COLUMN(AI$1),0)</f>
        <v>0</v>
      </c>
      <c r="AJ130" s="36">
        <f>VLOOKUP($A130,'Price &amp; Return'!$AR:$CD,COLUMN(AJ$1),0)</f>
        <v>2.139118998131756E-2</v>
      </c>
      <c r="AK130" s="36">
        <f>VLOOKUP($A130,'Price &amp; Return'!$AR:$CD,COLUMN(AK$1),0)</f>
        <v>0</v>
      </c>
      <c r="AL130" s="36">
        <f>VLOOKUP($A130,'Price &amp; Return'!$AR:$CD,COLUMN(AL$1),0)</f>
        <v>-3.4596659879879602E-2</v>
      </c>
      <c r="AM130" s="36">
        <f>VLOOKUP($A130,'Price &amp; Return'!$AR:$CD,COLUMN(AM$1),0)</f>
        <v>-1.3158084577511199E-2</v>
      </c>
    </row>
    <row r="131" spans="1:39" x14ac:dyDescent="0.35">
      <c r="A131">
        <v>130</v>
      </c>
      <c r="B131" s="31">
        <f>VLOOKUP($A131,'Price &amp; Return'!$AR:$CD,COLUMN(B$1),0)</f>
        <v>43451</v>
      </c>
      <c r="C131" s="36">
        <f>VLOOKUP($A131,'Price &amp; Return'!$AR:$CD,COLUMN(C$1),0)</f>
        <v>8.9803894861303274E-2</v>
      </c>
      <c r="D131" s="36">
        <f>VLOOKUP($A131,'Price &amp; Return'!$AR:$CD,COLUMN(D$1),0)</f>
        <v>-1.4598799421152523E-2</v>
      </c>
      <c r="E131" s="36">
        <f>VLOOKUP($A131,'Price &amp; Return'!$AR:$CD,COLUMN(E$1),0)</f>
        <v>0</v>
      </c>
      <c r="F131" s="36">
        <f>VLOOKUP($A131,'Price &amp; Return'!$AR:$CD,COLUMN(F$1),0)</f>
        <v>0</v>
      </c>
      <c r="G131" s="36">
        <f>VLOOKUP($A131,'Price &amp; Return'!$AR:$CD,COLUMN(G$1),0)</f>
        <v>0</v>
      </c>
      <c r="H131" s="36">
        <f>VLOOKUP($A131,'Price &amp; Return'!$AR:$CD,COLUMN(H$1),0)</f>
        <v>-6.6598807619035583E-2</v>
      </c>
      <c r="I131" s="36">
        <f>VLOOKUP($A131,'Price &amp; Return'!$AR:$CD,COLUMN(I$1),0)</f>
        <v>0</v>
      </c>
      <c r="J131" s="36">
        <f>VLOOKUP($A131,'Price &amp; Return'!$AR:$CD,COLUMN(J$1),0)</f>
        <v>-3.857227478623973E-2</v>
      </c>
      <c r="K131" s="36">
        <f>VLOOKUP($A131,'Price &amp; Return'!$AR:$CD,COLUMN(K$1),0)</f>
        <v>1.9418085857101731E-2</v>
      </c>
      <c r="L131" s="36">
        <f>VLOOKUP($A131,'Price &amp; Return'!$AR:$CD,COLUMN(L$1),0)</f>
        <v>0</v>
      </c>
      <c r="M131" s="36">
        <f>VLOOKUP($A131,'Price &amp; Return'!$AR:$CD,COLUMN(M$1),0)</f>
        <v>0</v>
      </c>
      <c r="N131" s="36">
        <f>VLOOKUP($A131,'Price &amp; Return'!$AR:$CD,COLUMN(N$1),0)</f>
        <v>-3.0930300691358499E-2</v>
      </c>
      <c r="O131" s="36">
        <f>VLOOKUP($A131,'Price &amp; Return'!$AR:$CD,COLUMN(O$1),0)</f>
        <v>-2.7212563524884815E-2</v>
      </c>
      <c r="P131" s="36">
        <f>VLOOKUP($A131,'Price &amp; Return'!$AR:$CD,COLUMN(P$1),0)</f>
        <v>2.1661496781179249E-2</v>
      </c>
      <c r="Q131" s="36">
        <f>VLOOKUP($A131,'Price &amp; Return'!$AR:$CD,COLUMN(Q$1),0)</f>
        <v>0</v>
      </c>
      <c r="R131" s="36">
        <f>VLOOKUP($A131,'Price &amp; Return'!$AR:$CD,COLUMN(R$1),0)</f>
        <v>-2.7518028893892411E-2</v>
      </c>
      <c r="S131" s="36">
        <f>VLOOKUP($A131,'Price &amp; Return'!$AR:$CD,COLUMN(S$1),0)</f>
        <v>0</v>
      </c>
      <c r="T131" s="36">
        <f>VLOOKUP($A131,'Price &amp; Return'!$AR:$CD,COLUMN(T$1),0)</f>
        <v>1.6529301951210506E-2</v>
      </c>
      <c r="U131" s="36">
        <f>VLOOKUP($A131,'Price &amp; Return'!$AR:$CD,COLUMN(U$1),0)</f>
        <v>-4.0989344533197004E-2</v>
      </c>
      <c r="V131" s="36">
        <f>VLOOKUP($A131,'Price &amp; Return'!$AR:$CD,COLUMN(V$1),0)</f>
        <v>0</v>
      </c>
      <c r="W131" s="36">
        <f>VLOOKUP($A131,'Price &amp; Return'!$AR:$CD,COLUMN(W$1),0)</f>
        <v>0</v>
      </c>
      <c r="X131" s="36">
        <f>VLOOKUP($A131,'Price &amp; Return'!$AR:$CD,COLUMN(X$1),0)</f>
        <v>0</v>
      </c>
      <c r="Y131" s="36">
        <f>VLOOKUP($A131,'Price &amp; Return'!$AR:$CD,COLUMN(Y$1),0)</f>
        <v>0</v>
      </c>
      <c r="Z131" s="36">
        <f>VLOOKUP($A131,'Price &amp; Return'!$AR:$CD,COLUMN(Z$1),0)</f>
        <v>0</v>
      </c>
      <c r="AA131" s="36">
        <f>VLOOKUP($A131,'Price &amp; Return'!$AR:$CD,COLUMN(AA$1),0)</f>
        <v>0</v>
      </c>
      <c r="AB131" s="36">
        <f>VLOOKUP($A131,'Price &amp; Return'!$AR:$CD,COLUMN(AB$1),0)</f>
        <v>0</v>
      </c>
      <c r="AC131" s="36">
        <f>VLOOKUP($A131,'Price &amp; Return'!$AR:$CD,COLUMN(AC$1),0)</f>
        <v>0</v>
      </c>
      <c r="AD131" s="36">
        <f>VLOOKUP($A131,'Price &amp; Return'!$AR:$CD,COLUMN(AD$1),0)</f>
        <v>0</v>
      </c>
      <c r="AE131" s="36">
        <f>VLOOKUP($A131,'Price &amp; Return'!$AR:$CD,COLUMN(AE$1),0)</f>
        <v>0</v>
      </c>
      <c r="AF131" s="36">
        <f>VLOOKUP($A131,'Price &amp; Return'!$AR:$CD,COLUMN(AF$1),0)</f>
        <v>6.7365531827575931E-2</v>
      </c>
      <c r="AG131" s="36">
        <f>VLOOKUP($A131,'Price &amp; Return'!$AR:$CD,COLUMN(AG$1),0)</f>
        <v>-4.3573053689558126E-3</v>
      </c>
      <c r="AH131" s="36">
        <f>VLOOKUP($A131,'Price &amp; Return'!$AR:$CD,COLUMN(AH$1),0)</f>
        <v>5.8107630807280757E-2</v>
      </c>
      <c r="AI131" s="36">
        <f>VLOOKUP($A131,'Price &amp; Return'!$AR:$CD,COLUMN(AI$1),0)</f>
        <v>0</v>
      </c>
      <c r="AJ131" s="36">
        <f>VLOOKUP($A131,'Price &amp; Return'!$AR:$CD,COLUMN(AJ$1),0)</f>
        <v>0</v>
      </c>
      <c r="AK131" s="36">
        <f>VLOOKUP($A131,'Price &amp; Return'!$AR:$CD,COLUMN(AK$1),0)</f>
        <v>0</v>
      </c>
      <c r="AL131" s="36">
        <f>VLOOKUP($A131,'Price &amp; Return'!$AR:$CD,COLUMN(AL$1),0)</f>
        <v>-1.2586534071960661E-3</v>
      </c>
      <c r="AM131" s="36">
        <f>VLOOKUP($A131,'Price &amp; Return'!$AR:$CD,COLUMN(AM$1),0)</f>
        <v>1.3158084577511201E-2</v>
      </c>
    </row>
    <row r="132" spans="1:39" x14ac:dyDescent="0.35">
      <c r="A132">
        <v>131</v>
      </c>
      <c r="B132" s="31">
        <f>VLOOKUP($A132,'Price &amp; Return'!$AR:$CD,COLUMN(B$1),0)</f>
        <v>43448</v>
      </c>
      <c r="C132" s="36">
        <f>VLOOKUP($A132,'Price &amp; Return'!$AR:$CD,COLUMN(C$1),0)</f>
        <v>0</v>
      </c>
      <c r="D132" s="36">
        <f>VLOOKUP($A132,'Price &amp; Return'!$AR:$CD,COLUMN(D$1),0)</f>
        <v>0</v>
      </c>
      <c r="E132" s="36">
        <f>VLOOKUP($A132,'Price &amp; Return'!$AR:$CD,COLUMN(E$1),0)</f>
        <v>0</v>
      </c>
      <c r="F132" s="36">
        <f>VLOOKUP($A132,'Price &amp; Return'!$AR:$CD,COLUMN(F$1),0)</f>
        <v>0</v>
      </c>
      <c r="G132" s="36">
        <f>VLOOKUP($A132,'Price &amp; Return'!$AR:$CD,COLUMN(G$1),0)</f>
        <v>0</v>
      </c>
      <c r="H132" s="36">
        <f>VLOOKUP($A132,'Price &amp; Return'!$AR:$CD,COLUMN(H$1),0)</f>
        <v>0</v>
      </c>
      <c r="I132" s="36">
        <f>VLOOKUP($A132,'Price &amp; Return'!$AR:$CD,COLUMN(I$1),0)</f>
        <v>0</v>
      </c>
      <c r="J132" s="36">
        <f>VLOOKUP($A132,'Price &amp; Return'!$AR:$CD,COLUMN(J$1),0)</f>
        <v>4.9871830040173155E-2</v>
      </c>
      <c r="K132" s="36">
        <f>VLOOKUP($A132,'Price &amp; Return'!$AR:$CD,COLUMN(K$1),0)</f>
        <v>0</v>
      </c>
      <c r="L132" s="36">
        <f>VLOOKUP($A132,'Price &amp; Return'!$AR:$CD,COLUMN(L$1),0)</f>
        <v>0</v>
      </c>
      <c r="M132" s="36">
        <f>VLOOKUP($A132,'Price &amp; Return'!$AR:$CD,COLUMN(M$1),0)</f>
        <v>0</v>
      </c>
      <c r="N132" s="36">
        <f>VLOOKUP($A132,'Price &amp; Return'!$AR:$CD,COLUMN(N$1),0)</f>
        <v>0</v>
      </c>
      <c r="O132" s="36">
        <f>VLOOKUP($A132,'Price &amp; Return'!$AR:$CD,COLUMN(O$1),0)</f>
        <v>3.4133006369458617E-2</v>
      </c>
      <c r="P132" s="36">
        <f>VLOOKUP($A132,'Price &amp; Return'!$AR:$CD,COLUMN(P$1),0)</f>
        <v>-2.1661496781179304E-2</v>
      </c>
      <c r="Q132" s="36">
        <f>VLOOKUP($A132,'Price &amp; Return'!$AR:$CD,COLUMN(Q$1),0)</f>
        <v>0</v>
      </c>
      <c r="R132" s="36">
        <f>VLOOKUP($A132,'Price &amp; Return'!$AR:$CD,COLUMN(R$1),0)</f>
        <v>0</v>
      </c>
      <c r="S132" s="36">
        <f>VLOOKUP($A132,'Price &amp; Return'!$AR:$CD,COLUMN(S$1),0)</f>
        <v>0</v>
      </c>
      <c r="T132" s="36">
        <f>VLOOKUP($A132,'Price &amp; Return'!$AR:$CD,COLUMN(T$1),0)</f>
        <v>0</v>
      </c>
      <c r="U132" s="36">
        <f>VLOOKUP($A132,'Price &amp; Return'!$AR:$CD,COLUMN(U$1),0)</f>
        <v>0</v>
      </c>
      <c r="V132" s="36">
        <f>VLOOKUP($A132,'Price &amp; Return'!$AR:$CD,COLUMN(V$1),0)</f>
        <v>0</v>
      </c>
      <c r="W132" s="36">
        <f>VLOOKUP($A132,'Price &amp; Return'!$AR:$CD,COLUMN(W$1),0)</f>
        <v>0</v>
      </c>
      <c r="X132" s="36">
        <f>VLOOKUP($A132,'Price &amp; Return'!$AR:$CD,COLUMN(X$1),0)</f>
        <v>-2.0478531343540676E-2</v>
      </c>
      <c r="Y132" s="36">
        <f>VLOOKUP($A132,'Price &amp; Return'!$AR:$CD,COLUMN(Y$1),0)</f>
        <v>0</v>
      </c>
      <c r="Z132" s="36">
        <f>VLOOKUP($A132,'Price &amp; Return'!$AR:$CD,COLUMN(Z$1),0)</f>
        <v>0</v>
      </c>
      <c r="AA132" s="36">
        <f>VLOOKUP($A132,'Price &amp; Return'!$AR:$CD,COLUMN(AA$1),0)</f>
        <v>0</v>
      </c>
      <c r="AB132" s="36">
        <f>VLOOKUP($A132,'Price &amp; Return'!$AR:$CD,COLUMN(AB$1),0)</f>
        <v>0</v>
      </c>
      <c r="AC132" s="36">
        <f>VLOOKUP($A132,'Price &amp; Return'!$AR:$CD,COLUMN(AC$1),0)</f>
        <v>6.7658648473814656E-2</v>
      </c>
      <c r="AD132" s="36">
        <f>VLOOKUP($A132,'Price &amp; Return'!$AR:$CD,COLUMN(AD$1),0)</f>
        <v>4.1847109935500504E-2</v>
      </c>
      <c r="AE132" s="36">
        <f>VLOOKUP($A132,'Price &amp; Return'!$AR:$CD,COLUMN(AE$1),0)</f>
        <v>0</v>
      </c>
      <c r="AF132" s="36">
        <f>VLOOKUP($A132,'Price &amp; Return'!$AR:$CD,COLUMN(AF$1),0)</f>
        <v>0</v>
      </c>
      <c r="AG132" s="36">
        <f>VLOOKUP($A132,'Price &amp; Return'!$AR:$CD,COLUMN(AG$1),0)</f>
        <v>0</v>
      </c>
      <c r="AH132" s="36">
        <f>VLOOKUP($A132,'Price &amp; Return'!$AR:$CD,COLUMN(AH$1),0)</f>
        <v>1.7241806434505954E-2</v>
      </c>
      <c r="AI132" s="36">
        <f>VLOOKUP($A132,'Price &amp; Return'!$AR:$CD,COLUMN(AI$1),0)</f>
        <v>9.5310179804324935E-2</v>
      </c>
      <c r="AJ132" s="36">
        <f>VLOOKUP($A132,'Price &amp; Return'!$AR:$CD,COLUMN(AJ$1),0)</f>
        <v>-5.3908486348764233E-3</v>
      </c>
      <c r="AK132" s="36">
        <f>VLOOKUP($A132,'Price &amp; Return'!$AR:$CD,COLUMN(AK$1),0)</f>
        <v>0</v>
      </c>
      <c r="AL132" s="36">
        <f>VLOOKUP($A132,'Price &amp; Return'!$AR:$CD,COLUMN(AL$1),0)</f>
        <v>4.5023681373955113E-2</v>
      </c>
      <c r="AM132" s="36">
        <f>VLOOKUP($A132,'Price &amp; Return'!$AR:$CD,COLUMN(AM$1),0)</f>
        <v>2.0067563050809173E-2</v>
      </c>
    </row>
    <row r="133" spans="1:39" x14ac:dyDescent="0.35">
      <c r="A133">
        <v>132</v>
      </c>
      <c r="B133" s="31">
        <f>VLOOKUP($A133,'Price &amp; Return'!$AR:$CD,COLUMN(B$1),0)</f>
        <v>43447</v>
      </c>
      <c r="C133" s="36">
        <f>VLOOKUP($A133,'Price &amp; Return'!$AR:$CD,COLUMN(C$1),0)</f>
        <v>0</v>
      </c>
      <c r="D133" s="36">
        <f>VLOOKUP($A133,'Price &amp; Return'!$AR:$CD,COLUMN(D$1),0)</f>
        <v>0</v>
      </c>
      <c r="E133" s="36">
        <f>VLOOKUP($A133,'Price &amp; Return'!$AR:$CD,COLUMN(E$1),0)</f>
        <v>0</v>
      </c>
      <c r="F133" s="36">
        <f>VLOOKUP($A133,'Price &amp; Return'!$AR:$CD,COLUMN(F$1),0)</f>
        <v>0</v>
      </c>
      <c r="G133" s="36">
        <f>VLOOKUP($A133,'Price &amp; Return'!$AR:$CD,COLUMN(G$1),0)</f>
        <v>5.0125418235444138E-3</v>
      </c>
      <c r="H133" s="36">
        <f>VLOOKUP($A133,'Price &amp; Return'!$AR:$CD,COLUMN(H$1),0)</f>
        <v>7.235421918965626E-2</v>
      </c>
      <c r="I133" s="36">
        <f>VLOOKUP($A133,'Price &amp; Return'!$AR:$CD,COLUMN(I$1),0)</f>
        <v>0</v>
      </c>
      <c r="J133" s="36">
        <f>VLOOKUP($A133,'Price &amp; Return'!$AR:$CD,COLUMN(J$1),0)</f>
        <v>5.6980211146377959E-3</v>
      </c>
      <c r="K133" s="36">
        <f>VLOOKUP($A133,'Price &amp; Return'!$AR:$CD,COLUMN(K$1),0)</f>
        <v>0</v>
      </c>
      <c r="L133" s="36">
        <f>VLOOKUP($A133,'Price &amp; Return'!$AR:$CD,COLUMN(L$1),0)</f>
        <v>7.5472056353831241E-3</v>
      </c>
      <c r="M133" s="36">
        <f>VLOOKUP($A133,'Price &amp; Return'!$AR:$CD,COLUMN(M$1),0)</f>
        <v>0</v>
      </c>
      <c r="N133" s="36">
        <f>VLOOKUP($A133,'Price &amp; Return'!$AR:$CD,COLUMN(N$1),0)</f>
        <v>1.5345569674660321E-2</v>
      </c>
      <c r="O133" s="36">
        <f>VLOOKUP($A133,'Price &amp; Return'!$AR:$CD,COLUMN(O$1),0)</f>
        <v>-6.9204428445737952E-3</v>
      </c>
      <c r="P133" s="36">
        <f>VLOOKUP($A133,'Price &amp; Return'!$AR:$CD,COLUMN(P$1),0)</f>
        <v>-1.8868484304382691E-2</v>
      </c>
      <c r="Q133" s="36">
        <f>VLOOKUP($A133,'Price &amp; Return'!$AR:$CD,COLUMN(Q$1),0)</f>
        <v>0</v>
      </c>
      <c r="R133" s="36">
        <f>VLOOKUP($A133,'Price &amp; Return'!$AR:$CD,COLUMN(R$1),0)</f>
        <v>0</v>
      </c>
      <c r="S133" s="36">
        <f>VLOOKUP($A133,'Price &amp; Return'!$AR:$CD,COLUMN(S$1),0)</f>
        <v>0</v>
      </c>
      <c r="T133" s="36">
        <f>VLOOKUP($A133,'Price &amp; Return'!$AR:$CD,COLUMN(T$1),0)</f>
        <v>1.8503471564559726E-2</v>
      </c>
      <c r="U133" s="36">
        <f>VLOOKUP($A133,'Price &amp; Return'!$AR:$CD,COLUMN(U$1),0)</f>
        <v>-4.0080213975388218E-3</v>
      </c>
      <c r="V133" s="36">
        <f>VLOOKUP($A133,'Price &amp; Return'!$AR:$CD,COLUMN(V$1),0)</f>
        <v>0</v>
      </c>
      <c r="W133" s="36">
        <f>VLOOKUP($A133,'Price &amp; Return'!$AR:$CD,COLUMN(W$1),0)</f>
        <v>3.5091319811270193E-2</v>
      </c>
      <c r="X133" s="36">
        <f>VLOOKUP($A133,'Price &amp; Return'!$AR:$CD,COLUMN(X$1),0)</f>
        <v>-3.3726844786392302E-3</v>
      </c>
      <c r="Y133" s="36">
        <f>VLOOKUP($A133,'Price &amp; Return'!$AR:$CD,COLUMN(Y$1),0)</f>
        <v>0</v>
      </c>
      <c r="Z133" s="36">
        <f>VLOOKUP($A133,'Price &amp; Return'!$AR:$CD,COLUMN(Z$1),0)</f>
        <v>0</v>
      </c>
      <c r="AA133" s="36">
        <f>VLOOKUP($A133,'Price &amp; Return'!$AR:$CD,COLUMN(AA$1),0)</f>
        <v>-9.8307727831277846E-3</v>
      </c>
      <c r="AB133" s="36">
        <f>VLOOKUP($A133,'Price &amp; Return'!$AR:$CD,COLUMN(AB$1),0)</f>
        <v>0</v>
      </c>
      <c r="AC133" s="36">
        <f>VLOOKUP($A133,'Price &amp; Return'!$AR:$CD,COLUMN(AC$1),0)</f>
        <v>0</v>
      </c>
      <c r="AD133" s="36">
        <f>VLOOKUP($A133,'Price &amp; Return'!$AR:$CD,COLUMN(AD$1),0)</f>
        <v>8.0042707673536356E-2</v>
      </c>
      <c r="AE133" s="36">
        <f>VLOOKUP($A133,'Price &amp; Return'!$AR:$CD,COLUMN(AE$1),0)</f>
        <v>0</v>
      </c>
      <c r="AF133" s="36">
        <f>VLOOKUP($A133,'Price &amp; Return'!$AR:$CD,COLUMN(AF$1),0)</f>
        <v>0</v>
      </c>
      <c r="AG133" s="36">
        <f>VLOOKUP($A133,'Price &amp; Return'!$AR:$CD,COLUMN(AG$1),0)</f>
        <v>-2.1715535135079069E-3</v>
      </c>
      <c r="AH133" s="36">
        <f>VLOOKUP($A133,'Price &amp; Return'!$AR:$CD,COLUMN(AH$1),0)</f>
        <v>-7.5349437241786735E-2</v>
      </c>
      <c r="AI133" s="36">
        <f>VLOOKUP($A133,'Price &amp; Return'!$AR:$CD,COLUMN(AI$1),0)</f>
        <v>-0.1035254997120966</v>
      </c>
      <c r="AJ133" s="36">
        <f>VLOOKUP($A133,'Price &amp; Return'!$AR:$CD,COLUMN(AJ$1),0)</f>
        <v>0</v>
      </c>
      <c r="AK133" s="36">
        <f>VLOOKUP($A133,'Price &amp; Return'!$AR:$CD,COLUMN(AK$1),0)</f>
        <v>0</v>
      </c>
      <c r="AL133" s="36">
        <f>VLOOKUP($A133,'Price &amp; Return'!$AR:$CD,COLUMN(AL$1),0)</f>
        <v>0</v>
      </c>
      <c r="AM133" s="36">
        <f>VLOOKUP($A133,'Price &amp; Return'!$AR:$CD,COLUMN(AM$1),0)</f>
        <v>-1.3423020332140661E-2</v>
      </c>
    </row>
    <row r="134" spans="1:39" x14ac:dyDescent="0.35">
      <c r="A134">
        <v>133</v>
      </c>
      <c r="B134" s="31">
        <f>VLOOKUP($A134,'Price &amp; Return'!$AR:$CD,COLUMN(B$1),0)</f>
        <v>43446</v>
      </c>
      <c r="C134" s="36">
        <f>VLOOKUP($A134,'Price &amp; Return'!$AR:$CD,COLUMN(C$1),0)</f>
        <v>-6.6889881507965401E-3</v>
      </c>
      <c r="D134" s="36">
        <f>VLOOKUP($A134,'Price &amp; Return'!$AR:$CD,COLUMN(D$1),0)</f>
        <v>5.9719234701622069E-2</v>
      </c>
      <c r="E134" s="36">
        <f>VLOOKUP($A134,'Price &amp; Return'!$AR:$CD,COLUMN(E$1),0)</f>
        <v>0</v>
      </c>
      <c r="F134" s="36">
        <f>VLOOKUP($A134,'Price &amp; Return'!$AR:$CD,COLUMN(F$1),0)</f>
        <v>1.6997576368571077E-2</v>
      </c>
      <c r="G134" s="36">
        <f>VLOOKUP($A134,'Price &amp; Return'!$AR:$CD,COLUMN(G$1),0)</f>
        <v>0</v>
      </c>
      <c r="H134" s="36">
        <f>VLOOKUP($A134,'Price &amp; Return'!$AR:$CD,COLUMN(H$1),0)</f>
        <v>9.5310179804324741E-2</v>
      </c>
      <c r="I134" s="36">
        <f>VLOOKUP($A134,'Price &amp; Return'!$AR:$CD,COLUMN(I$1),0)</f>
        <v>-0.10536051565782628</v>
      </c>
      <c r="J134" s="36">
        <f>VLOOKUP($A134,'Price &amp; Return'!$AR:$CD,COLUMN(J$1),0)</f>
        <v>-2.8170876966696335E-2</v>
      </c>
      <c r="K134" s="36">
        <f>VLOOKUP($A134,'Price &amp; Return'!$AR:$CD,COLUMN(K$1),0)</f>
        <v>0</v>
      </c>
      <c r="L134" s="36">
        <f>VLOOKUP($A134,'Price &amp; Return'!$AR:$CD,COLUMN(L$1),0)</f>
        <v>-5.5262678675049415E-2</v>
      </c>
      <c r="M134" s="36">
        <f>VLOOKUP($A134,'Price &amp; Return'!$AR:$CD,COLUMN(M$1),0)</f>
        <v>0</v>
      </c>
      <c r="N134" s="36">
        <f>VLOOKUP($A134,'Price &amp; Return'!$AR:$CD,COLUMN(N$1),0)</f>
        <v>2.0834086902842053E-2</v>
      </c>
      <c r="O134" s="36">
        <f>VLOOKUP($A134,'Price &amp; Return'!$AR:$CD,COLUMN(O$1),0)</f>
        <v>-3.3901551675681339E-2</v>
      </c>
      <c r="P134" s="36">
        <f>VLOOKUP($A134,'Price &amp; Return'!$AR:$CD,COLUMN(P$1),0)</f>
        <v>1.8868484304382736E-2</v>
      </c>
      <c r="Q134" s="36">
        <f>VLOOKUP($A134,'Price &amp; Return'!$AR:$CD,COLUMN(Q$1),0)</f>
        <v>0</v>
      </c>
      <c r="R134" s="36">
        <f>VLOOKUP($A134,'Price &amp; Return'!$AR:$CD,COLUMN(R$1),0)</f>
        <v>1.7291497110061043E-2</v>
      </c>
      <c r="S134" s="36">
        <f>VLOOKUP($A134,'Price &amp; Return'!$AR:$CD,COLUMN(S$1),0)</f>
        <v>0</v>
      </c>
      <c r="T134" s="36">
        <f>VLOOKUP($A134,'Price &amp; Return'!$AR:$CD,COLUMN(T$1),0)</f>
        <v>0</v>
      </c>
      <c r="U134" s="36">
        <f>VLOOKUP($A134,'Price &amp; Return'!$AR:$CD,COLUMN(U$1),0)</f>
        <v>0</v>
      </c>
      <c r="V134" s="36">
        <f>VLOOKUP($A134,'Price &amp; Return'!$AR:$CD,COLUMN(V$1),0)</f>
        <v>0</v>
      </c>
      <c r="W134" s="36">
        <f>VLOOKUP($A134,'Price &amp; Return'!$AR:$CD,COLUMN(W$1),0)</f>
        <v>-5.6570351488394351E-2</v>
      </c>
      <c r="X134" s="36">
        <f>VLOOKUP($A134,'Price &amp; Return'!$AR:$CD,COLUMN(X$1),0)</f>
        <v>0</v>
      </c>
      <c r="Y134" s="36">
        <f>VLOOKUP($A134,'Price &amp; Return'!$AR:$CD,COLUMN(Y$1),0)</f>
        <v>0</v>
      </c>
      <c r="Z134" s="36">
        <f>VLOOKUP($A134,'Price &amp; Return'!$AR:$CD,COLUMN(Z$1),0)</f>
        <v>8.8947486016496116E-2</v>
      </c>
      <c r="AA134" s="36">
        <f>VLOOKUP($A134,'Price &amp; Return'!$AR:$CD,COLUMN(AA$1),0)</f>
        <v>0</v>
      </c>
      <c r="AB134" s="36">
        <f>VLOOKUP($A134,'Price &amp; Return'!$AR:$CD,COLUMN(AB$1),0)</f>
        <v>0</v>
      </c>
      <c r="AC134" s="36">
        <f>VLOOKUP($A134,'Price &amp; Return'!$AR:$CD,COLUMN(AC$1),0)</f>
        <v>1.0050335853501506E-2</v>
      </c>
      <c r="AD134" s="36">
        <f>VLOOKUP($A134,'Price &amp; Return'!$AR:$CD,COLUMN(AD$1),0)</f>
        <v>9.3023926623136306E-3</v>
      </c>
      <c r="AE134" s="36">
        <f>VLOOKUP($A134,'Price &amp; Return'!$AR:$CD,COLUMN(AE$1),0)</f>
        <v>0</v>
      </c>
      <c r="AF134" s="36">
        <f>VLOOKUP($A134,'Price &amp; Return'!$AR:$CD,COLUMN(AF$1),0)</f>
        <v>0</v>
      </c>
      <c r="AG134" s="36">
        <f>VLOOKUP($A134,'Price &amp; Return'!$AR:$CD,COLUMN(AG$1),0)</f>
        <v>-4.3290110895854699E-3</v>
      </c>
      <c r="AH134" s="36">
        <f>VLOOKUP($A134,'Price &amp; Return'!$AR:$CD,COLUMN(AH$1),0)</f>
        <v>0</v>
      </c>
      <c r="AI134" s="36">
        <f>VLOOKUP($A134,'Price &amp; Return'!$AR:$CD,COLUMN(AI$1),0)</f>
        <v>0</v>
      </c>
      <c r="AJ134" s="36">
        <f>VLOOKUP($A134,'Price &amp; Return'!$AR:$CD,COLUMN(AJ$1),0)</f>
        <v>2.691791665711353E-3</v>
      </c>
      <c r="AK134" s="36">
        <f>VLOOKUP($A134,'Price &amp; Return'!$AR:$CD,COLUMN(AK$1),0)</f>
        <v>-3.2789822822990838E-2</v>
      </c>
      <c r="AL134" s="36">
        <f>VLOOKUP($A134,'Price &amp; Return'!$AR:$CD,COLUMN(AL$1),0)</f>
        <v>-3.236528450203166E-2</v>
      </c>
      <c r="AM134" s="36">
        <f>VLOOKUP($A134,'Price &amp; Return'!$AR:$CD,COLUMN(AM$1),0)</f>
        <v>-3.9220713153281267E-2</v>
      </c>
    </row>
    <row r="135" spans="1:39" x14ac:dyDescent="0.35">
      <c r="A135">
        <v>134</v>
      </c>
      <c r="B135" s="31">
        <f>VLOOKUP($A135,'Price &amp; Return'!$AR:$CD,COLUMN(B$1),0)</f>
        <v>43445</v>
      </c>
      <c r="C135" s="36">
        <f>VLOOKUP($A135,'Price &amp; Return'!$AR:$CD,COLUMN(C$1),0)</f>
        <v>-6.6445427186685013E-3</v>
      </c>
      <c r="D135" s="36">
        <f>VLOOKUP($A135,'Price &amp; Return'!$AR:$CD,COLUMN(D$1),0)</f>
        <v>-3.0305349495328922E-2</v>
      </c>
      <c r="E135" s="36">
        <f>VLOOKUP($A135,'Price &amp; Return'!$AR:$CD,COLUMN(E$1),0)</f>
        <v>0</v>
      </c>
      <c r="F135" s="36">
        <f>VLOOKUP($A135,'Price &amp; Return'!$AR:$CD,COLUMN(F$1),0)</f>
        <v>-0.10307218513981406</v>
      </c>
      <c r="G135" s="36">
        <f>VLOOKUP($A135,'Price &amp; Return'!$AR:$CD,COLUMN(G$1),0)</f>
        <v>5.1557809664850116E-2</v>
      </c>
      <c r="H135" s="36">
        <f>VLOOKUP($A135,'Price &amp; Return'!$AR:$CD,COLUMN(H$1),0)</f>
        <v>0</v>
      </c>
      <c r="I135" s="36">
        <f>VLOOKUP($A135,'Price &amp; Return'!$AR:$CD,COLUMN(I$1),0)</f>
        <v>0</v>
      </c>
      <c r="J135" s="36">
        <f>VLOOKUP($A135,'Price &amp; Return'!$AR:$CD,COLUMN(J$1),0)</f>
        <v>2.2472855852058576E-2</v>
      </c>
      <c r="K135" s="36">
        <f>VLOOKUP($A135,'Price &amp; Return'!$AR:$CD,COLUMN(K$1),0)</f>
        <v>0</v>
      </c>
      <c r="L135" s="36">
        <f>VLOOKUP($A135,'Price &amp; Return'!$AR:$CD,COLUMN(L$1),0)</f>
        <v>3.2789822822990755E-2</v>
      </c>
      <c r="M135" s="36">
        <f>VLOOKUP($A135,'Price &amp; Return'!$AR:$CD,COLUMN(M$1),0)</f>
        <v>0</v>
      </c>
      <c r="N135" s="36">
        <f>VLOOKUP($A135,'Price &amp; Return'!$AR:$CD,COLUMN(N$1),0)</f>
        <v>0</v>
      </c>
      <c r="O135" s="36">
        <f>VLOOKUP($A135,'Price &amp; Return'!$AR:$CD,COLUMN(O$1),0)</f>
        <v>-6.6445427186685013E-3</v>
      </c>
      <c r="P135" s="36">
        <f>VLOOKUP($A135,'Price &amp; Return'!$AR:$CD,COLUMN(P$1),0)</f>
        <v>4.8790164169432049E-2</v>
      </c>
      <c r="Q135" s="36">
        <f>VLOOKUP($A135,'Price &amp; Return'!$AR:$CD,COLUMN(Q$1),0)</f>
        <v>0</v>
      </c>
      <c r="R135" s="36">
        <f>VLOOKUP($A135,'Price &amp; Return'!$AR:$CD,COLUMN(R$1),0)</f>
        <v>-1.0123007631448565E-2</v>
      </c>
      <c r="S135" s="36">
        <f>VLOOKUP($A135,'Price &amp; Return'!$AR:$CD,COLUMN(S$1),0)</f>
        <v>0</v>
      </c>
      <c r="T135" s="36">
        <f>VLOOKUP($A135,'Price &amp; Return'!$AR:$CD,COLUMN(T$1),0)</f>
        <v>0</v>
      </c>
      <c r="U135" s="36">
        <f>VLOOKUP($A135,'Price &amp; Return'!$AR:$CD,COLUMN(U$1),0)</f>
        <v>1.6129381929883498E-2</v>
      </c>
      <c r="V135" s="36">
        <f>VLOOKUP($A135,'Price &amp; Return'!$AR:$CD,COLUMN(V$1),0)</f>
        <v>0</v>
      </c>
      <c r="W135" s="36">
        <f>VLOOKUP($A135,'Price &amp; Return'!$AR:$CD,COLUMN(W$1),0)</f>
        <v>0</v>
      </c>
      <c r="X135" s="36">
        <f>VLOOKUP($A135,'Price &amp; Return'!$AR:$CD,COLUMN(X$1),0)</f>
        <v>0</v>
      </c>
      <c r="Y135" s="36">
        <f>VLOOKUP($A135,'Price &amp; Return'!$AR:$CD,COLUMN(Y$1),0)</f>
        <v>0</v>
      </c>
      <c r="Z135" s="36">
        <f>VLOOKUP($A135,'Price &amp; Return'!$AR:$CD,COLUMN(Z$1),0)</f>
        <v>-8.8947486016496172E-2</v>
      </c>
      <c r="AA135" s="36">
        <f>VLOOKUP($A135,'Price &amp; Return'!$AR:$CD,COLUMN(AA$1),0)</f>
        <v>0</v>
      </c>
      <c r="AB135" s="36">
        <f>VLOOKUP($A135,'Price &amp; Return'!$AR:$CD,COLUMN(AB$1),0)</f>
        <v>0</v>
      </c>
      <c r="AC135" s="36">
        <f>VLOOKUP($A135,'Price &amp; Return'!$AR:$CD,COLUMN(AC$1),0)</f>
        <v>6.252035698133393E-2</v>
      </c>
      <c r="AD135" s="36">
        <f>VLOOKUP($A135,'Price &amp; Return'!$AR:$CD,COLUMN(AD$1),0)</f>
        <v>0</v>
      </c>
      <c r="AE135" s="36">
        <f>VLOOKUP($A135,'Price &amp; Return'!$AR:$CD,COLUMN(AE$1),0)</f>
        <v>0</v>
      </c>
      <c r="AF135" s="36">
        <f>VLOOKUP($A135,'Price &amp; Return'!$AR:$CD,COLUMN(AF$1),0)</f>
        <v>0</v>
      </c>
      <c r="AG135" s="36">
        <f>VLOOKUP($A135,'Price &amp; Return'!$AR:$CD,COLUMN(AG$1),0)</f>
        <v>4.3290110895854786E-3</v>
      </c>
      <c r="AH135" s="36">
        <f>VLOOKUP($A135,'Price &amp; Return'!$AR:$CD,COLUMN(AH$1),0)</f>
        <v>0</v>
      </c>
      <c r="AI135" s="36">
        <f>VLOOKUP($A135,'Price &amp; Return'!$AR:$CD,COLUMN(AI$1),0)</f>
        <v>0</v>
      </c>
      <c r="AJ135" s="36">
        <f>VLOOKUP($A135,'Price &amp; Return'!$AR:$CD,COLUMN(AJ$1),0)</f>
        <v>7.0327582262833628E-3</v>
      </c>
      <c r="AK135" s="36">
        <f>VLOOKUP($A135,'Price &amp; Return'!$AR:$CD,COLUMN(AK$1),0)</f>
        <v>0</v>
      </c>
      <c r="AL135" s="36">
        <f>VLOOKUP($A135,'Price &amp; Return'!$AR:$CD,COLUMN(AL$1),0)</f>
        <v>6.3897980987709883E-3</v>
      </c>
      <c r="AM135" s="36">
        <f>VLOOKUP($A135,'Price &amp; Return'!$AR:$CD,COLUMN(AM$1),0)</f>
        <v>1.9418085857101516E-2</v>
      </c>
    </row>
    <row r="136" spans="1:39" x14ac:dyDescent="0.35">
      <c r="A136">
        <v>135</v>
      </c>
      <c r="B136" s="31">
        <f>VLOOKUP($A136,'Price &amp; Return'!$AR:$CD,COLUMN(B$1),0)</f>
        <v>43444</v>
      </c>
      <c r="C136" s="36">
        <f>VLOOKUP($A136,'Price &amp; Return'!$AR:$CD,COLUMN(C$1),0)</f>
        <v>1.3333530869465168E-2</v>
      </c>
      <c r="D136" s="36">
        <f>VLOOKUP($A136,'Price &amp; Return'!$AR:$CD,COLUMN(D$1),0)</f>
        <v>-4.380262265839277E-2</v>
      </c>
      <c r="E136" s="36">
        <f>VLOOKUP($A136,'Price &amp; Return'!$AR:$CD,COLUMN(E$1),0)</f>
        <v>0</v>
      </c>
      <c r="F136" s="36">
        <f>VLOOKUP($A136,'Price &amp; Return'!$AR:$CD,COLUMN(F$1),0)</f>
        <v>0</v>
      </c>
      <c r="G136" s="36">
        <f>VLOOKUP($A136,'Price &amp; Return'!$AR:$CD,COLUMN(G$1),0)</f>
        <v>0</v>
      </c>
      <c r="H136" s="36">
        <f>VLOOKUP($A136,'Price &amp; Return'!$AR:$CD,COLUMN(H$1),0)</f>
        <v>0</v>
      </c>
      <c r="I136" s="36">
        <f>VLOOKUP($A136,'Price &amp; Return'!$AR:$CD,COLUMN(I$1),0)</f>
        <v>0</v>
      </c>
      <c r="J136" s="36">
        <f>VLOOKUP($A136,'Price &amp; Return'!$AR:$CD,COLUMN(J$1),0)</f>
        <v>5.6980211146377959E-3</v>
      </c>
      <c r="K136" s="36">
        <f>VLOOKUP($A136,'Price &amp; Return'!$AR:$CD,COLUMN(K$1),0)</f>
        <v>0</v>
      </c>
      <c r="L136" s="36">
        <f>VLOOKUP($A136,'Price &amp; Return'!$AR:$CD,COLUMN(L$1),0)</f>
        <v>0</v>
      </c>
      <c r="M136" s="36">
        <f>VLOOKUP($A136,'Price &amp; Return'!$AR:$CD,COLUMN(M$1),0)</f>
        <v>0</v>
      </c>
      <c r="N136" s="36">
        <f>VLOOKUP($A136,'Price &amp; Return'!$AR:$CD,COLUMN(N$1),0)</f>
        <v>-1.0471299867295366E-2</v>
      </c>
      <c r="O136" s="36">
        <f>VLOOKUP($A136,'Price &amp; Return'!$AR:$CD,COLUMN(O$1),0)</f>
        <v>-6.6006840313520242E-3</v>
      </c>
      <c r="P136" s="36">
        <f>VLOOKUP($A136,'Price &amp; Return'!$AR:$CD,COLUMN(P$1),0)</f>
        <v>-9.950330853168092E-3</v>
      </c>
      <c r="Q136" s="36">
        <f>VLOOKUP($A136,'Price &amp; Return'!$AR:$CD,COLUMN(Q$1),0)</f>
        <v>0</v>
      </c>
      <c r="R136" s="36">
        <f>VLOOKUP($A136,'Price &amp; Return'!$AR:$CD,COLUMN(R$1),0)</f>
        <v>-4.3072571975803324E-3</v>
      </c>
      <c r="S136" s="36">
        <f>VLOOKUP($A136,'Price &amp; Return'!$AR:$CD,COLUMN(S$1),0)</f>
        <v>0</v>
      </c>
      <c r="T136" s="36">
        <f>VLOOKUP($A136,'Price &amp; Return'!$AR:$CD,COLUMN(T$1),0)</f>
        <v>0</v>
      </c>
      <c r="U136" s="36">
        <f>VLOOKUP($A136,'Price &amp; Return'!$AR:$CD,COLUMN(U$1),0)</f>
        <v>-1.6129381929883529E-2</v>
      </c>
      <c r="V136" s="36">
        <f>VLOOKUP($A136,'Price &amp; Return'!$AR:$CD,COLUMN(V$1),0)</f>
        <v>0</v>
      </c>
      <c r="W136" s="36">
        <f>VLOOKUP($A136,'Price &amp; Return'!$AR:$CD,COLUMN(W$1),0)</f>
        <v>-8.8468647987608229E-2</v>
      </c>
      <c r="X136" s="36">
        <f>VLOOKUP($A136,'Price &amp; Return'!$AR:$CD,COLUMN(X$1),0)</f>
        <v>-4.2194789180068651E-2</v>
      </c>
      <c r="Y136" s="36">
        <f>VLOOKUP($A136,'Price &amp; Return'!$AR:$CD,COLUMN(Y$1),0)</f>
        <v>0</v>
      </c>
      <c r="Z136" s="36">
        <f>VLOOKUP($A136,'Price &amp; Return'!$AR:$CD,COLUMN(Z$1),0)</f>
        <v>-4.1672696400568074E-2</v>
      </c>
      <c r="AA136" s="36">
        <f>VLOOKUP($A136,'Price &amp; Return'!$AR:$CD,COLUMN(AA$1),0)</f>
        <v>-1.0810916104215617E-2</v>
      </c>
      <c r="AB136" s="36">
        <f>VLOOKUP($A136,'Price &amp; Return'!$AR:$CD,COLUMN(AB$1),0)</f>
        <v>0</v>
      </c>
      <c r="AC136" s="36">
        <f>VLOOKUP($A136,'Price &amp; Return'!$AR:$CD,COLUMN(AC$1),0)</f>
        <v>-7.2570692834835374E-2</v>
      </c>
      <c r="AD136" s="36">
        <f>VLOOKUP($A136,'Price &amp; Return'!$AR:$CD,COLUMN(AD$1),0)</f>
        <v>0</v>
      </c>
      <c r="AE136" s="36">
        <f>VLOOKUP($A136,'Price &amp; Return'!$AR:$CD,COLUMN(AE$1),0)</f>
        <v>0</v>
      </c>
      <c r="AF136" s="36">
        <f>VLOOKUP($A136,'Price &amp; Return'!$AR:$CD,COLUMN(AF$1),0)</f>
        <v>5.3680149463623816E-2</v>
      </c>
      <c r="AG136" s="36">
        <f>VLOOKUP($A136,'Price &amp; Return'!$AR:$CD,COLUMN(AG$1),0)</f>
        <v>-2.1460051019769225E-2</v>
      </c>
      <c r="AH136" s="36">
        <f>VLOOKUP($A136,'Price &amp; Return'!$AR:$CD,COLUMN(AH$1),0)</f>
        <v>2.691791665711353E-3</v>
      </c>
      <c r="AI136" s="36">
        <f>VLOOKUP($A136,'Price &amp; Return'!$AR:$CD,COLUMN(AI$1),0)</f>
        <v>0</v>
      </c>
      <c r="AJ136" s="36">
        <f>VLOOKUP($A136,'Price &amp; Return'!$AR:$CD,COLUMN(AJ$1),0)</f>
        <v>1.0863662122207896E-3</v>
      </c>
      <c r="AK136" s="36">
        <f>VLOOKUP($A136,'Price &amp; Return'!$AR:$CD,COLUMN(AK$1),0)</f>
        <v>0</v>
      </c>
      <c r="AL136" s="36">
        <f>VLOOKUP($A136,'Price &amp; Return'!$AR:$CD,COLUMN(AL$1),0)</f>
        <v>-2.5317807984289897E-2</v>
      </c>
      <c r="AM136" s="36">
        <f>VLOOKUP($A136,'Price &amp; Return'!$AR:$CD,COLUMN(AM$1),0)</f>
        <v>1.980262729617973E-2</v>
      </c>
    </row>
    <row r="137" spans="1:39" x14ac:dyDescent="0.35">
      <c r="A137">
        <v>136</v>
      </c>
      <c r="B137" s="31">
        <f>VLOOKUP($A137,'Price &amp; Return'!$AR:$CD,COLUMN(B$1),0)</f>
        <v>43441</v>
      </c>
      <c r="C137" s="36">
        <f>VLOOKUP($A137,'Price &amp; Return'!$AR:$CD,COLUMN(C$1),0)</f>
        <v>2.0339684237122783E-2</v>
      </c>
      <c r="D137" s="36">
        <f>VLOOKUP($A137,'Price &amp; Return'!$AR:$CD,COLUMN(D$1),0)</f>
        <v>0</v>
      </c>
      <c r="E137" s="36">
        <f>VLOOKUP($A137,'Price &amp; Return'!$AR:$CD,COLUMN(E$1),0)</f>
        <v>0</v>
      </c>
      <c r="F137" s="36">
        <f>VLOOKUP($A137,'Price &amp; Return'!$AR:$CD,COLUMN(F$1),0)</f>
        <v>0</v>
      </c>
      <c r="G137" s="36">
        <f>VLOOKUP($A137,'Price &amp; Return'!$AR:$CD,COLUMN(G$1),0)</f>
        <v>0</v>
      </c>
      <c r="H137" s="36">
        <f>VLOOKUP($A137,'Price &amp; Return'!$AR:$CD,COLUMN(H$1),0)</f>
        <v>0</v>
      </c>
      <c r="I137" s="36">
        <f>VLOOKUP($A137,'Price &amp; Return'!$AR:$CD,COLUMN(I$1),0)</f>
        <v>0</v>
      </c>
      <c r="J137" s="36">
        <f>VLOOKUP($A137,'Price &amp; Return'!$AR:$CD,COLUMN(J$1),0)</f>
        <v>0</v>
      </c>
      <c r="K137" s="36">
        <f>VLOOKUP($A137,'Price &amp; Return'!$AR:$CD,COLUMN(K$1),0)</f>
        <v>0</v>
      </c>
      <c r="L137" s="36">
        <f>VLOOKUP($A137,'Price &amp; Return'!$AR:$CD,COLUMN(L$1),0)</f>
        <v>3.0077455237277954E-2</v>
      </c>
      <c r="M137" s="36">
        <f>VLOOKUP($A137,'Price &amp; Return'!$AR:$CD,COLUMN(M$1),0)</f>
        <v>0</v>
      </c>
      <c r="N137" s="36">
        <f>VLOOKUP($A137,'Price &amp; Return'!$AR:$CD,COLUMN(N$1),0)</f>
        <v>-1.0362787035546547E-2</v>
      </c>
      <c r="O137" s="36">
        <f>VLOOKUP($A137,'Price &amp; Return'!$AR:$CD,COLUMN(O$1),0)</f>
        <v>-6.5574005461591636E-3</v>
      </c>
      <c r="P137" s="36">
        <f>VLOOKUP($A137,'Price &amp; Return'!$AR:$CD,COLUMN(P$1),0)</f>
        <v>-3.8839833316264012E-2</v>
      </c>
      <c r="Q137" s="36">
        <f>VLOOKUP($A137,'Price &amp; Return'!$AR:$CD,COLUMN(Q$1),0)</f>
        <v>0</v>
      </c>
      <c r="R137" s="36">
        <f>VLOOKUP($A137,'Price &amp; Return'!$AR:$CD,COLUMN(R$1),0)</f>
        <v>-2.8612322810322348E-3</v>
      </c>
      <c r="S137" s="36">
        <f>VLOOKUP($A137,'Price &amp; Return'!$AR:$CD,COLUMN(S$1),0)</f>
        <v>0</v>
      </c>
      <c r="T137" s="36">
        <f>VLOOKUP($A137,'Price &amp; Return'!$AR:$CD,COLUMN(T$1),0)</f>
        <v>0</v>
      </c>
      <c r="U137" s="36">
        <f>VLOOKUP($A137,'Price &amp; Return'!$AR:$CD,COLUMN(U$1),0)</f>
        <v>0</v>
      </c>
      <c r="V137" s="36">
        <f>VLOOKUP($A137,'Price &amp; Return'!$AR:$CD,COLUMN(V$1),0)</f>
        <v>0</v>
      </c>
      <c r="W137" s="36">
        <f>VLOOKUP($A137,'Price &amp; Return'!$AR:$CD,COLUMN(W$1),0)</f>
        <v>0</v>
      </c>
      <c r="X137" s="36">
        <f>VLOOKUP($A137,'Price &amp; Return'!$AR:$CD,COLUMN(X$1),0)</f>
        <v>4.5567473658707801E-2</v>
      </c>
      <c r="Y137" s="36">
        <f>VLOOKUP($A137,'Price &amp; Return'!$AR:$CD,COLUMN(Y$1),0)</f>
        <v>0</v>
      </c>
      <c r="Z137" s="36">
        <f>VLOOKUP($A137,'Price &amp; Return'!$AR:$CD,COLUMN(Z$1),0)</f>
        <v>0</v>
      </c>
      <c r="AA137" s="36">
        <f>VLOOKUP($A137,'Price &amp; Return'!$AR:$CD,COLUMN(AA$1),0)</f>
        <v>-1.0695289116747919E-2</v>
      </c>
      <c r="AB137" s="36">
        <f>VLOOKUP($A137,'Price &amp; Return'!$AR:$CD,COLUMN(AB$1),0)</f>
        <v>0</v>
      </c>
      <c r="AC137" s="36">
        <f>VLOOKUP($A137,'Price &amp; Return'!$AR:$CD,COLUMN(AC$1),0)</f>
        <v>0</v>
      </c>
      <c r="AD137" s="36">
        <f>VLOOKUP($A137,'Price &amp; Return'!$AR:$CD,COLUMN(AD$1),0)</f>
        <v>9.3897403498389171E-3</v>
      </c>
      <c r="AE137" s="36">
        <f>VLOOKUP($A137,'Price &amp; Return'!$AR:$CD,COLUMN(AE$1),0)</f>
        <v>0</v>
      </c>
      <c r="AF137" s="36">
        <f>VLOOKUP($A137,'Price &amp; Return'!$AR:$CD,COLUMN(AF$1),0)</f>
        <v>0</v>
      </c>
      <c r="AG137" s="36">
        <f>VLOOKUP($A137,'Price &amp; Return'!$AR:$CD,COLUMN(AG$1),0)</f>
        <v>2.1253993123135366E-3</v>
      </c>
      <c r="AH137" s="36">
        <f>VLOOKUP($A137,'Price &amp; Return'!$AR:$CD,COLUMN(AH$1),0)</f>
        <v>-1.0723963362975724E-2</v>
      </c>
      <c r="AI137" s="36">
        <f>VLOOKUP($A137,'Price &amp; Return'!$AR:$CD,COLUMN(AI$1),0)</f>
        <v>0</v>
      </c>
      <c r="AJ137" s="36">
        <f>VLOOKUP($A137,'Price &amp; Return'!$AR:$CD,COLUMN(AJ$1),0)</f>
        <v>-5.4200674693391446E-3</v>
      </c>
      <c r="AK137" s="36">
        <f>VLOOKUP($A137,'Price &amp; Return'!$AR:$CD,COLUMN(AK$1),0)</f>
        <v>-3.1748698314580298E-2</v>
      </c>
      <c r="AL137" s="36">
        <f>VLOOKUP($A137,'Price &amp; Return'!$AR:$CD,COLUMN(AL$1),0)</f>
        <v>0</v>
      </c>
      <c r="AM137" s="36">
        <f>VLOOKUP($A137,'Price &amp; Return'!$AR:$CD,COLUMN(AM$1),0)</f>
        <v>-3.9220713153281267E-2</v>
      </c>
    </row>
    <row r="138" spans="1:39" x14ac:dyDescent="0.35">
      <c r="A138">
        <v>137</v>
      </c>
      <c r="B138" s="31">
        <f>VLOOKUP($A138,'Price &amp; Return'!$AR:$CD,COLUMN(B$1),0)</f>
        <v>43440</v>
      </c>
      <c r="C138" s="36">
        <f>VLOOKUP($A138,'Price &amp; Return'!$AR:$CD,COLUMN(C$1),0)</f>
        <v>-2.7028672387919374E-2</v>
      </c>
      <c r="D138" s="36">
        <f>VLOOKUP($A138,'Price &amp; Return'!$AR:$CD,COLUMN(D$1),0)</f>
        <v>5.8840500022933395E-2</v>
      </c>
      <c r="E138" s="36">
        <f>VLOOKUP($A138,'Price &amp; Return'!$AR:$CD,COLUMN(E$1),0)</f>
        <v>0</v>
      </c>
      <c r="F138" s="36">
        <f>VLOOKUP($A138,'Price &amp; Return'!$AR:$CD,COLUMN(F$1),0)</f>
        <v>0</v>
      </c>
      <c r="G138" s="36">
        <f>VLOOKUP($A138,'Price &amp; Return'!$AR:$CD,COLUMN(G$1),0)</f>
        <v>0</v>
      </c>
      <c r="H138" s="36">
        <f>VLOOKUP($A138,'Price &amp; Return'!$AR:$CD,COLUMN(H$1),0)</f>
        <v>0</v>
      </c>
      <c r="I138" s="36">
        <f>VLOOKUP($A138,'Price &amp; Return'!$AR:$CD,COLUMN(I$1),0)</f>
        <v>0</v>
      </c>
      <c r="J138" s="36">
        <f>VLOOKUP($A138,'Price &amp; Return'!$AR:$CD,COLUMN(J$1),0)</f>
        <v>0</v>
      </c>
      <c r="K138" s="36">
        <f>VLOOKUP($A138,'Price &amp; Return'!$AR:$CD,COLUMN(K$1),0)</f>
        <v>2.9852963149681128E-2</v>
      </c>
      <c r="L138" s="36">
        <f>VLOOKUP($A138,'Price &amp; Return'!$AR:$CD,COLUMN(L$1),0)</f>
        <v>0</v>
      </c>
      <c r="M138" s="36">
        <f>VLOOKUP($A138,'Price &amp; Return'!$AR:$CD,COLUMN(M$1),0)</f>
        <v>0</v>
      </c>
      <c r="N138" s="36">
        <f>VLOOKUP($A138,'Price &amp; Return'!$AR:$CD,COLUMN(N$1),0)</f>
        <v>-5.1413995004186523E-3</v>
      </c>
      <c r="O138" s="36">
        <f>VLOOKUP($A138,'Price &amp; Return'!$AR:$CD,COLUMN(O$1),0)</f>
        <v>-6.5146810211936419E-3</v>
      </c>
      <c r="P138" s="36">
        <f>VLOOKUP($A138,'Price &amp; Return'!$AR:$CD,COLUMN(P$1),0)</f>
        <v>0</v>
      </c>
      <c r="Q138" s="36">
        <f>VLOOKUP($A138,'Price &amp; Return'!$AR:$CD,COLUMN(Q$1),0)</f>
        <v>0</v>
      </c>
      <c r="R138" s="36">
        <f>VLOOKUP($A138,'Price &amp; Return'!$AR:$CD,COLUMN(R$1),0)</f>
        <v>-8.534902449837331E-3</v>
      </c>
      <c r="S138" s="36">
        <f>VLOOKUP($A138,'Price &amp; Return'!$AR:$CD,COLUMN(S$1),0)</f>
        <v>-1.3605652055778598E-2</v>
      </c>
      <c r="T138" s="36">
        <f>VLOOKUP($A138,'Price &amp; Return'!$AR:$CD,COLUMN(T$1),0)</f>
        <v>0</v>
      </c>
      <c r="U138" s="36">
        <f>VLOOKUP($A138,'Price &amp; Return'!$AR:$CD,COLUMN(U$1),0)</f>
        <v>0</v>
      </c>
      <c r="V138" s="36">
        <f>VLOOKUP($A138,'Price &amp; Return'!$AR:$CD,COLUMN(V$1),0)</f>
        <v>0</v>
      </c>
      <c r="W138" s="36">
        <f>VLOOKUP($A138,'Price &amp; Return'!$AR:$CD,COLUMN(W$1),0)</f>
        <v>0</v>
      </c>
      <c r="X138" s="36">
        <f>VLOOKUP($A138,'Price &amp; Return'!$AR:$CD,COLUMN(X$1),0)</f>
        <v>-3.3726844786392302E-3</v>
      </c>
      <c r="Y138" s="36">
        <f>VLOOKUP($A138,'Price &amp; Return'!$AR:$CD,COLUMN(Y$1),0)</f>
        <v>0</v>
      </c>
      <c r="Z138" s="36">
        <f>VLOOKUP($A138,'Price &amp; Return'!$AR:$CD,COLUMN(Z$1),0)</f>
        <v>-2.0202707317519466E-2</v>
      </c>
      <c r="AA138" s="36">
        <f>VLOOKUP($A138,'Price &amp; Return'!$AR:$CD,COLUMN(AA$1),0)</f>
        <v>-1.0582109330536972E-2</v>
      </c>
      <c r="AB138" s="36">
        <f>VLOOKUP($A138,'Price &amp; Return'!$AR:$CD,COLUMN(AB$1),0)</f>
        <v>0</v>
      </c>
      <c r="AC138" s="36">
        <f>VLOOKUP($A138,'Price &amp; Return'!$AR:$CD,COLUMN(AC$1),0)</f>
        <v>5.1293294387550481E-2</v>
      </c>
      <c r="AD138" s="36">
        <f>VLOOKUP($A138,'Price &amp; Return'!$AR:$CD,COLUMN(AD$1),0)</f>
        <v>0</v>
      </c>
      <c r="AE138" s="36">
        <f>VLOOKUP($A138,'Price &amp; Return'!$AR:$CD,COLUMN(AE$1),0)</f>
        <v>0</v>
      </c>
      <c r="AF138" s="36">
        <f>VLOOKUP($A138,'Price &amp; Return'!$AR:$CD,COLUMN(AF$1),0)</f>
        <v>-4.3172171865208782E-2</v>
      </c>
      <c r="AG138" s="36">
        <f>VLOOKUP($A138,'Price &amp; Return'!$AR:$CD,COLUMN(AG$1),0)</f>
        <v>-1.478379618423698E-2</v>
      </c>
      <c r="AH138" s="36">
        <f>VLOOKUP($A138,'Price &amp; Return'!$AR:$CD,COLUMN(AH$1),0)</f>
        <v>0</v>
      </c>
      <c r="AI138" s="36">
        <f>VLOOKUP($A138,'Price &amp; Return'!$AR:$CD,COLUMN(AI$1),0)</f>
        <v>0</v>
      </c>
      <c r="AJ138" s="36">
        <f>VLOOKUP($A138,'Price &amp; Return'!$AR:$CD,COLUMN(AJ$1),0)</f>
        <v>-2.6668247082161294E-2</v>
      </c>
      <c r="AK138" s="36">
        <f>VLOOKUP($A138,'Price &amp; Return'!$AR:$CD,COLUMN(AK$1),0)</f>
        <v>0</v>
      </c>
      <c r="AL138" s="36">
        <f>VLOOKUP($A138,'Price &amp; Return'!$AR:$CD,COLUMN(AL$1),0)</f>
        <v>0</v>
      </c>
      <c r="AM138" s="36">
        <f>VLOOKUP($A138,'Price &amp; Return'!$AR:$CD,COLUMN(AM$1),0)</f>
        <v>6.4308903302903314E-3</v>
      </c>
    </row>
    <row r="139" spans="1:39" x14ac:dyDescent="0.35">
      <c r="A139">
        <v>138</v>
      </c>
      <c r="B139" s="31">
        <f>VLOOKUP($A139,'Price &amp; Return'!$AR:$CD,COLUMN(B$1),0)</f>
        <v>43439</v>
      </c>
      <c r="C139" s="36">
        <f>VLOOKUP($A139,'Price &amp; Return'!$AR:$CD,COLUMN(C$1),0)</f>
        <v>-6.6445427186685013E-3</v>
      </c>
      <c r="D139" s="36">
        <f>VLOOKUP($A139,'Price &amp; Return'!$AR:$CD,COLUMN(D$1),0)</f>
        <v>0</v>
      </c>
      <c r="E139" s="36">
        <f>VLOOKUP($A139,'Price &amp; Return'!$AR:$CD,COLUMN(E$1),0)</f>
        <v>0</v>
      </c>
      <c r="F139" s="36">
        <f>VLOOKUP($A139,'Price &amp; Return'!$AR:$CD,COLUMN(F$1),0)</f>
        <v>-6.0018009726253041E-2</v>
      </c>
      <c r="G139" s="36">
        <f>VLOOKUP($A139,'Price &amp; Return'!$AR:$CD,COLUMN(G$1),0)</f>
        <v>0</v>
      </c>
      <c r="H139" s="36">
        <f>VLOOKUP($A139,'Price &amp; Return'!$AR:$CD,COLUMN(H$1),0)</f>
        <v>0</v>
      </c>
      <c r="I139" s="36">
        <f>VLOOKUP($A139,'Price &amp; Return'!$AR:$CD,COLUMN(I$1),0)</f>
        <v>0</v>
      </c>
      <c r="J139" s="36">
        <f>VLOOKUP($A139,'Price &amp; Return'!$AR:$CD,COLUMN(J$1),0)</f>
        <v>0</v>
      </c>
      <c r="K139" s="36">
        <f>VLOOKUP($A139,'Price &amp; Return'!$AR:$CD,COLUMN(K$1),0)</f>
        <v>0</v>
      </c>
      <c r="L139" s="36">
        <f>VLOOKUP($A139,'Price &amp; Return'!$AR:$CD,COLUMN(L$1),0)</f>
        <v>0</v>
      </c>
      <c r="M139" s="36">
        <f>VLOOKUP($A139,'Price &amp; Return'!$AR:$CD,COLUMN(M$1),0)</f>
        <v>0</v>
      </c>
      <c r="N139" s="36">
        <f>VLOOKUP($A139,'Price &amp; Return'!$AR:$CD,COLUMN(N$1),0)</f>
        <v>0</v>
      </c>
      <c r="O139" s="36">
        <f>VLOOKUP($A139,'Price &amp; Return'!$AR:$CD,COLUMN(O$1),0)</f>
        <v>1.3072081567352921E-2</v>
      </c>
      <c r="P139" s="36">
        <f>VLOOKUP($A139,'Price &amp; Return'!$AR:$CD,COLUMN(P$1),0)</f>
        <v>4.1318149330731073E-2</v>
      </c>
      <c r="Q139" s="36">
        <f>VLOOKUP($A139,'Price &amp; Return'!$AR:$CD,COLUMN(Q$1),0)</f>
        <v>0</v>
      </c>
      <c r="R139" s="36">
        <f>VLOOKUP($A139,'Price &amp; Return'!$AR:$CD,COLUMN(R$1),0)</f>
        <v>-1.8246120227804721E-2</v>
      </c>
      <c r="S139" s="36">
        <f>VLOOKUP($A139,'Price &amp; Return'!$AR:$CD,COLUMN(S$1),0)</f>
        <v>0</v>
      </c>
      <c r="T139" s="36">
        <f>VLOOKUP($A139,'Price &amp; Return'!$AR:$CD,COLUMN(T$1),0)</f>
        <v>-4.3196084154931244E-2</v>
      </c>
      <c r="U139" s="36">
        <f>VLOOKUP($A139,'Price &amp; Return'!$AR:$CD,COLUMN(U$1),0)</f>
        <v>5.6157387856357035E-3</v>
      </c>
      <c r="V139" s="36">
        <f>VLOOKUP($A139,'Price &amp; Return'!$AR:$CD,COLUMN(V$1),0)</f>
        <v>0</v>
      </c>
      <c r="W139" s="36">
        <f>VLOOKUP($A139,'Price &amp; Return'!$AR:$CD,COLUMN(W$1),0)</f>
        <v>0</v>
      </c>
      <c r="X139" s="36">
        <f>VLOOKUP($A139,'Price &amp; Return'!$AR:$CD,COLUMN(X$1),0)</f>
        <v>-6.7337800099450082E-5</v>
      </c>
      <c r="Y139" s="36">
        <f>VLOOKUP($A139,'Price &amp; Return'!$AR:$CD,COLUMN(Y$1),0)</f>
        <v>0</v>
      </c>
      <c r="Z139" s="36">
        <f>VLOOKUP($A139,'Price &amp; Return'!$AR:$CD,COLUMN(Z$1),0)</f>
        <v>-9.5310179804324893E-2</v>
      </c>
      <c r="AA139" s="36">
        <f>VLOOKUP($A139,'Price &amp; Return'!$AR:$CD,COLUMN(AA$1),0)</f>
        <v>2.0202707317519469E-2</v>
      </c>
      <c r="AB139" s="36">
        <f>VLOOKUP($A139,'Price &amp; Return'!$AR:$CD,COLUMN(AB$1),0)</f>
        <v>0</v>
      </c>
      <c r="AC139" s="36">
        <f>VLOOKUP($A139,'Price &amp; Return'!$AR:$CD,COLUMN(AC$1),0)</f>
        <v>-5.1293294387550578E-2</v>
      </c>
      <c r="AD139" s="36">
        <f>VLOOKUP($A139,'Price &amp; Return'!$AR:$CD,COLUMN(AD$1),0)</f>
        <v>9.4787439545437387E-3</v>
      </c>
      <c r="AE139" s="36">
        <f>VLOOKUP($A139,'Price &amp; Return'!$AR:$CD,COLUMN(AE$1),0)</f>
        <v>0</v>
      </c>
      <c r="AF139" s="36">
        <f>VLOOKUP($A139,'Price &amp; Return'!$AR:$CD,COLUMN(AF$1),0)</f>
        <v>0</v>
      </c>
      <c r="AG139" s="36">
        <f>VLOOKUP($A139,'Price &amp; Return'!$AR:$CD,COLUMN(AG$1),0)</f>
        <v>-6.2696130135953742E-3</v>
      </c>
      <c r="AH139" s="36">
        <f>VLOOKUP($A139,'Price &amp; Return'!$AR:$CD,COLUMN(AH$1),0)</f>
        <v>0</v>
      </c>
      <c r="AI139" s="36">
        <f>VLOOKUP($A139,'Price &amp; Return'!$AR:$CD,COLUMN(AI$1),0)</f>
        <v>-2.4900288876725823E-2</v>
      </c>
      <c r="AJ139" s="36">
        <f>VLOOKUP($A139,'Price &amp; Return'!$AR:$CD,COLUMN(AJ$1),0)</f>
        <v>2.6668247082161273E-2</v>
      </c>
      <c r="AK139" s="36">
        <f>VLOOKUP($A139,'Price &amp; Return'!$AR:$CD,COLUMN(AK$1),0)</f>
        <v>0</v>
      </c>
      <c r="AL139" s="36">
        <f>VLOOKUP($A139,'Price &amp; Return'!$AR:$CD,COLUMN(AL$1),0)</f>
        <v>0</v>
      </c>
      <c r="AM139" s="36">
        <f>VLOOKUP($A139,'Price &amp; Return'!$AR:$CD,COLUMN(AM$1),0)</f>
        <v>-3.1748698314580298E-2</v>
      </c>
    </row>
    <row r="140" spans="1:39" x14ac:dyDescent="0.35">
      <c r="A140">
        <v>139</v>
      </c>
      <c r="B140" s="31">
        <f>VLOOKUP($A140,'Price &amp; Return'!$AR:$CD,COLUMN(B$1),0)</f>
        <v>43438</v>
      </c>
      <c r="C140" s="36">
        <f>VLOOKUP($A140,'Price &amp; Return'!$AR:$CD,COLUMN(C$1),0)</f>
        <v>6.6445427186685108E-3</v>
      </c>
      <c r="D140" s="36">
        <f>VLOOKUP($A140,'Price &amp; Return'!$AR:$CD,COLUMN(D$1),0)</f>
        <v>1.5267472130788381E-2</v>
      </c>
      <c r="E140" s="36">
        <f>VLOOKUP($A140,'Price &amp; Return'!$AR:$CD,COLUMN(E$1),0)</f>
        <v>0</v>
      </c>
      <c r="F140" s="36">
        <f>VLOOKUP($A140,'Price &amp; Return'!$AR:$CD,COLUMN(F$1),0)</f>
        <v>0</v>
      </c>
      <c r="G140" s="36">
        <f>VLOOKUP($A140,'Price &amp; Return'!$AR:$CD,COLUMN(G$1),0)</f>
        <v>2.139118998131756E-2</v>
      </c>
      <c r="H140" s="36">
        <f>VLOOKUP($A140,'Price &amp; Return'!$AR:$CD,COLUMN(H$1),0)</f>
        <v>0</v>
      </c>
      <c r="I140" s="36">
        <f>VLOOKUP($A140,'Price &amp; Return'!$AR:$CD,COLUMN(I$1),0)</f>
        <v>0</v>
      </c>
      <c r="J140" s="36">
        <f>VLOOKUP($A140,'Price &amp; Return'!$AR:$CD,COLUMN(J$1),0)</f>
        <v>-2.8170876966696335E-2</v>
      </c>
      <c r="K140" s="36">
        <f>VLOOKUP($A140,'Price &amp; Return'!$AR:$CD,COLUMN(K$1),0)</f>
        <v>1.0152371464017908E-2</v>
      </c>
      <c r="L140" s="36">
        <f>VLOOKUP($A140,'Price &amp; Return'!$AR:$CD,COLUMN(L$1),0)</f>
        <v>3.8240964384032546E-3</v>
      </c>
      <c r="M140" s="36">
        <f>VLOOKUP($A140,'Price &amp; Return'!$AR:$CD,COLUMN(M$1),0)</f>
        <v>0</v>
      </c>
      <c r="N140" s="36">
        <f>VLOOKUP($A140,'Price &amp; Return'!$AR:$CD,COLUMN(N$1),0)</f>
        <v>0</v>
      </c>
      <c r="O140" s="36">
        <f>VLOOKUP($A140,'Price &amp; Return'!$AR:$CD,COLUMN(O$1),0)</f>
        <v>2.6668247082161273E-2</v>
      </c>
      <c r="P140" s="36">
        <f>VLOOKUP($A140,'Price &amp; Return'!$AR:$CD,COLUMN(P$1),0)</f>
        <v>4.9751346401137077E-3</v>
      </c>
      <c r="Q140" s="36">
        <f>VLOOKUP($A140,'Price &amp; Return'!$AR:$CD,COLUMN(Q$1),0)</f>
        <v>0</v>
      </c>
      <c r="R140" s="36">
        <f>VLOOKUP($A140,'Price &amp; Return'!$AR:$CD,COLUMN(R$1),0)</f>
        <v>3.6831358531143658E-2</v>
      </c>
      <c r="S140" s="36">
        <f>VLOOKUP($A140,'Price &amp; Return'!$AR:$CD,COLUMN(S$1),0)</f>
        <v>0</v>
      </c>
      <c r="T140" s="36">
        <f>VLOOKUP($A140,'Price &amp; Return'!$AR:$CD,COLUMN(T$1),0)</f>
        <v>0</v>
      </c>
      <c r="U140" s="36">
        <f>VLOOKUP($A140,'Price &amp; Return'!$AR:$CD,COLUMN(U$1),0)</f>
        <v>-4.5605387001794222E-2</v>
      </c>
      <c r="V140" s="36">
        <f>VLOOKUP($A140,'Price &amp; Return'!$AR:$CD,COLUMN(V$1),0)</f>
        <v>0</v>
      </c>
      <c r="W140" s="36">
        <f>VLOOKUP($A140,'Price &amp; Return'!$AR:$CD,COLUMN(W$1),0)</f>
        <v>0</v>
      </c>
      <c r="X140" s="36">
        <f>VLOOKUP($A140,'Price &amp; Return'!$AR:$CD,COLUMN(X$1),0)</f>
        <v>0</v>
      </c>
      <c r="Y140" s="36">
        <f>VLOOKUP($A140,'Price &amp; Return'!$AR:$CD,COLUMN(Y$1),0)</f>
        <v>0</v>
      </c>
      <c r="Z140" s="36">
        <f>VLOOKUP($A140,'Price &amp; Return'!$AR:$CD,COLUMN(Z$1),0)</f>
        <v>0</v>
      </c>
      <c r="AA140" s="36">
        <f>VLOOKUP($A140,'Price &amp; Return'!$AR:$CD,COLUMN(AA$1),0)</f>
        <v>1.079924102176023E-2</v>
      </c>
      <c r="AB140" s="36">
        <f>VLOOKUP($A140,'Price &amp; Return'!$AR:$CD,COLUMN(AB$1),0)</f>
        <v>0</v>
      </c>
      <c r="AC140" s="36">
        <f>VLOOKUP($A140,'Price &amp; Return'!$AR:$CD,COLUMN(AC$1),0)</f>
        <v>0</v>
      </c>
      <c r="AD140" s="36">
        <f>VLOOKUP($A140,'Price &amp; Return'!$AR:$CD,COLUMN(AD$1),0)</f>
        <v>1.9231361927887592E-2</v>
      </c>
      <c r="AE140" s="36">
        <f>VLOOKUP($A140,'Price &amp; Return'!$AR:$CD,COLUMN(AE$1),0)</f>
        <v>0</v>
      </c>
      <c r="AF140" s="36">
        <f>VLOOKUP($A140,'Price &amp; Return'!$AR:$CD,COLUMN(AF$1),0)</f>
        <v>3.5273405179684406E-3</v>
      </c>
      <c r="AG140" s="36">
        <f>VLOOKUP($A140,'Price &amp; Return'!$AR:$CD,COLUMN(AG$1),0)</f>
        <v>1.6807118316381191E-2</v>
      </c>
      <c r="AH140" s="36">
        <f>VLOOKUP($A140,'Price &amp; Return'!$AR:$CD,COLUMN(AH$1),0)</f>
        <v>1.8843087801479915E-2</v>
      </c>
      <c r="AI140" s="36">
        <f>VLOOKUP($A140,'Price &amp; Return'!$AR:$CD,COLUMN(AI$1),0)</f>
        <v>0</v>
      </c>
      <c r="AJ140" s="36">
        <f>VLOOKUP($A140,'Price &amp; Return'!$AR:$CD,COLUMN(AJ$1),0)</f>
        <v>0</v>
      </c>
      <c r="AK140" s="36">
        <f>VLOOKUP($A140,'Price &amp; Return'!$AR:$CD,COLUMN(AK$1),0)</f>
        <v>3.1298930089277868E-3</v>
      </c>
      <c r="AL140" s="36">
        <f>VLOOKUP($A140,'Price &amp; Return'!$AR:$CD,COLUMN(AL$1),0)</f>
        <v>-4.9875415110391622E-3</v>
      </c>
      <c r="AM140" s="36">
        <f>VLOOKUP($A140,'Price &amp; Return'!$AR:$CD,COLUMN(AM$1),0)</f>
        <v>6.4538521137571164E-2</v>
      </c>
    </row>
    <row r="141" spans="1:39" x14ac:dyDescent="0.35">
      <c r="A141">
        <v>140</v>
      </c>
      <c r="B141" s="31">
        <f>VLOOKUP($A141,'Price &amp; Return'!$AR:$CD,COLUMN(B$1),0)</f>
        <v>43437</v>
      </c>
      <c r="C141" s="36">
        <f>VLOOKUP($A141,'Price &amp; Return'!$AR:$CD,COLUMN(C$1),0)</f>
        <v>-3.2789822822990838E-2</v>
      </c>
      <c r="D141" s="36">
        <f>VLOOKUP($A141,'Price &amp; Return'!$AR:$CD,COLUMN(D$1),0)</f>
        <v>3.125254350410453E-2</v>
      </c>
      <c r="E141" s="36">
        <f>VLOOKUP($A141,'Price &amp; Return'!$AR:$CD,COLUMN(E$1),0)</f>
        <v>0</v>
      </c>
      <c r="F141" s="36">
        <f>VLOOKUP($A141,'Price &amp; Return'!$AR:$CD,COLUMN(F$1),0)</f>
        <v>0</v>
      </c>
      <c r="G141" s="36">
        <f>VLOOKUP($A141,'Price &amp; Return'!$AR:$CD,COLUMN(G$1),0)</f>
        <v>-2.6668247082161294E-2</v>
      </c>
      <c r="H141" s="36">
        <f>VLOOKUP($A141,'Price &amp; Return'!$AR:$CD,COLUMN(H$1),0)</f>
        <v>0</v>
      </c>
      <c r="I141" s="36">
        <f>VLOOKUP($A141,'Price &amp; Return'!$AR:$CD,COLUMN(I$1),0)</f>
        <v>0</v>
      </c>
      <c r="J141" s="36">
        <f>VLOOKUP($A141,'Price &amp; Return'!$AR:$CD,COLUMN(J$1),0)</f>
        <v>-0.10536051565782628</v>
      </c>
      <c r="K141" s="36">
        <f>VLOOKUP($A141,'Price &amp; Return'!$AR:$CD,COLUMN(K$1),0)</f>
        <v>0</v>
      </c>
      <c r="L141" s="36">
        <f>VLOOKUP($A141,'Price &amp; Return'!$AR:$CD,COLUMN(L$1),0)</f>
        <v>7.6923456231558652E-3</v>
      </c>
      <c r="M141" s="36">
        <f>VLOOKUP($A141,'Price &amp; Return'!$AR:$CD,COLUMN(M$1),0)</f>
        <v>0</v>
      </c>
      <c r="N141" s="36">
        <f>VLOOKUP($A141,'Price &amp; Return'!$AR:$CD,COLUMN(N$1),0)</f>
        <v>-1.5267472130788421E-2</v>
      </c>
      <c r="O141" s="36">
        <f>VLOOKUP($A141,'Price &amp; Return'!$AR:$CD,COLUMN(O$1),0)</f>
        <v>4.1385216162854489E-2</v>
      </c>
      <c r="P141" s="36">
        <f>VLOOKUP($A141,'Price &amp; Return'!$AR:$CD,COLUMN(P$1),0)</f>
        <v>2.4968801985871458E-3</v>
      </c>
      <c r="Q141" s="36">
        <f>VLOOKUP($A141,'Price &amp; Return'!$AR:$CD,COLUMN(Q$1),0)</f>
        <v>0</v>
      </c>
      <c r="R141" s="36">
        <f>VLOOKUP($A141,'Price &amp; Return'!$AR:$CD,COLUMN(R$1),0)</f>
        <v>8.695706967553913E-3</v>
      </c>
      <c r="S141" s="36">
        <f>VLOOKUP($A141,'Price &amp; Return'!$AR:$CD,COLUMN(S$1),0)</f>
        <v>0</v>
      </c>
      <c r="T141" s="36">
        <f>VLOOKUP($A141,'Price &amp; Return'!$AR:$CD,COLUMN(T$1),0)</f>
        <v>0</v>
      </c>
      <c r="U141" s="36">
        <f>VLOOKUP($A141,'Price &amp; Return'!$AR:$CD,COLUMN(U$1),0)</f>
        <v>2.964335616201412E-2</v>
      </c>
      <c r="V141" s="36">
        <f>VLOOKUP($A141,'Price &amp; Return'!$AR:$CD,COLUMN(V$1),0)</f>
        <v>0</v>
      </c>
      <c r="W141" s="36">
        <f>VLOOKUP($A141,'Price &amp; Return'!$AR:$CD,COLUMN(W$1),0)</f>
        <v>-1.1435107020789379E-3</v>
      </c>
      <c r="X141" s="36">
        <f>VLOOKUP($A141,'Price &amp; Return'!$AR:$CD,COLUMN(X$1),0)</f>
        <v>6.7337800099553609E-5</v>
      </c>
      <c r="Y141" s="36">
        <f>VLOOKUP($A141,'Price &amp; Return'!$AR:$CD,COLUMN(Y$1),0)</f>
        <v>0</v>
      </c>
      <c r="Z141" s="36">
        <f>VLOOKUP($A141,'Price &amp; Return'!$AR:$CD,COLUMN(Z$1),0)</f>
        <v>0</v>
      </c>
      <c r="AA141" s="36">
        <f>VLOOKUP($A141,'Price &amp; Return'!$AR:$CD,COLUMN(AA$1),0)</f>
        <v>-4.1473248206575102E-2</v>
      </c>
      <c r="AB141" s="36">
        <f>VLOOKUP($A141,'Price &amp; Return'!$AR:$CD,COLUMN(AB$1),0)</f>
        <v>0</v>
      </c>
      <c r="AC141" s="36">
        <f>VLOOKUP($A141,'Price &amp; Return'!$AR:$CD,COLUMN(AC$1),0)</f>
        <v>0</v>
      </c>
      <c r="AD141" s="36">
        <f>VLOOKUP($A141,'Price &amp; Return'!$AR:$CD,COLUMN(AD$1),0)</f>
        <v>0</v>
      </c>
      <c r="AE141" s="36">
        <f>VLOOKUP($A141,'Price &amp; Return'!$AR:$CD,COLUMN(AE$1),0)</f>
        <v>0</v>
      </c>
      <c r="AF141" s="36">
        <f>VLOOKUP($A141,'Price &amp; Return'!$AR:$CD,COLUMN(AF$1),0)</f>
        <v>0</v>
      </c>
      <c r="AG141" s="36">
        <f>VLOOKUP($A141,'Price &amp; Return'!$AR:$CD,COLUMN(AG$1),0)</f>
        <v>1.7094433359300255E-2</v>
      </c>
      <c r="AH141" s="36">
        <f>VLOOKUP($A141,'Price &amp; Return'!$AR:$CD,COLUMN(AH$1),0)</f>
        <v>0</v>
      </c>
      <c r="AI141" s="36">
        <f>VLOOKUP($A141,'Price &amp; Return'!$AR:$CD,COLUMN(AI$1),0)</f>
        <v>4.0720208169716832E-2</v>
      </c>
      <c r="AJ141" s="36">
        <f>VLOOKUP($A141,'Price &amp; Return'!$AR:$CD,COLUMN(AJ$1),0)</f>
        <v>-1.0217889383192406E-2</v>
      </c>
      <c r="AK141" s="36">
        <f>VLOOKUP($A141,'Price &amp; Return'!$AR:$CD,COLUMN(AK$1),0)</f>
        <v>0</v>
      </c>
      <c r="AL141" s="36">
        <f>VLOOKUP($A141,'Price &amp; Return'!$AR:$CD,COLUMN(AL$1),0)</f>
        <v>-2.6995504342011523E-2</v>
      </c>
      <c r="AM141" s="36">
        <f>VLOOKUP($A141,'Price &amp; Return'!$AR:$CD,COLUMN(AM$1),0)</f>
        <v>0</v>
      </c>
    </row>
    <row r="142" spans="1:39" x14ac:dyDescent="0.35">
      <c r="A142">
        <v>141</v>
      </c>
      <c r="B142" s="31">
        <f>VLOOKUP($A142,'Price &amp; Return'!$AR:$CD,COLUMN(B$1),0)</f>
        <v>43434</v>
      </c>
      <c r="C142" s="36">
        <f>VLOOKUP($A142,'Price &amp; Return'!$AR:$CD,COLUMN(C$1),0)</f>
        <v>3.278982282299097E-2</v>
      </c>
      <c r="D142" s="36">
        <f>VLOOKUP($A142,'Price &amp; Return'!$AR:$CD,COLUMN(D$1),0)</f>
        <v>0</v>
      </c>
      <c r="E142" s="36">
        <f>VLOOKUP($A142,'Price &amp; Return'!$AR:$CD,COLUMN(E$1),0)</f>
        <v>0</v>
      </c>
      <c r="F142" s="36">
        <f>VLOOKUP($A142,'Price &amp; Return'!$AR:$CD,COLUMN(F$1),0)</f>
        <v>0</v>
      </c>
      <c r="G142" s="36">
        <f>VLOOKUP($A142,'Price &amp; Return'!$AR:$CD,COLUMN(G$1),0)</f>
        <v>0</v>
      </c>
      <c r="H142" s="36">
        <f>VLOOKUP($A142,'Price &amp; Return'!$AR:$CD,COLUMN(H$1),0)</f>
        <v>-0.10393092284823201</v>
      </c>
      <c r="I142" s="36">
        <f>VLOOKUP($A142,'Price &amp; Return'!$AR:$CD,COLUMN(I$1),0)</f>
        <v>0</v>
      </c>
      <c r="J142" s="36">
        <f>VLOOKUP($A142,'Price &amp; Return'!$AR:$CD,COLUMN(J$1),0)</f>
        <v>0</v>
      </c>
      <c r="K142" s="36">
        <f>VLOOKUP($A142,'Price &amp; Return'!$AR:$CD,COLUMN(K$1),0)</f>
        <v>-7.8471615441495085E-2</v>
      </c>
      <c r="L142" s="36">
        <f>VLOOKUP($A142,'Price &amp; Return'!$AR:$CD,COLUMN(L$1),0)</f>
        <v>-1.151644206155918E-2</v>
      </c>
      <c r="M142" s="36">
        <f>VLOOKUP($A142,'Price &amp; Return'!$AR:$CD,COLUMN(M$1),0)</f>
        <v>0</v>
      </c>
      <c r="N142" s="36">
        <f>VLOOKUP($A142,'Price &amp; Return'!$AR:$CD,COLUMN(N$1),0)</f>
        <v>5.7158413839948623E-2</v>
      </c>
      <c r="O142" s="36">
        <f>VLOOKUP($A142,'Price &amp; Return'!$AR:$CD,COLUMN(O$1),0)</f>
        <v>4.3172171865208782E-2</v>
      </c>
      <c r="P142" s="36">
        <f>VLOOKUP($A142,'Price &amp; Return'!$AR:$CD,COLUMN(P$1),0)</f>
        <v>0</v>
      </c>
      <c r="Q142" s="36">
        <f>VLOOKUP($A142,'Price &amp; Return'!$AR:$CD,COLUMN(Q$1),0)</f>
        <v>0</v>
      </c>
      <c r="R142" s="36">
        <f>VLOOKUP($A142,'Price &amp; Return'!$AR:$CD,COLUMN(R$1),0)</f>
        <v>1.4566644964641641E-3</v>
      </c>
      <c r="S142" s="36">
        <f>VLOOKUP($A142,'Price &amp; Return'!$AR:$CD,COLUMN(S$1),0)</f>
        <v>0</v>
      </c>
      <c r="T142" s="36">
        <f>VLOOKUP($A142,'Price &amp; Return'!$AR:$CD,COLUMN(T$1),0)</f>
        <v>0</v>
      </c>
      <c r="U142" s="36">
        <f>VLOOKUP($A142,'Price &amp; Return'!$AR:$CD,COLUMN(U$1),0)</f>
        <v>-3.1620579706478393E-3</v>
      </c>
      <c r="V142" s="36">
        <f>VLOOKUP($A142,'Price &amp; Return'!$AR:$CD,COLUMN(V$1),0)</f>
        <v>0</v>
      </c>
      <c r="W142" s="36">
        <f>VLOOKUP($A142,'Price &amp; Return'!$AR:$CD,COLUMN(W$1),0)</f>
        <v>8.9612158689687138E-2</v>
      </c>
      <c r="X142" s="36">
        <f>VLOOKUP($A142,'Price &amp; Return'!$AR:$CD,COLUMN(X$1),0)</f>
        <v>0</v>
      </c>
      <c r="Y142" s="36">
        <f>VLOOKUP($A142,'Price &amp; Return'!$AR:$CD,COLUMN(Y$1),0)</f>
        <v>0</v>
      </c>
      <c r="Z142" s="36">
        <f>VLOOKUP($A142,'Price &amp; Return'!$AR:$CD,COLUMN(Z$1),0)</f>
        <v>0</v>
      </c>
      <c r="AA142" s="36">
        <f>VLOOKUP($A142,'Price &amp; Return'!$AR:$CD,COLUMN(AA$1),0)</f>
        <v>-4.0821994520255166E-2</v>
      </c>
      <c r="AB142" s="36">
        <f>VLOOKUP($A142,'Price &amp; Return'!$AR:$CD,COLUMN(AB$1),0)</f>
        <v>7.6045993852192125E-3</v>
      </c>
      <c r="AC142" s="36">
        <f>VLOOKUP($A142,'Price &amp; Return'!$AR:$CD,COLUMN(AC$1),0)</f>
        <v>0</v>
      </c>
      <c r="AD142" s="36">
        <f>VLOOKUP($A142,'Price &amp; Return'!$AR:$CD,COLUMN(AD$1),0)</f>
        <v>0</v>
      </c>
      <c r="AE142" s="36">
        <f>VLOOKUP($A142,'Price &amp; Return'!$AR:$CD,COLUMN(AE$1),0)</f>
        <v>0</v>
      </c>
      <c r="AF142" s="36">
        <f>VLOOKUP($A142,'Price &amp; Return'!$AR:$CD,COLUMN(AF$1),0)</f>
        <v>0</v>
      </c>
      <c r="AG142" s="36">
        <f>VLOOKUP($A142,'Price &amp; Return'!$AR:$CD,COLUMN(AG$1),0)</f>
        <v>8.6580627431145311E-3</v>
      </c>
      <c r="AH142" s="36">
        <f>VLOOKUP($A142,'Price &amp; Return'!$AR:$CD,COLUMN(AH$1),0)</f>
        <v>0</v>
      </c>
      <c r="AI142" s="36">
        <f>VLOOKUP($A142,'Price &amp; Return'!$AR:$CD,COLUMN(AI$1),0)</f>
        <v>-8.4781692233955926E-4</v>
      </c>
      <c r="AJ142" s="36">
        <f>VLOOKUP($A142,'Price &amp; Return'!$AR:$CD,COLUMN(AJ$1),0)</f>
        <v>1.0217889383192447E-2</v>
      </c>
      <c r="AK142" s="36">
        <f>VLOOKUP($A142,'Price &amp; Return'!$AR:$CD,COLUMN(AK$1),0)</f>
        <v>2.861880530565266E-2</v>
      </c>
      <c r="AL142" s="36">
        <f>VLOOKUP($A142,'Price &amp; Return'!$AR:$CD,COLUMN(AL$1),0)</f>
        <v>3.9511312273842275E-2</v>
      </c>
      <c r="AM142" s="36">
        <f>VLOOKUP($A142,'Price &amp; Return'!$AR:$CD,COLUMN(AM$1),0)</f>
        <v>6.1875403718087453E-2</v>
      </c>
    </row>
    <row r="143" spans="1:39" x14ac:dyDescent="0.35">
      <c r="A143">
        <v>142</v>
      </c>
      <c r="B143" s="31">
        <f>VLOOKUP($A143,'Price &amp; Return'!$AR:$CD,COLUMN(B$1),0)</f>
        <v>43433</v>
      </c>
      <c r="C143" s="36">
        <f>VLOOKUP($A143,'Price &amp; Return'!$AR:$CD,COLUMN(C$1),0)</f>
        <v>6.8992871486951421E-2</v>
      </c>
      <c r="D143" s="36">
        <f>VLOOKUP($A143,'Price &amp; Return'!$AR:$CD,COLUMN(D$1),0)</f>
        <v>0</v>
      </c>
      <c r="E143" s="36">
        <f>VLOOKUP($A143,'Price &amp; Return'!$AR:$CD,COLUMN(E$1),0)</f>
        <v>0</v>
      </c>
      <c r="F143" s="36">
        <f>VLOOKUP($A143,'Price &amp; Return'!$AR:$CD,COLUMN(F$1),0)</f>
        <v>0</v>
      </c>
      <c r="G143" s="36">
        <f>VLOOKUP($A143,'Price &amp; Return'!$AR:$CD,COLUMN(G$1),0)</f>
        <v>-5.1293294387550578E-2</v>
      </c>
      <c r="H143" s="36">
        <f>VLOOKUP($A143,'Price &amp; Return'!$AR:$CD,COLUMN(H$1),0)</f>
        <v>0</v>
      </c>
      <c r="I143" s="36">
        <f>VLOOKUP($A143,'Price &amp; Return'!$AR:$CD,COLUMN(I$1),0)</f>
        <v>0</v>
      </c>
      <c r="J143" s="36">
        <f>VLOOKUP($A143,'Price &amp; Return'!$AR:$CD,COLUMN(J$1),0)</f>
        <v>6.7208749693449893E-2</v>
      </c>
      <c r="K143" s="36">
        <f>VLOOKUP($A143,'Price &amp; Return'!$AR:$CD,COLUMN(K$1),0)</f>
        <v>0</v>
      </c>
      <c r="L143" s="36">
        <f>VLOOKUP($A143,'Price &amp; Return'!$AR:$CD,COLUMN(L$1),0)</f>
        <v>-3.8095284166677302E-3</v>
      </c>
      <c r="M143" s="36">
        <f>VLOOKUP($A143,'Price &amp; Return'!$AR:$CD,COLUMN(M$1),0)</f>
        <v>0</v>
      </c>
      <c r="N143" s="36">
        <f>VLOOKUP($A143,'Price &amp; Return'!$AR:$CD,COLUMN(N$1),0)</f>
        <v>-3.1581572050298927E-2</v>
      </c>
      <c r="O143" s="36">
        <f>VLOOKUP($A143,'Price &amp; Return'!$AR:$CD,COLUMN(O$1),0)</f>
        <v>-4.3172171865208664E-2</v>
      </c>
      <c r="P143" s="36">
        <f>VLOOKUP($A143,'Price &amp; Return'!$AR:$CD,COLUMN(P$1),0)</f>
        <v>0</v>
      </c>
      <c r="Q143" s="36">
        <f>VLOOKUP($A143,'Price &amp; Return'!$AR:$CD,COLUMN(Q$1),0)</f>
        <v>0</v>
      </c>
      <c r="R143" s="36">
        <f>VLOOKUP($A143,'Price &amp; Return'!$AR:$CD,COLUMN(R$1),0)</f>
        <v>-3.7200283686090692E-2</v>
      </c>
      <c r="S143" s="36">
        <f>VLOOKUP($A143,'Price &amp; Return'!$AR:$CD,COLUMN(S$1),0)</f>
        <v>0</v>
      </c>
      <c r="T143" s="36">
        <f>VLOOKUP($A143,'Price &amp; Return'!$AR:$CD,COLUMN(T$1),0)</f>
        <v>0</v>
      </c>
      <c r="U143" s="36">
        <f>VLOOKUP($A143,'Price &amp; Return'!$AR:$CD,COLUMN(U$1),0)</f>
        <v>-2.2630696591080995E-2</v>
      </c>
      <c r="V143" s="36">
        <f>VLOOKUP($A143,'Price &amp; Return'!$AR:$CD,COLUMN(V$1),0)</f>
        <v>0</v>
      </c>
      <c r="W143" s="36">
        <f>VLOOKUP($A143,'Price &amp; Return'!$AR:$CD,COLUMN(W$1),0)</f>
        <v>0</v>
      </c>
      <c r="X143" s="36">
        <f>VLOOKUP($A143,'Price &amp; Return'!$AR:$CD,COLUMN(X$1),0)</f>
        <v>0</v>
      </c>
      <c r="Y143" s="36">
        <f>VLOOKUP($A143,'Price &amp; Return'!$AR:$CD,COLUMN(Y$1),0)</f>
        <v>0</v>
      </c>
      <c r="Z143" s="36">
        <f>VLOOKUP($A143,'Price &amp; Return'!$AR:$CD,COLUMN(Z$1),0)</f>
        <v>0</v>
      </c>
      <c r="AA143" s="36">
        <f>VLOOKUP($A143,'Price &amp; Return'!$AR:$CD,COLUMN(AA$1),0)</f>
        <v>0</v>
      </c>
      <c r="AB143" s="36">
        <f>VLOOKUP($A143,'Price &amp; Return'!$AR:$CD,COLUMN(AB$1),0)</f>
        <v>0</v>
      </c>
      <c r="AC143" s="36">
        <f>VLOOKUP($A143,'Price &amp; Return'!$AR:$CD,COLUMN(AC$1),0)</f>
        <v>0</v>
      </c>
      <c r="AD143" s="36">
        <f>VLOOKUP($A143,'Price &amp; Return'!$AR:$CD,COLUMN(AD$1),0)</f>
        <v>0</v>
      </c>
      <c r="AE143" s="36">
        <f>VLOOKUP($A143,'Price &amp; Return'!$AR:$CD,COLUMN(AE$1),0)</f>
        <v>0</v>
      </c>
      <c r="AF143" s="36">
        <f>VLOOKUP($A143,'Price &amp; Return'!$AR:$CD,COLUMN(AF$1),0)</f>
        <v>0</v>
      </c>
      <c r="AG143" s="36">
        <f>VLOOKUP($A143,'Price &amp; Return'!$AR:$CD,COLUMN(AG$1),0)</f>
        <v>-1.0810916104215617E-2</v>
      </c>
      <c r="AH143" s="36">
        <f>VLOOKUP($A143,'Price &amp; Return'!$AR:$CD,COLUMN(AH$1),0)</f>
        <v>-5.4200674693392556E-3</v>
      </c>
      <c r="AI143" s="36">
        <f>VLOOKUP($A143,'Price &amp; Return'!$AR:$CD,COLUMN(AI$1),0)</f>
        <v>0</v>
      </c>
      <c r="AJ143" s="36">
        <f>VLOOKUP($A143,'Price &amp; Return'!$AR:$CD,COLUMN(AJ$1),0)</f>
        <v>-2.6668247082161294E-2</v>
      </c>
      <c r="AK143" s="36">
        <f>VLOOKUP($A143,'Price &amp; Return'!$AR:$CD,COLUMN(AK$1),0)</f>
        <v>-1.6000341346441189E-2</v>
      </c>
      <c r="AL143" s="36">
        <f>VLOOKUP($A143,'Price &amp; Return'!$AR:$CD,COLUMN(AL$1),0)</f>
        <v>5.0505157860685716E-3</v>
      </c>
      <c r="AM143" s="36">
        <f>VLOOKUP($A143,'Price &amp; Return'!$AR:$CD,COLUMN(AM$1),0)</f>
        <v>-4.1672696400567956E-2</v>
      </c>
    </row>
    <row r="144" spans="1:39" x14ac:dyDescent="0.35">
      <c r="A144">
        <v>143</v>
      </c>
      <c r="B144" s="31">
        <f>VLOOKUP($A144,'Price &amp; Return'!$AR:$CD,COLUMN(B$1),0)</f>
        <v>43432</v>
      </c>
      <c r="C144" s="36">
        <f>VLOOKUP($A144,'Price &amp; Return'!$AR:$CD,COLUMN(C$1),0)</f>
        <v>-1.4184634991956413E-2</v>
      </c>
      <c r="D144" s="36">
        <f>VLOOKUP($A144,'Price &amp; Return'!$AR:$CD,COLUMN(D$1),0)</f>
        <v>0</v>
      </c>
      <c r="E144" s="36">
        <f>VLOOKUP($A144,'Price &amp; Return'!$AR:$CD,COLUMN(E$1),0)</f>
        <v>0</v>
      </c>
      <c r="F144" s="36">
        <f>VLOOKUP($A144,'Price &amp; Return'!$AR:$CD,COLUMN(F$1),0)</f>
        <v>0</v>
      </c>
      <c r="G144" s="36">
        <f>VLOOKUP($A144,'Price &amp; Return'!$AR:$CD,COLUMN(G$1),0)</f>
        <v>2.5317807984289786E-2</v>
      </c>
      <c r="H144" s="36">
        <f>VLOOKUP($A144,'Price &amp; Return'!$AR:$CD,COLUMN(H$1),0)</f>
        <v>0</v>
      </c>
      <c r="I144" s="36">
        <f>VLOOKUP($A144,'Price &amp; Return'!$AR:$CD,COLUMN(I$1),0)</f>
        <v>0</v>
      </c>
      <c r="J144" s="36">
        <f>VLOOKUP($A144,'Price &amp; Return'!$AR:$CD,COLUMN(J$1),0)</f>
        <v>9.5310179804324935E-2</v>
      </c>
      <c r="K144" s="36">
        <f>VLOOKUP($A144,'Price &amp; Return'!$AR:$CD,COLUMN(K$1),0)</f>
        <v>0</v>
      </c>
      <c r="L144" s="36">
        <f>VLOOKUP($A144,'Price &amp; Return'!$AR:$CD,COLUMN(L$1),0)</f>
        <v>0</v>
      </c>
      <c r="M144" s="36">
        <f>VLOOKUP($A144,'Price &amp; Return'!$AR:$CD,COLUMN(M$1),0)</f>
        <v>0</v>
      </c>
      <c r="N144" s="36">
        <f>VLOOKUP($A144,'Price &amp; Return'!$AR:$CD,COLUMN(N$1),0)</f>
        <v>5.1948168771041511E-3</v>
      </c>
      <c r="O144" s="36">
        <f>VLOOKUP($A144,'Price &amp; Return'!$AR:$CD,COLUMN(O$1),0)</f>
        <v>-3.4605529177475607E-2</v>
      </c>
      <c r="P144" s="36">
        <f>VLOOKUP($A144,'Price &amp; Return'!$AR:$CD,COLUMN(P$1),0)</f>
        <v>2.5317807984289786E-2</v>
      </c>
      <c r="Q144" s="36">
        <f>VLOOKUP($A144,'Price &amp; Return'!$AR:$CD,COLUMN(Q$1),0)</f>
        <v>0</v>
      </c>
      <c r="R144" s="36">
        <f>VLOOKUP($A144,'Price &amp; Return'!$AR:$CD,COLUMN(R$1),0)</f>
        <v>1.6997576368571077E-2</v>
      </c>
      <c r="S144" s="36">
        <f>VLOOKUP($A144,'Price &amp; Return'!$AR:$CD,COLUMN(S$1),0)</f>
        <v>0</v>
      </c>
      <c r="T144" s="36">
        <f>VLOOKUP($A144,'Price &amp; Return'!$AR:$CD,COLUMN(T$1),0)</f>
        <v>0</v>
      </c>
      <c r="U144" s="36">
        <f>VLOOKUP($A144,'Price &amp; Return'!$AR:$CD,COLUMN(U$1),0)</f>
        <v>2.579275456172898E-2</v>
      </c>
      <c r="V144" s="36">
        <f>VLOOKUP($A144,'Price &amp; Return'!$AR:$CD,COLUMN(V$1),0)</f>
        <v>0</v>
      </c>
      <c r="W144" s="36">
        <f>VLOOKUP($A144,'Price &amp; Return'!$AR:$CD,COLUMN(W$1),0)</f>
        <v>0</v>
      </c>
      <c r="X144" s="36">
        <f>VLOOKUP($A144,'Price &amp; Return'!$AR:$CD,COLUMN(X$1),0)</f>
        <v>0</v>
      </c>
      <c r="Y144" s="36">
        <f>VLOOKUP($A144,'Price &amp; Return'!$AR:$CD,COLUMN(Y$1),0)</f>
        <v>0</v>
      </c>
      <c r="Z144" s="36">
        <f>VLOOKUP($A144,'Price &amp; Return'!$AR:$CD,COLUMN(Z$1),0)</f>
        <v>0</v>
      </c>
      <c r="AA144" s="36">
        <f>VLOOKUP($A144,'Price &amp; Return'!$AR:$CD,COLUMN(AA$1),0)</f>
        <v>2.1223636451626584E-2</v>
      </c>
      <c r="AB144" s="36">
        <f>VLOOKUP($A144,'Price &amp; Return'!$AR:$CD,COLUMN(AB$1),0)</f>
        <v>0</v>
      </c>
      <c r="AC144" s="36">
        <f>VLOOKUP($A144,'Price &amp; Return'!$AR:$CD,COLUMN(AC$1),0)</f>
        <v>-9.950330853168092E-3</v>
      </c>
      <c r="AD144" s="36">
        <f>VLOOKUP($A144,'Price &amp; Return'!$AR:$CD,COLUMN(AD$1),0)</f>
        <v>0</v>
      </c>
      <c r="AE144" s="36">
        <f>VLOOKUP($A144,'Price &amp; Return'!$AR:$CD,COLUMN(AE$1),0)</f>
        <v>0</v>
      </c>
      <c r="AF144" s="36">
        <f>VLOOKUP($A144,'Price &amp; Return'!$AR:$CD,COLUMN(AF$1),0)</f>
        <v>0</v>
      </c>
      <c r="AG144" s="36">
        <f>VLOOKUP($A144,'Price &amp; Return'!$AR:$CD,COLUMN(AG$1),0)</f>
        <v>-1.494157999819914E-2</v>
      </c>
      <c r="AH144" s="36">
        <f>VLOOKUP($A144,'Price &amp; Return'!$AR:$CD,COLUMN(AH$1),0)</f>
        <v>0</v>
      </c>
      <c r="AI144" s="36">
        <f>VLOOKUP($A144,'Price &amp; Return'!$AR:$CD,COLUMN(AI$1),0)</f>
        <v>0</v>
      </c>
      <c r="AJ144" s="36">
        <f>VLOOKUP($A144,'Price &amp; Return'!$AR:$CD,COLUMN(AJ$1),0)</f>
        <v>-1.5666116744399463E-2</v>
      </c>
      <c r="AK144" s="36">
        <f>VLOOKUP($A144,'Price &amp; Return'!$AR:$CD,COLUMN(AK$1),0)</f>
        <v>0</v>
      </c>
      <c r="AL144" s="36">
        <f>VLOOKUP($A144,'Price &amp; Return'!$AR:$CD,COLUMN(AL$1),0)</f>
        <v>-5.0505157860685915E-3</v>
      </c>
      <c r="AM144" s="36">
        <f>VLOOKUP($A144,'Price &amp; Return'!$AR:$CD,COLUMN(AM$1),0)</f>
        <v>-2.0202707317519466E-2</v>
      </c>
    </row>
    <row r="145" spans="1:39" x14ac:dyDescent="0.35">
      <c r="A145">
        <v>144</v>
      </c>
      <c r="B145" s="31">
        <f>VLOOKUP($A145,'Price &amp; Return'!$AR:$CD,COLUMN(B$1),0)</f>
        <v>43431</v>
      </c>
      <c r="C145" s="36">
        <f>VLOOKUP($A145,'Price &amp; Return'!$AR:$CD,COLUMN(C$1),0)</f>
        <v>-2.7779564107075706E-2</v>
      </c>
      <c r="D145" s="36">
        <f>VLOOKUP($A145,'Price &amp; Return'!$AR:$CD,COLUMN(D$1),0)</f>
        <v>-4.6520015634892928E-2</v>
      </c>
      <c r="E145" s="36">
        <f>VLOOKUP($A145,'Price &amp; Return'!$AR:$CD,COLUMN(E$1),0)</f>
        <v>0</v>
      </c>
      <c r="F145" s="36">
        <f>VLOOKUP($A145,'Price &amp; Return'!$AR:$CD,COLUMN(F$1),0)</f>
        <v>0</v>
      </c>
      <c r="G145" s="36">
        <f>VLOOKUP($A145,'Price &amp; Return'!$AR:$CD,COLUMN(G$1),0)</f>
        <v>5.8063800954761331E-2</v>
      </c>
      <c r="H145" s="36">
        <f>VLOOKUP($A145,'Price &amp; Return'!$AR:$CD,COLUMN(H$1),0)</f>
        <v>8.9746287856275475E-2</v>
      </c>
      <c r="I145" s="36">
        <f>VLOOKUP($A145,'Price &amp; Return'!$AR:$CD,COLUMN(I$1),0)</f>
        <v>0</v>
      </c>
      <c r="J145" s="36">
        <f>VLOOKUP($A145,'Price &amp; Return'!$AR:$CD,COLUMN(J$1),0)</f>
        <v>9.2373320131015069E-2</v>
      </c>
      <c r="K145" s="36">
        <f>VLOOKUP($A145,'Price &amp; Return'!$AR:$CD,COLUMN(K$1),0)</f>
        <v>0</v>
      </c>
      <c r="L145" s="36">
        <f>VLOOKUP($A145,'Price &amp; Return'!$AR:$CD,COLUMN(L$1),0)</f>
        <v>3.8095284166676487E-3</v>
      </c>
      <c r="M145" s="36">
        <f>VLOOKUP($A145,'Price &amp; Return'!$AR:$CD,COLUMN(M$1),0)</f>
        <v>0</v>
      </c>
      <c r="N145" s="36">
        <f>VLOOKUP($A145,'Price &amp; Return'!$AR:$CD,COLUMN(N$1),0)</f>
        <v>-3.5809452696710889E-2</v>
      </c>
      <c r="O145" s="36">
        <f>VLOOKUP($A145,'Price &amp; Return'!$AR:$CD,COLUMN(O$1),0)</f>
        <v>-2.0202707317519466E-2</v>
      </c>
      <c r="P145" s="36">
        <f>VLOOKUP($A145,'Price &amp; Return'!$AR:$CD,COLUMN(P$1),0)</f>
        <v>-5.0010420574661422E-2</v>
      </c>
      <c r="Q145" s="36">
        <f>VLOOKUP($A145,'Price &amp; Return'!$AR:$CD,COLUMN(Q$1),0)</f>
        <v>0</v>
      </c>
      <c r="R145" s="36">
        <f>VLOOKUP($A145,'Price &amp; Return'!$AR:$CD,COLUMN(R$1),0)</f>
        <v>-2.5389234004819464E-2</v>
      </c>
      <c r="S145" s="36">
        <f>VLOOKUP($A145,'Price &amp; Return'!$AR:$CD,COLUMN(S$1),0)</f>
        <v>0</v>
      </c>
      <c r="T145" s="36">
        <f>VLOOKUP($A145,'Price &amp; Return'!$AR:$CD,COLUMN(T$1),0)</f>
        <v>0</v>
      </c>
      <c r="U145" s="36">
        <f>VLOOKUP($A145,'Price &amp; Return'!$AR:$CD,COLUMN(U$1),0)</f>
        <v>-5.5441448483858721E-2</v>
      </c>
      <c r="V145" s="36">
        <f>VLOOKUP($A145,'Price &amp; Return'!$AR:$CD,COLUMN(V$1),0)</f>
        <v>0</v>
      </c>
      <c r="W145" s="36">
        <f>VLOOKUP($A145,'Price &amp; Return'!$AR:$CD,COLUMN(W$1),0)</f>
        <v>-3.077165866675366E-2</v>
      </c>
      <c r="X145" s="36">
        <f>VLOOKUP($A145,'Price &amp; Return'!$AR:$CD,COLUMN(X$1),0)</f>
        <v>3.372684478639156E-3</v>
      </c>
      <c r="Y145" s="36">
        <f>VLOOKUP($A145,'Price &amp; Return'!$AR:$CD,COLUMN(Y$1),0)</f>
        <v>0</v>
      </c>
      <c r="Z145" s="36">
        <f>VLOOKUP($A145,'Price &amp; Return'!$AR:$CD,COLUMN(Z$1),0)</f>
        <v>-8.7011376989629685E-2</v>
      </c>
      <c r="AA145" s="36">
        <f>VLOOKUP($A145,'Price &amp; Return'!$AR:$CD,COLUMN(AA$1),0)</f>
        <v>0</v>
      </c>
      <c r="AB145" s="36">
        <f>VLOOKUP($A145,'Price &amp; Return'!$AR:$CD,COLUMN(AB$1),0)</f>
        <v>0</v>
      </c>
      <c r="AC145" s="36">
        <f>VLOOKUP($A145,'Price &amp; Return'!$AR:$CD,COLUMN(AC$1),0)</f>
        <v>2.0000666706669435E-2</v>
      </c>
      <c r="AD145" s="36">
        <f>VLOOKUP($A145,'Price &amp; Return'!$AR:$CD,COLUMN(AD$1),0)</f>
        <v>1.9608471388376337E-2</v>
      </c>
      <c r="AE145" s="36">
        <f>VLOOKUP($A145,'Price &amp; Return'!$AR:$CD,COLUMN(AE$1),0)</f>
        <v>0</v>
      </c>
      <c r="AF145" s="36">
        <f>VLOOKUP($A145,'Price &amp; Return'!$AR:$CD,COLUMN(AF$1),0)</f>
        <v>0</v>
      </c>
      <c r="AG145" s="36">
        <f>VLOOKUP($A145,'Price &amp; Return'!$AR:$CD,COLUMN(AG$1),0)</f>
        <v>-1.4721611825359738E-2</v>
      </c>
      <c r="AH145" s="36">
        <f>VLOOKUP($A145,'Price &amp; Return'!$AR:$CD,COLUMN(AH$1),0)</f>
        <v>0</v>
      </c>
      <c r="AI145" s="36">
        <f>VLOOKUP($A145,'Price &amp; Return'!$AR:$CD,COLUMN(AI$1),0)</f>
        <v>-0.10099506874140662</v>
      </c>
      <c r="AJ145" s="36">
        <f>VLOOKUP($A145,'Price &amp; Return'!$AR:$CD,COLUMN(AJ$1),0)</f>
        <v>-1.0309369658861213E-2</v>
      </c>
      <c r="AK145" s="36">
        <f>VLOOKUP($A145,'Price &amp; Return'!$AR:$CD,COLUMN(AK$1),0)</f>
        <v>0</v>
      </c>
      <c r="AL145" s="36">
        <f>VLOOKUP($A145,'Price &amp; Return'!$AR:$CD,COLUMN(AL$1),0)</f>
        <v>0</v>
      </c>
      <c r="AM145" s="36">
        <f>VLOOKUP($A145,'Price &amp; Return'!$AR:$CD,COLUMN(AM$1),0)</f>
        <v>-1.9802627296179754E-2</v>
      </c>
    </row>
    <row r="146" spans="1:39" x14ac:dyDescent="0.35">
      <c r="A146">
        <v>145</v>
      </c>
      <c r="B146" s="31">
        <f>VLOOKUP($A146,'Price &amp; Return'!$AR:$CD,COLUMN(B$1),0)</f>
        <v>43430</v>
      </c>
      <c r="C146" s="36">
        <f>VLOOKUP($A146,'Price &amp; Return'!$AR:$CD,COLUMN(C$1),0)</f>
        <v>-1.3605652055778709E-2</v>
      </c>
      <c r="D146" s="36">
        <f>VLOOKUP($A146,'Price &amp; Return'!$AR:$CD,COLUMN(D$1),0)</f>
        <v>1.5267472130788381E-2</v>
      </c>
      <c r="E146" s="36">
        <f>VLOOKUP($A146,'Price &amp; Return'!$AR:$CD,COLUMN(E$1),0)</f>
        <v>0</v>
      </c>
      <c r="F146" s="36">
        <f>VLOOKUP($A146,'Price &amp; Return'!$AR:$CD,COLUMN(F$1),0)</f>
        <v>0</v>
      </c>
      <c r="G146" s="36">
        <f>VLOOKUP($A146,'Price &amp; Return'!$AR:$CD,COLUMN(G$1),0)</f>
        <v>0</v>
      </c>
      <c r="H146" s="36">
        <f>VLOOKUP($A146,'Price &amp; Return'!$AR:$CD,COLUMN(H$1),0)</f>
        <v>9.000347154930774E-2</v>
      </c>
      <c r="I146" s="36">
        <f>VLOOKUP($A146,'Price &amp; Return'!$AR:$CD,COLUMN(I$1),0)</f>
        <v>0</v>
      </c>
      <c r="J146" s="36">
        <f>VLOOKUP($A146,'Price &amp; Return'!$AR:$CD,COLUMN(J$1),0)</f>
        <v>3.278982282299097E-2</v>
      </c>
      <c r="K146" s="36">
        <f>VLOOKUP($A146,'Price &amp; Return'!$AR:$CD,COLUMN(K$1),0)</f>
        <v>0</v>
      </c>
      <c r="L146" s="36">
        <f>VLOOKUP($A146,'Price &amp; Return'!$AR:$CD,COLUMN(L$1),0)</f>
        <v>3.8240964384032546E-3</v>
      </c>
      <c r="M146" s="36">
        <f>VLOOKUP($A146,'Price &amp; Return'!$AR:$CD,COLUMN(M$1),0)</f>
        <v>0</v>
      </c>
      <c r="N146" s="36">
        <f>VLOOKUP($A146,'Price &amp; Return'!$AR:$CD,COLUMN(N$1),0)</f>
        <v>0</v>
      </c>
      <c r="O146" s="36">
        <f>VLOOKUP($A146,'Price &amp; Return'!$AR:$CD,COLUMN(O$1),0)</f>
        <v>-1.3245226750020567E-2</v>
      </c>
      <c r="P146" s="36">
        <f>VLOOKUP($A146,'Price &amp; Return'!$AR:$CD,COLUMN(P$1),0)</f>
        <v>3.4742948443872837E-2</v>
      </c>
      <c r="Q146" s="36">
        <f>VLOOKUP($A146,'Price &amp; Return'!$AR:$CD,COLUMN(Q$1),0)</f>
        <v>9.0151096994297478E-2</v>
      </c>
      <c r="R146" s="36">
        <f>VLOOKUP($A146,'Price &amp; Return'!$AR:$CD,COLUMN(R$1),0)</f>
        <v>-1.3831479148461737E-2</v>
      </c>
      <c r="S146" s="36">
        <f>VLOOKUP($A146,'Price &amp; Return'!$AR:$CD,COLUMN(S$1),0)</f>
        <v>0</v>
      </c>
      <c r="T146" s="36">
        <f>VLOOKUP($A146,'Price &amp; Return'!$AR:$CD,COLUMN(T$1),0)</f>
        <v>0</v>
      </c>
      <c r="U146" s="36">
        <f>VLOOKUP($A146,'Price &amp; Return'!$AR:$CD,COLUMN(U$1),0)</f>
        <v>-1.8553407895747834E-2</v>
      </c>
      <c r="V146" s="36">
        <f>VLOOKUP($A146,'Price &amp; Return'!$AR:$CD,COLUMN(V$1),0)</f>
        <v>2.4097551579060524E-2</v>
      </c>
      <c r="W146" s="36">
        <f>VLOOKUP($A146,'Price &amp; Return'!$AR:$CD,COLUMN(W$1),0)</f>
        <v>0</v>
      </c>
      <c r="X146" s="36">
        <f>VLOOKUP($A146,'Price &amp; Return'!$AR:$CD,COLUMN(X$1),0)</f>
        <v>-1.3423020332140661E-2</v>
      </c>
      <c r="Y146" s="36">
        <f>VLOOKUP($A146,'Price &amp; Return'!$AR:$CD,COLUMN(Y$1),0)</f>
        <v>0</v>
      </c>
      <c r="Z146" s="36">
        <f>VLOOKUP($A146,'Price &amp; Return'!$AR:$CD,COLUMN(Z$1),0)</f>
        <v>6.8992871486951421E-2</v>
      </c>
      <c r="AA146" s="36">
        <f>VLOOKUP($A146,'Price &amp; Return'!$AR:$CD,COLUMN(AA$1),0)</f>
        <v>-1.0209291341071224E-3</v>
      </c>
      <c r="AB146" s="36">
        <f>VLOOKUP($A146,'Price &amp; Return'!$AR:$CD,COLUMN(AB$1),0)</f>
        <v>-1.515180502060222E-2</v>
      </c>
      <c r="AC146" s="36">
        <f>VLOOKUP($A146,'Price &amp; Return'!$AR:$CD,COLUMN(AC$1),0)</f>
        <v>0</v>
      </c>
      <c r="AD146" s="36">
        <f>VLOOKUP($A146,'Price &amp; Return'!$AR:$CD,COLUMN(AD$1),0)</f>
        <v>0</v>
      </c>
      <c r="AE146" s="36">
        <f>VLOOKUP($A146,'Price &amp; Return'!$AR:$CD,COLUMN(AE$1),0)</f>
        <v>0</v>
      </c>
      <c r="AF146" s="36">
        <f>VLOOKUP($A146,'Price &amp; Return'!$AR:$CD,COLUMN(AF$1),0)</f>
        <v>0</v>
      </c>
      <c r="AG146" s="36">
        <f>VLOOKUP($A146,'Price &amp; Return'!$AR:$CD,COLUMN(AG$1),0)</f>
        <v>-2.0855064910213707E-3</v>
      </c>
      <c r="AH146" s="36">
        <f>VLOOKUP($A146,'Price &amp; Return'!$AR:$CD,COLUMN(AH$1),0)</f>
        <v>2.7398974188114562E-2</v>
      </c>
      <c r="AI146" s="36">
        <f>VLOOKUP($A146,'Price &amp; Return'!$AR:$CD,COLUMN(AI$1),0)</f>
        <v>0</v>
      </c>
      <c r="AJ146" s="36">
        <f>VLOOKUP($A146,'Price &amp; Return'!$AR:$CD,COLUMN(AJ$1),0)</f>
        <v>0</v>
      </c>
      <c r="AK146" s="36">
        <f>VLOOKUP($A146,'Price &amp; Return'!$AR:$CD,COLUMN(AK$1),0)</f>
        <v>0</v>
      </c>
      <c r="AL146" s="36">
        <f>VLOOKUP($A146,'Price &amp; Return'!$AR:$CD,COLUMN(AL$1),0)</f>
        <v>-2.6104651993726948E-2</v>
      </c>
      <c r="AM146" s="36">
        <f>VLOOKUP($A146,'Price &amp; Return'!$AR:$CD,COLUMN(AM$1),0)</f>
        <v>-1.9418085857101513E-2</v>
      </c>
    </row>
    <row r="147" spans="1:39" x14ac:dyDescent="0.35">
      <c r="A147">
        <v>146</v>
      </c>
      <c r="B147" s="31">
        <f>VLOOKUP($A147,'Price &amp; Return'!$AR:$CD,COLUMN(B$1),0)</f>
        <v>43427</v>
      </c>
      <c r="C147" s="36">
        <f>VLOOKUP($A147,'Price &amp; Return'!$AR:$CD,COLUMN(C$1),0)</f>
        <v>-2.0067563050809142E-2</v>
      </c>
      <c r="D147" s="36">
        <f>VLOOKUP($A147,'Price &amp; Return'!$AR:$CD,COLUMN(D$1),0)</f>
        <v>1.5504186535965254E-2</v>
      </c>
      <c r="E147" s="36">
        <f>VLOOKUP($A147,'Price &amp; Return'!$AR:$CD,COLUMN(E$1),0)</f>
        <v>0</v>
      </c>
      <c r="F147" s="36">
        <f>VLOOKUP($A147,'Price &amp; Return'!$AR:$CD,COLUMN(F$1),0)</f>
        <v>0</v>
      </c>
      <c r="G147" s="36">
        <f>VLOOKUP($A147,'Price &amp; Return'!$AR:$CD,COLUMN(G$1),0)</f>
        <v>0</v>
      </c>
      <c r="H147" s="36">
        <f>VLOOKUP($A147,'Price &amp; Return'!$AR:$CD,COLUMN(H$1),0)</f>
        <v>9.3257493486582521E-2</v>
      </c>
      <c r="I147" s="36">
        <f>VLOOKUP($A147,'Price &amp; Return'!$AR:$CD,COLUMN(I$1),0)</f>
        <v>0</v>
      </c>
      <c r="J147" s="36">
        <f>VLOOKUP($A147,'Price &amp; Return'!$AR:$CD,COLUMN(J$1),0)</f>
        <v>0</v>
      </c>
      <c r="K147" s="36">
        <f>VLOOKUP($A147,'Price &amp; Return'!$AR:$CD,COLUMN(K$1),0)</f>
        <v>0</v>
      </c>
      <c r="L147" s="36">
        <f>VLOOKUP($A147,'Price &amp; Return'!$AR:$CD,COLUMN(L$1),0)</f>
        <v>3.8387763071656669E-3</v>
      </c>
      <c r="M147" s="36">
        <f>VLOOKUP($A147,'Price &amp; Return'!$AR:$CD,COLUMN(M$1),0)</f>
        <v>0</v>
      </c>
      <c r="N147" s="36">
        <f>VLOOKUP($A147,'Price &amp; Return'!$AR:$CD,COLUMN(N$1),0)</f>
        <v>0</v>
      </c>
      <c r="O147" s="36">
        <f>VLOOKUP($A147,'Price &amp; Return'!$AR:$CD,COLUMN(O$1),0)</f>
        <v>0</v>
      </c>
      <c r="P147" s="36">
        <f>VLOOKUP($A147,'Price &amp; Return'!$AR:$CD,COLUMN(P$1),0)</f>
        <v>-3.2300944788321177E-2</v>
      </c>
      <c r="Q147" s="36">
        <f>VLOOKUP($A147,'Price &amp; Return'!$AR:$CD,COLUMN(Q$1),0)</f>
        <v>0</v>
      </c>
      <c r="R147" s="36">
        <f>VLOOKUP($A147,'Price &amp; Return'!$AR:$CD,COLUMN(R$1),0)</f>
        <v>1.1049836186584935E-2</v>
      </c>
      <c r="S147" s="36">
        <f>VLOOKUP($A147,'Price &amp; Return'!$AR:$CD,COLUMN(S$1),0)</f>
        <v>0</v>
      </c>
      <c r="T147" s="36">
        <f>VLOOKUP($A147,'Price &amp; Return'!$AR:$CD,COLUMN(T$1),0)</f>
        <v>0</v>
      </c>
      <c r="U147" s="36">
        <f>VLOOKUP($A147,'Price &amp; Return'!$AR:$CD,COLUMN(U$1),0)</f>
        <v>-6.8894827465107195E-2</v>
      </c>
      <c r="V147" s="36">
        <f>VLOOKUP($A147,'Price &amp; Return'!$AR:$CD,COLUMN(V$1),0)</f>
        <v>0</v>
      </c>
      <c r="W147" s="36">
        <f>VLOOKUP($A147,'Price &amp; Return'!$AR:$CD,COLUMN(W$1),0)</f>
        <v>0</v>
      </c>
      <c r="X147" s="36">
        <f>VLOOKUP($A147,'Price &amp; Return'!$AR:$CD,COLUMN(X$1),0)</f>
        <v>0</v>
      </c>
      <c r="Y147" s="36">
        <f>VLOOKUP($A147,'Price &amp; Return'!$AR:$CD,COLUMN(Y$1),0)</f>
        <v>0</v>
      </c>
      <c r="Z147" s="36">
        <f>VLOOKUP($A147,'Price &amp; Return'!$AR:$CD,COLUMN(Z$1),0)</f>
        <v>9.3526058010823546E-2</v>
      </c>
      <c r="AA147" s="36">
        <f>VLOOKUP($A147,'Price &amp; Return'!$AR:$CD,COLUMN(AA$1),0)</f>
        <v>-2.0202707317519466E-2</v>
      </c>
      <c r="AB147" s="36">
        <f>VLOOKUP($A147,'Price &amp; Return'!$AR:$CD,COLUMN(AB$1),0)</f>
        <v>0</v>
      </c>
      <c r="AC147" s="36">
        <f>VLOOKUP($A147,'Price &amp; Return'!$AR:$CD,COLUMN(AC$1),0)</f>
        <v>4.1242958534049218E-2</v>
      </c>
      <c r="AD147" s="36">
        <f>VLOOKUP($A147,'Price &amp; Return'!$AR:$CD,COLUMN(AD$1),0)</f>
        <v>0</v>
      </c>
      <c r="AE147" s="36">
        <f>VLOOKUP($A147,'Price &amp; Return'!$AR:$CD,COLUMN(AE$1),0)</f>
        <v>0</v>
      </c>
      <c r="AF147" s="36">
        <f>VLOOKUP($A147,'Price &amp; Return'!$AR:$CD,COLUMN(AF$1),0)</f>
        <v>0</v>
      </c>
      <c r="AG147" s="36">
        <f>VLOOKUP($A147,'Price &amp; Return'!$AR:$CD,COLUMN(AG$1),0)</f>
        <v>-6.2305497506359745E-3</v>
      </c>
      <c r="AH147" s="36">
        <f>VLOOKUP($A147,'Price &amp; Return'!$AR:$CD,COLUMN(AH$1),0)</f>
        <v>0</v>
      </c>
      <c r="AI147" s="36">
        <f>VLOOKUP($A147,'Price &amp; Return'!$AR:$CD,COLUMN(AI$1),0)</f>
        <v>0</v>
      </c>
      <c r="AJ147" s="36">
        <f>VLOOKUP($A147,'Price &amp; Return'!$AR:$CD,COLUMN(AJ$1),0)</f>
        <v>-2.5317807984289897E-2</v>
      </c>
      <c r="AK147" s="36">
        <f>VLOOKUP($A147,'Price &amp; Return'!$AR:$CD,COLUMN(AK$1),0)</f>
        <v>1.600034134644112E-2</v>
      </c>
      <c r="AL147" s="36">
        <f>VLOOKUP($A147,'Price &amp; Return'!$AR:$CD,COLUMN(AL$1),0)</f>
        <v>-3.0213778596496595E-2</v>
      </c>
      <c r="AM147" s="36">
        <f>VLOOKUP($A147,'Price &amp; Return'!$AR:$CD,COLUMN(AM$1),0)</f>
        <v>-6.38979809877101E-3</v>
      </c>
    </row>
    <row r="148" spans="1:39" x14ac:dyDescent="0.35">
      <c r="A148">
        <v>147</v>
      </c>
      <c r="B148" s="31">
        <f>VLOOKUP($A148,'Price &amp; Return'!$AR:$CD,COLUMN(B$1),0)</f>
        <v>43426</v>
      </c>
      <c r="C148" s="36">
        <f>VLOOKUP($A148,'Price &amp; Return'!$AR:$CD,COLUMN(C$1),0)</f>
        <v>-1.9672765598704893E-2</v>
      </c>
      <c r="D148" s="36">
        <f>VLOOKUP($A148,'Price &amp; Return'!$AR:$CD,COLUMN(D$1),0)</f>
        <v>0</v>
      </c>
      <c r="E148" s="36">
        <f>VLOOKUP($A148,'Price &amp; Return'!$AR:$CD,COLUMN(E$1),0)</f>
        <v>0</v>
      </c>
      <c r="F148" s="36">
        <f>VLOOKUP($A148,'Price &amp; Return'!$AR:$CD,COLUMN(F$1),0)</f>
        <v>0</v>
      </c>
      <c r="G148" s="36">
        <f>VLOOKUP($A148,'Price &amp; Return'!$AR:$CD,COLUMN(G$1),0)</f>
        <v>0</v>
      </c>
      <c r="H148" s="36">
        <f>VLOOKUP($A148,'Price &amp; Return'!$AR:$CD,COLUMN(H$1),0)</f>
        <v>0</v>
      </c>
      <c r="I148" s="36">
        <f>VLOOKUP($A148,'Price &amp; Return'!$AR:$CD,COLUMN(I$1),0)</f>
        <v>0</v>
      </c>
      <c r="J148" s="36">
        <f>VLOOKUP($A148,'Price &amp; Return'!$AR:$CD,COLUMN(J$1),0)</f>
        <v>0</v>
      </c>
      <c r="K148" s="36">
        <f>VLOOKUP($A148,'Price &amp; Return'!$AR:$CD,COLUMN(K$1),0)</f>
        <v>0</v>
      </c>
      <c r="L148" s="36">
        <f>VLOOKUP($A148,'Price &amp; Return'!$AR:$CD,COLUMN(L$1),0)</f>
        <v>7.7220460939103185E-3</v>
      </c>
      <c r="M148" s="36">
        <f>VLOOKUP($A148,'Price &amp; Return'!$AR:$CD,COLUMN(M$1),0)</f>
        <v>0</v>
      </c>
      <c r="N148" s="36">
        <f>VLOOKUP($A148,'Price &amp; Return'!$AR:$CD,COLUMN(N$1),0)</f>
        <v>5.037794029957081E-3</v>
      </c>
      <c r="O148" s="36">
        <f>VLOOKUP($A148,'Price &amp; Return'!$AR:$CD,COLUMN(O$1),0)</f>
        <v>6.6006840313520927E-3</v>
      </c>
      <c r="P148" s="36">
        <f>VLOOKUP($A148,'Price &amp; Return'!$AR:$CD,COLUMN(P$1),0)</f>
        <v>9.4821301769655114E-2</v>
      </c>
      <c r="Q148" s="36">
        <f>VLOOKUP($A148,'Price &amp; Return'!$AR:$CD,COLUMN(Q$1),0)</f>
        <v>0</v>
      </c>
      <c r="R148" s="36">
        <f>VLOOKUP($A148,'Price &amp; Return'!$AR:$CD,COLUMN(R$1),0)</f>
        <v>4.175371410480592E-3</v>
      </c>
      <c r="S148" s="36">
        <f>VLOOKUP($A148,'Price &amp; Return'!$AR:$CD,COLUMN(S$1),0)</f>
        <v>0</v>
      </c>
      <c r="T148" s="36">
        <f>VLOOKUP($A148,'Price &amp; Return'!$AR:$CD,COLUMN(T$1),0)</f>
        <v>0</v>
      </c>
      <c r="U148" s="36">
        <f>VLOOKUP($A148,'Price &amp; Return'!$AR:$CD,COLUMN(U$1),0)</f>
        <v>0</v>
      </c>
      <c r="V148" s="36">
        <f>VLOOKUP($A148,'Price &amp; Return'!$AR:$CD,COLUMN(V$1),0)</f>
        <v>-4.0626853530271109E-2</v>
      </c>
      <c r="W148" s="36">
        <f>VLOOKUP($A148,'Price &amp; Return'!$AR:$CD,COLUMN(W$1),0)</f>
        <v>0</v>
      </c>
      <c r="X148" s="36">
        <f>VLOOKUP($A148,'Price &amp; Return'!$AR:$CD,COLUMN(X$1),0)</f>
        <v>0</v>
      </c>
      <c r="Y148" s="36">
        <f>VLOOKUP($A148,'Price &amp; Return'!$AR:$CD,COLUMN(Y$1),0)</f>
        <v>0</v>
      </c>
      <c r="Z148" s="36">
        <f>VLOOKUP($A148,'Price &amp; Return'!$AR:$CD,COLUMN(Z$1),0)</f>
        <v>6.062462181643484E-2</v>
      </c>
      <c r="AA148" s="36">
        <f>VLOOKUP($A148,'Price &amp; Return'!$AR:$CD,COLUMN(AA$1),0)</f>
        <v>0</v>
      </c>
      <c r="AB148" s="36">
        <f>VLOOKUP($A148,'Price &amp; Return'!$AR:$CD,COLUMN(AB$1),0)</f>
        <v>0</v>
      </c>
      <c r="AC148" s="36">
        <f>VLOOKUP($A148,'Price &amp; Return'!$AR:$CD,COLUMN(AC$1),0)</f>
        <v>0</v>
      </c>
      <c r="AD148" s="36">
        <f>VLOOKUP($A148,'Price &amp; Return'!$AR:$CD,COLUMN(AD$1),0)</f>
        <v>0</v>
      </c>
      <c r="AE148" s="36">
        <f>VLOOKUP($A148,'Price &amp; Return'!$AR:$CD,COLUMN(AE$1),0)</f>
        <v>0</v>
      </c>
      <c r="AF148" s="36">
        <f>VLOOKUP($A148,'Price &amp; Return'!$AR:$CD,COLUMN(AF$1),0)</f>
        <v>1.423511582187191E-2</v>
      </c>
      <c r="AG148" s="36">
        <f>VLOOKUP($A148,'Price &amp; Return'!$AR:$CD,COLUMN(AG$1),0)</f>
        <v>6.2305497506359416E-3</v>
      </c>
      <c r="AH148" s="36">
        <f>VLOOKUP($A148,'Price &amp; Return'!$AR:$CD,COLUMN(AH$1),0)</f>
        <v>-3.8151765964376291E-2</v>
      </c>
      <c r="AI148" s="36">
        <f>VLOOKUP($A148,'Price &amp; Return'!$AR:$CD,COLUMN(AI$1),0)</f>
        <v>0</v>
      </c>
      <c r="AJ148" s="36">
        <f>VLOOKUP($A148,'Price &amp; Return'!$AR:$CD,COLUMN(AJ$1),0)</f>
        <v>0</v>
      </c>
      <c r="AK148" s="36">
        <f>VLOOKUP($A148,'Price &amp; Return'!$AR:$CD,COLUMN(AK$1),0)</f>
        <v>0</v>
      </c>
      <c r="AL148" s="36">
        <f>VLOOKUP($A148,'Price &amp; Return'!$AR:$CD,COLUMN(AL$1),0)</f>
        <v>-1.1834457647002796E-2</v>
      </c>
      <c r="AM148" s="36">
        <f>VLOOKUP($A148,'Price &amp; Return'!$AR:$CD,COLUMN(AM$1),0)</f>
        <v>0</v>
      </c>
    </row>
    <row r="149" spans="1:39" x14ac:dyDescent="0.35">
      <c r="A149">
        <v>148</v>
      </c>
      <c r="B149" s="31">
        <f>VLOOKUP($A149,'Price &amp; Return'!$AR:$CD,COLUMN(B$1),0)</f>
        <v>43425</v>
      </c>
      <c r="C149" s="36">
        <f>VLOOKUP($A149,'Price &amp; Return'!$AR:$CD,COLUMN(C$1),0)</f>
        <v>-6.4725145056174788E-3</v>
      </c>
      <c r="D149" s="36">
        <f>VLOOKUP($A149,'Price &amp; Return'!$AR:$CD,COLUMN(D$1),0)</f>
        <v>0</v>
      </c>
      <c r="E149" s="36">
        <f>VLOOKUP($A149,'Price &amp; Return'!$AR:$CD,COLUMN(E$1),0)</f>
        <v>0</v>
      </c>
      <c r="F149" s="36">
        <f>VLOOKUP($A149,'Price &amp; Return'!$AR:$CD,COLUMN(F$1),0)</f>
        <v>0</v>
      </c>
      <c r="G149" s="36">
        <f>VLOOKUP($A149,'Price &amp; Return'!$AR:$CD,COLUMN(G$1),0)</f>
        <v>-3.7337670437644355E-2</v>
      </c>
      <c r="H149" s="36">
        <f>VLOOKUP($A149,'Price &amp; Return'!$AR:$CD,COLUMN(H$1),0)</f>
        <v>0</v>
      </c>
      <c r="I149" s="36">
        <f>VLOOKUP($A149,'Price &amp; Return'!$AR:$CD,COLUMN(I$1),0)</f>
        <v>0</v>
      </c>
      <c r="J149" s="36">
        <f>VLOOKUP($A149,'Price &amp; Return'!$AR:$CD,COLUMN(J$1),0)</f>
        <v>0</v>
      </c>
      <c r="K149" s="36">
        <f>VLOOKUP($A149,'Price &amp; Return'!$AR:$CD,COLUMN(K$1),0)</f>
        <v>0</v>
      </c>
      <c r="L149" s="36">
        <f>VLOOKUP($A149,'Price &amp; Return'!$AR:$CD,COLUMN(L$1),0)</f>
        <v>-7.7220460939102778E-3</v>
      </c>
      <c r="M149" s="36">
        <f>VLOOKUP($A149,'Price &amp; Return'!$AR:$CD,COLUMN(M$1),0)</f>
        <v>0</v>
      </c>
      <c r="N149" s="36">
        <f>VLOOKUP($A149,'Price &amp; Return'!$AR:$CD,COLUMN(N$1),0)</f>
        <v>-1.0050335853501451E-2</v>
      </c>
      <c r="O149" s="36">
        <f>VLOOKUP($A149,'Price &amp; Return'!$AR:$CD,COLUMN(O$1),0)</f>
        <v>-6.6006840313520242E-3</v>
      </c>
      <c r="P149" s="36">
        <f>VLOOKUP($A149,'Price &amp; Return'!$AR:$CD,COLUMN(P$1),0)</f>
        <v>3.278982282299097E-2</v>
      </c>
      <c r="Q149" s="36">
        <f>VLOOKUP($A149,'Price &amp; Return'!$AR:$CD,COLUMN(Q$1),0)</f>
        <v>0</v>
      </c>
      <c r="R149" s="36">
        <f>VLOOKUP($A149,'Price &amp; Return'!$AR:$CD,COLUMN(R$1),0)</f>
        <v>-3.0222080348581412E-2</v>
      </c>
      <c r="S149" s="36">
        <f>VLOOKUP($A149,'Price &amp; Return'!$AR:$CD,COLUMN(S$1),0)</f>
        <v>0</v>
      </c>
      <c r="T149" s="36">
        <f>VLOOKUP($A149,'Price &amp; Return'!$AR:$CD,COLUMN(T$1),0)</f>
        <v>1.8048069871702849E-2</v>
      </c>
      <c r="U149" s="36">
        <f>VLOOKUP($A149,'Price &amp; Return'!$AR:$CD,COLUMN(U$1),0)</f>
        <v>-6.4452724732387862E-2</v>
      </c>
      <c r="V149" s="36">
        <f>VLOOKUP($A149,'Price &amp; Return'!$AR:$CD,COLUMN(V$1),0)</f>
        <v>0</v>
      </c>
      <c r="W149" s="36">
        <f>VLOOKUP($A149,'Price &amp; Return'!$AR:$CD,COLUMN(W$1),0)</f>
        <v>9.5310179804324935E-2</v>
      </c>
      <c r="X149" s="36">
        <f>VLOOKUP($A149,'Price &amp; Return'!$AR:$CD,COLUMN(X$1),0)</f>
        <v>0</v>
      </c>
      <c r="Y149" s="36">
        <f>VLOOKUP($A149,'Price &amp; Return'!$AR:$CD,COLUMN(Y$1),0)</f>
        <v>-6.3884646909611528E-2</v>
      </c>
      <c r="Z149" s="36">
        <f>VLOOKUP($A149,'Price &amp; Return'!$AR:$CD,COLUMN(Z$1),0)</f>
        <v>0.11000089521432849</v>
      </c>
      <c r="AA149" s="36">
        <f>VLOOKUP($A149,'Price &amp; Return'!$AR:$CD,COLUMN(AA$1),0)</f>
        <v>4.08219945202552E-2</v>
      </c>
      <c r="AB149" s="36">
        <f>VLOOKUP($A149,'Price &amp; Return'!$AR:$CD,COLUMN(AB$1),0)</f>
        <v>0</v>
      </c>
      <c r="AC149" s="36">
        <f>VLOOKUP($A149,'Price &amp; Return'!$AR:$CD,COLUMN(AC$1),0)</f>
        <v>0</v>
      </c>
      <c r="AD149" s="36">
        <f>VLOOKUP($A149,'Price &amp; Return'!$AR:$CD,COLUMN(AD$1),0)</f>
        <v>0</v>
      </c>
      <c r="AE149" s="36">
        <f>VLOOKUP($A149,'Price &amp; Return'!$AR:$CD,COLUMN(AE$1),0)</f>
        <v>0</v>
      </c>
      <c r="AF149" s="36">
        <f>VLOOKUP($A149,'Price &amp; Return'!$AR:$CD,COLUMN(AF$1),0)</f>
        <v>0</v>
      </c>
      <c r="AG149" s="36">
        <f>VLOOKUP($A149,'Price &amp; Return'!$AR:$CD,COLUMN(AG$1),0)</f>
        <v>-4.1580101486637881E-3</v>
      </c>
      <c r="AH149" s="36">
        <f>VLOOKUP($A149,'Price &amp; Return'!$AR:$CD,COLUMN(AH$1),0)</f>
        <v>-2.6702285558788097E-3</v>
      </c>
      <c r="AI149" s="36">
        <f>VLOOKUP($A149,'Price &amp; Return'!$AR:$CD,COLUMN(AI$1),0)</f>
        <v>0</v>
      </c>
      <c r="AJ149" s="36">
        <f>VLOOKUP($A149,'Price &amp; Return'!$AR:$CD,COLUMN(AJ$1),0)</f>
        <v>-1.7348638334612976E-2</v>
      </c>
      <c r="AK149" s="36">
        <f>VLOOKUP($A149,'Price &amp; Return'!$AR:$CD,COLUMN(AK$1),0)</f>
        <v>-3.1748698314580298E-2</v>
      </c>
      <c r="AL149" s="36">
        <f>VLOOKUP($A149,'Price &amp; Return'!$AR:$CD,COLUMN(AL$1),0)</f>
        <v>0</v>
      </c>
      <c r="AM149" s="36">
        <f>VLOOKUP($A149,'Price &amp; Return'!$AR:$CD,COLUMN(AM$1),0)</f>
        <v>6.3897980987709883E-3</v>
      </c>
    </row>
    <row r="150" spans="1:39" x14ac:dyDescent="0.35">
      <c r="A150">
        <v>149</v>
      </c>
      <c r="B150" s="31">
        <f>VLOOKUP($A150,'Price &amp; Return'!$AR:$CD,COLUMN(B$1),0)</f>
        <v>43423</v>
      </c>
      <c r="C150" s="36">
        <f>VLOOKUP($A150,'Price &amp; Return'!$AR:$CD,COLUMN(C$1),0)</f>
        <v>6.4725145056175196E-3</v>
      </c>
      <c r="D150" s="36">
        <f>VLOOKUP($A150,'Price &amp; Return'!$AR:$CD,COLUMN(D$1),0)</f>
        <v>0</v>
      </c>
      <c r="E150" s="36">
        <f>VLOOKUP($A150,'Price &amp; Return'!$AR:$CD,COLUMN(E$1),0)</f>
        <v>0</v>
      </c>
      <c r="F150" s="36">
        <f>VLOOKUP($A150,'Price &amp; Return'!$AR:$CD,COLUMN(F$1),0)</f>
        <v>0</v>
      </c>
      <c r="G150" s="36">
        <f>VLOOKUP($A150,'Price &amp; Return'!$AR:$CD,COLUMN(G$1),0)</f>
        <v>3.1917602968305162E-2</v>
      </c>
      <c r="H150" s="36">
        <f>VLOOKUP($A150,'Price &amp; Return'!$AR:$CD,COLUMN(H$1),0)</f>
        <v>0</v>
      </c>
      <c r="I150" s="36">
        <f>VLOOKUP($A150,'Price &amp; Return'!$AR:$CD,COLUMN(I$1),0)</f>
        <v>0</v>
      </c>
      <c r="J150" s="36">
        <f>VLOOKUP($A150,'Price &amp; Return'!$AR:$CD,COLUMN(J$1),0)</f>
        <v>6.1875403718087453E-2</v>
      </c>
      <c r="K150" s="36">
        <f>VLOOKUP($A150,'Price &amp; Return'!$AR:$CD,COLUMN(K$1),0)</f>
        <v>0</v>
      </c>
      <c r="L150" s="36">
        <f>VLOOKUP($A150,'Price &amp; Return'!$AR:$CD,COLUMN(L$1),0)</f>
        <v>1.160554612030789E-2</v>
      </c>
      <c r="M150" s="36">
        <f>VLOOKUP($A150,'Price &amp; Return'!$AR:$CD,COLUMN(M$1),0)</f>
        <v>0</v>
      </c>
      <c r="N150" s="36">
        <f>VLOOKUP($A150,'Price &amp; Return'!$AR:$CD,COLUMN(N$1),0)</f>
        <v>5.0125418235441935E-3</v>
      </c>
      <c r="O150" s="36">
        <f>VLOOKUP($A150,'Price &amp; Return'!$AR:$CD,COLUMN(O$1),0)</f>
        <v>1.9934214900817111E-2</v>
      </c>
      <c r="P150" s="36">
        <f>VLOOKUP($A150,'Price &amp; Return'!$AR:$CD,COLUMN(P$1),0)</f>
        <v>4.5462374076757413E-2</v>
      </c>
      <c r="Q150" s="36">
        <f>VLOOKUP($A150,'Price &amp; Return'!$AR:$CD,COLUMN(Q$1),0)</f>
        <v>9.4932892495567092E-2</v>
      </c>
      <c r="R150" s="36">
        <f>VLOOKUP($A150,'Price &amp; Return'!$AR:$CD,COLUMN(R$1),0)</f>
        <v>1.3540963477294517E-3</v>
      </c>
      <c r="S150" s="36">
        <f>VLOOKUP($A150,'Price &amp; Return'!$AR:$CD,COLUMN(S$1),0)</f>
        <v>0</v>
      </c>
      <c r="T150" s="36">
        <f>VLOOKUP($A150,'Price &amp; Return'!$AR:$CD,COLUMN(T$1),0)</f>
        <v>0</v>
      </c>
      <c r="U150" s="36">
        <f>VLOOKUP($A150,'Price &amp; Return'!$AR:$CD,COLUMN(U$1),0)</f>
        <v>0</v>
      </c>
      <c r="V150" s="36">
        <f>VLOOKUP($A150,'Price &amp; Return'!$AR:$CD,COLUMN(V$1),0)</f>
        <v>0</v>
      </c>
      <c r="W150" s="36">
        <f>VLOOKUP($A150,'Price &amp; Return'!$AR:$CD,COLUMN(W$1),0)</f>
        <v>0</v>
      </c>
      <c r="X150" s="36">
        <f>VLOOKUP($A150,'Price &amp; Return'!$AR:$CD,COLUMN(X$1),0)</f>
        <v>1.3423020332140771E-2</v>
      </c>
      <c r="Y150" s="36">
        <f>VLOOKUP($A150,'Price &amp; Return'!$AR:$CD,COLUMN(Y$1),0)</f>
        <v>0</v>
      </c>
      <c r="Z150" s="36">
        <f>VLOOKUP($A150,'Price &amp; Return'!$AR:$CD,COLUMN(Z$1),0)</f>
        <v>7.2320661579626078E-2</v>
      </c>
      <c r="AA150" s="36">
        <f>VLOOKUP($A150,'Price &amp; Return'!$AR:$CD,COLUMN(AA$1),0)</f>
        <v>0</v>
      </c>
      <c r="AB150" s="36">
        <f>VLOOKUP($A150,'Price &amp; Return'!$AR:$CD,COLUMN(AB$1),0)</f>
        <v>2.0070252597676561E-3</v>
      </c>
      <c r="AC150" s="36">
        <f>VLOOKUP($A150,'Price &amp; Return'!$AR:$CD,COLUMN(AC$1),0)</f>
        <v>0</v>
      </c>
      <c r="AD150" s="36">
        <f>VLOOKUP($A150,'Price &amp; Return'!$AR:$CD,COLUMN(AD$1),0)</f>
        <v>0</v>
      </c>
      <c r="AE150" s="36">
        <f>VLOOKUP($A150,'Price &amp; Return'!$AR:$CD,COLUMN(AE$1),0)</f>
        <v>0</v>
      </c>
      <c r="AF150" s="36">
        <f>VLOOKUP($A150,'Price &amp; Return'!$AR:$CD,COLUMN(AF$1),0)</f>
        <v>0</v>
      </c>
      <c r="AG150" s="36">
        <f>VLOOKUP($A150,'Price &amp; Return'!$AR:$CD,COLUMN(AG$1),0)</f>
        <v>4.158010148663677E-3</v>
      </c>
      <c r="AH150" s="36">
        <f>VLOOKUP($A150,'Price &amp; Return'!$AR:$CD,COLUMN(AH$1),0)</f>
        <v>0</v>
      </c>
      <c r="AI150" s="36">
        <f>VLOOKUP($A150,'Price &amp; Return'!$AR:$CD,COLUMN(AI$1),0)</f>
        <v>0</v>
      </c>
      <c r="AJ150" s="36">
        <f>VLOOKUP($A150,'Price &amp; Return'!$AR:$CD,COLUMN(AJ$1),0)</f>
        <v>0</v>
      </c>
      <c r="AK150" s="36">
        <f>VLOOKUP($A150,'Price &amp; Return'!$AR:$CD,COLUMN(AK$1),0)</f>
        <v>1.5748356968139112E-2</v>
      </c>
      <c r="AL150" s="36">
        <f>VLOOKUP($A150,'Price &amp; Return'!$AR:$CD,COLUMN(AL$1),0)</f>
        <v>2.6223195099102561E-2</v>
      </c>
      <c r="AM150" s="36">
        <f>VLOOKUP($A150,'Price &amp; Return'!$AR:$CD,COLUMN(AM$1),0)</f>
        <v>0</v>
      </c>
    </row>
    <row r="151" spans="1:39" x14ac:dyDescent="0.35">
      <c r="A151">
        <v>150</v>
      </c>
      <c r="B151" s="31">
        <f>VLOOKUP($A151,'Price &amp; Return'!$AR:$CD,COLUMN(B$1),0)</f>
        <v>43420</v>
      </c>
      <c r="C151" s="36">
        <f>VLOOKUP($A151,'Price &amp; Return'!$AR:$CD,COLUMN(C$1),0)</f>
        <v>-1.2903404835907841E-2</v>
      </c>
      <c r="D151" s="36">
        <f>VLOOKUP($A151,'Price &amp; Return'!$AR:$CD,COLUMN(D$1),0)</f>
        <v>0</v>
      </c>
      <c r="E151" s="36">
        <f>VLOOKUP($A151,'Price &amp; Return'!$AR:$CD,COLUMN(E$1),0)</f>
        <v>0</v>
      </c>
      <c r="F151" s="36">
        <f>VLOOKUP($A151,'Price &amp; Return'!$AR:$CD,COLUMN(F$1),0)</f>
        <v>-9.7073848691821535E-2</v>
      </c>
      <c r="G151" s="36">
        <f>VLOOKUP($A151,'Price &amp; Return'!$AR:$CD,COLUMN(G$1),0)</f>
        <v>5.4200674693393345E-3</v>
      </c>
      <c r="H151" s="36">
        <f>VLOOKUP($A151,'Price &amp; Return'!$AR:$CD,COLUMN(H$1),0)</f>
        <v>0</v>
      </c>
      <c r="I151" s="36">
        <f>VLOOKUP($A151,'Price &amp; Return'!$AR:$CD,COLUMN(I$1),0)</f>
        <v>0</v>
      </c>
      <c r="J151" s="36">
        <f>VLOOKUP($A151,'Price &amp; Return'!$AR:$CD,COLUMN(J$1),0)</f>
        <v>0</v>
      </c>
      <c r="K151" s="36">
        <f>VLOOKUP($A151,'Price &amp; Return'!$AR:$CD,COLUMN(K$1),0)</f>
        <v>2.871010588243136E-2</v>
      </c>
      <c r="L151" s="36">
        <f>VLOOKUP($A151,'Price &amp; Return'!$AR:$CD,COLUMN(L$1),0)</f>
        <v>2.7615167032973391E-2</v>
      </c>
      <c r="M151" s="36">
        <f>VLOOKUP($A151,'Price &amp; Return'!$AR:$CD,COLUMN(M$1),0)</f>
        <v>0</v>
      </c>
      <c r="N151" s="36">
        <f>VLOOKUP($A151,'Price &amp; Return'!$AR:$CD,COLUMN(N$1),0)</f>
        <v>5.037794029957081E-3</v>
      </c>
      <c r="O151" s="36">
        <f>VLOOKUP($A151,'Price &amp; Return'!$AR:$CD,COLUMN(O$1),0)</f>
        <v>-6.6889881507965401E-3</v>
      </c>
      <c r="P151" s="36">
        <f>VLOOKUP($A151,'Price &amp; Return'!$AR:$CD,COLUMN(P$1),0)</f>
        <v>4.1549002912872481E-2</v>
      </c>
      <c r="Q151" s="36">
        <f>VLOOKUP($A151,'Price &amp; Return'!$AR:$CD,COLUMN(Q$1),0)</f>
        <v>0</v>
      </c>
      <c r="R151" s="36">
        <f>VLOOKUP($A151,'Price &amp; Return'!$AR:$CD,COLUMN(R$1),0)</f>
        <v>8.1851026430320037E-2</v>
      </c>
      <c r="S151" s="36">
        <f>VLOOKUP($A151,'Price &amp; Return'!$AR:$CD,COLUMN(S$1),0)</f>
        <v>0</v>
      </c>
      <c r="T151" s="36">
        <f>VLOOKUP($A151,'Price &amp; Return'!$AR:$CD,COLUMN(T$1),0)</f>
        <v>0</v>
      </c>
      <c r="U151" s="36">
        <f>VLOOKUP($A151,'Price &amp; Return'!$AR:$CD,COLUMN(U$1),0)</f>
        <v>0</v>
      </c>
      <c r="V151" s="36">
        <f>VLOOKUP($A151,'Price &amp; Return'!$AR:$CD,COLUMN(V$1),0)</f>
        <v>0</v>
      </c>
      <c r="W151" s="36">
        <f>VLOOKUP($A151,'Price &amp; Return'!$AR:$CD,COLUMN(W$1),0)</f>
        <v>0</v>
      </c>
      <c r="X151" s="36">
        <f>VLOOKUP($A151,'Price &amp; Return'!$AR:$CD,COLUMN(X$1),0)</f>
        <v>-1.3423020332140661E-2</v>
      </c>
      <c r="Y151" s="36">
        <f>VLOOKUP($A151,'Price &amp; Return'!$AR:$CD,COLUMN(Y$1),0)</f>
        <v>0</v>
      </c>
      <c r="Z151" s="36">
        <f>VLOOKUP($A151,'Price &amp; Return'!$AR:$CD,COLUMN(Z$1),0)</f>
        <v>0.10536051565782635</v>
      </c>
      <c r="AA151" s="36">
        <f>VLOOKUP($A151,'Price &amp; Return'!$AR:$CD,COLUMN(AA$1),0)</f>
        <v>0</v>
      </c>
      <c r="AB151" s="36">
        <f>VLOOKUP($A151,'Price &amp; Return'!$AR:$CD,COLUMN(AB$1),0)</f>
        <v>-4.51015547788613E-3</v>
      </c>
      <c r="AC151" s="36">
        <f>VLOOKUP($A151,'Price &amp; Return'!$AR:$CD,COLUMN(AC$1),0)</f>
        <v>0</v>
      </c>
      <c r="AD151" s="36">
        <f>VLOOKUP($A151,'Price &amp; Return'!$AR:$CD,COLUMN(AD$1),0)</f>
        <v>0</v>
      </c>
      <c r="AE151" s="36">
        <f>VLOOKUP($A151,'Price &amp; Return'!$AR:$CD,COLUMN(AE$1),0)</f>
        <v>0</v>
      </c>
      <c r="AF151" s="36">
        <f>VLOOKUP($A151,'Price &amp; Return'!$AR:$CD,COLUMN(AF$1),0)</f>
        <v>0</v>
      </c>
      <c r="AG151" s="36">
        <f>VLOOKUP($A151,'Price &amp; Return'!$AR:$CD,COLUMN(AG$1),0)</f>
        <v>2.9600469776290682E-2</v>
      </c>
      <c r="AH151" s="36">
        <f>VLOOKUP($A151,'Price &amp; Return'!$AR:$CD,COLUMN(AH$1),0)</f>
        <v>0</v>
      </c>
      <c r="AI151" s="36">
        <f>VLOOKUP($A151,'Price &amp; Return'!$AR:$CD,COLUMN(AI$1),0)</f>
        <v>0</v>
      </c>
      <c r="AJ151" s="36">
        <f>VLOOKUP($A151,'Price &amp; Return'!$AR:$CD,COLUMN(AJ$1),0)</f>
        <v>-7.343974255758506E-3</v>
      </c>
      <c r="AK151" s="36">
        <f>VLOOKUP($A151,'Price &amp; Return'!$AR:$CD,COLUMN(AK$1),0)</f>
        <v>0</v>
      </c>
      <c r="AL151" s="36">
        <f>VLOOKUP($A151,'Price &amp; Return'!$AR:$CD,COLUMN(AL$1),0)</f>
        <v>-2.4125464053839896E-3</v>
      </c>
      <c r="AM151" s="36">
        <f>VLOOKUP($A151,'Price &amp; Return'!$AR:$CD,COLUMN(AM$1),0)</f>
        <v>6.4308903302903314E-3</v>
      </c>
    </row>
    <row r="152" spans="1:39" x14ac:dyDescent="0.35">
      <c r="A152">
        <v>151</v>
      </c>
      <c r="B152" s="31">
        <f>VLOOKUP($A152,'Price &amp; Return'!$AR:$CD,COLUMN(B$1),0)</f>
        <v>43419</v>
      </c>
      <c r="C152" s="36">
        <f>VLOOKUP($A152,'Price &amp; Return'!$AR:$CD,COLUMN(C$1),0)</f>
        <v>-1.2739025777429826E-2</v>
      </c>
      <c r="D152" s="36">
        <f>VLOOKUP($A152,'Price &amp; Return'!$AR:$CD,COLUMN(D$1),0)</f>
        <v>-3.077165866675366E-2</v>
      </c>
      <c r="E152" s="36">
        <f>VLOOKUP($A152,'Price &amp; Return'!$AR:$CD,COLUMN(E$1),0)</f>
        <v>0</v>
      </c>
      <c r="F152" s="36">
        <f>VLOOKUP($A152,'Price &amp; Return'!$AR:$CD,COLUMN(F$1),0)</f>
        <v>-0.1044790700300206</v>
      </c>
      <c r="G152" s="36">
        <f>VLOOKUP($A152,'Price &amp; Return'!$AR:$CD,COLUMN(G$1),0)</f>
        <v>-1.6172859245601072E-2</v>
      </c>
      <c r="H152" s="36">
        <f>VLOOKUP($A152,'Price &amp; Return'!$AR:$CD,COLUMN(H$1),0)</f>
        <v>0</v>
      </c>
      <c r="I152" s="36">
        <f>VLOOKUP($A152,'Price &amp; Return'!$AR:$CD,COLUMN(I$1),0)</f>
        <v>0</v>
      </c>
      <c r="J152" s="36">
        <f>VLOOKUP($A152,'Price &amp; Return'!$AR:$CD,COLUMN(J$1),0)</f>
        <v>0</v>
      </c>
      <c r="K152" s="36">
        <f>VLOOKUP($A152,'Price &amp; Return'!$AR:$CD,COLUMN(K$1),0)</f>
        <v>0</v>
      </c>
      <c r="L152" s="36">
        <f>VLOOKUP($A152,'Price &amp; Return'!$AR:$CD,COLUMN(L$1),0)</f>
        <v>4.0080213975388678E-3</v>
      </c>
      <c r="M152" s="36">
        <f>VLOOKUP($A152,'Price &amp; Return'!$AR:$CD,COLUMN(M$1),0)</f>
        <v>0</v>
      </c>
      <c r="N152" s="36">
        <f>VLOOKUP($A152,'Price &amp; Return'!$AR:$CD,COLUMN(N$1),0)</f>
        <v>-1.0050335853501451E-2</v>
      </c>
      <c r="O152" s="36">
        <f>VLOOKUP($A152,'Price &amp; Return'!$AR:$CD,COLUMN(O$1),0)</f>
        <v>0</v>
      </c>
      <c r="P152" s="36">
        <f>VLOOKUP($A152,'Price &amp; Return'!$AR:$CD,COLUMN(P$1),0)</f>
        <v>0</v>
      </c>
      <c r="Q152" s="36">
        <f>VLOOKUP($A152,'Price &amp; Return'!$AR:$CD,COLUMN(Q$1),0)</f>
        <v>0</v>
      </c>
      <c r="R152" s="36">
        <f>VLOOKUP($A152,'Price &amp; Return'!$AR:$CD,COLUMN(R$1),0)</f>
        <v>-6.8208250026533579E-2</v>
      </c>
      <c r="S152" s="36">
        <f>VLOOKUP($A152,'Price &amp; Return'!$AR:$CD,COLUMN(S$1),0)</f>
        <v>0</v>
      </c>
      <c r="T152" s="36">
        <f>VLOOKUP($A152,'Price &amp; Return'!$AR:$CD,COLUMN(T$1),0)</f>
        <v>-0.10519493903686682</v>
      </c>
      <c r="U152" s="36">
        <f>VLOOKUP($A152,'Price &amp; Return'!$AR:$CD,COLUMN(U$1),0)</f>
        <v>-1.8489528953419428E-2</v>
      </c>
      <c r="V152" s="36">
        <f>VLOOKUP($A152,'Price &amp; Return'!$AR:$CD,COLUMN(V$1),0)</f>
        <v>0</v>
      </c>
      <c r="W152" s="36">
        <f>VLOOKUP($A152,'Price &amp; Return'!$AR:$CD,COLUMN(W$1),0)</f>
        <v>-6.6445427186686131E-3</v>
      </c>
      <c r="X152" s="36">
        <f>VLOOKUP($A152,'Price &amp; Return'!$AR:$CD,COLUMN(X$1),0)</f>
        <v>3.3901551675681416E-2</v>
      </c>
      <c r="Y152" s="36">
        <f>VLOOKUP($A152,'Price &amp; Return'!$AR:$CD,COLUMN(Y$1),0)</f>
        <v>0</v>
      </c>
      <c r="Z152" s="36">
        <f>VLOOKUP($A152,'Price &amp; Return'!$AR:$CD,COLUMN(Z$1),0)</f>
        <v>0</v>
      </c>
      <c r="AA152" s="36">
        <f>VLOOKUP($A152,'Price &amp; Return'!$AR:$CD,COLUMN(AA$1),0)</f>
        <v>0</v>
      </c>
      <c r="AB152" s="36">
        <f>VLOOKUP($A152,'Price &amp; Return'!$AR:$CD,COLUMN(AB$1),0)</f>
        <v>0</v>
      </c>
      <c r="AC152" s="36">
        <f>VLOOKUP($A152,'Price &amp; Return'!$AR:$CD,COLUMN(AC$1),0)</f>
        <v>-5.1293294387550578E-2</v>
      </c>
      <c r="AD152" s="36">
        <f>VLOOKUP($A152,'Price &amp; Return'!$AR:$CD,COLUMN(AD$1),0)</f>
        <v>4.0409538337876701E-2</v>
      </c>
      <c r="AE152" s="36">
        <f>VLOOKUP($A152,'Price &amp; Return'!$AR:$CD,COLUMN(AE$1),0)</f>
        <v>0</v>
      </c>
      <c r="AF152" s="36">
        <f>VLOOKUP($A152,'Price &amp; Return'!$AR:$CD,COLUMN(AF$1),0)</f>
        <v>0</v>
      </c>
      <c r="AG152" s="36">
        <f>VLOOKUP($A152,'Price &amp; Return'!$AR:$CD,COLUMN(AG$1),0)</f>
        <v>-3.1681635980115253E-2</v>
      </c>
      <c r="AH152" s="36">
        <f>VLOOKUP($A152,'Price &amp; Return'!$AR:$CD,COLUMN(AH$1),0)</f>
        <v>-2.1108963210235168E-2</v>
      </c>
      <c r="AI152" s="36">
        <f>VLOOKUP($A152,'Price &amp; Return'!$AR:$CD,COLUMN(AI$1),0)</f>
        <v>0</v>
      </c>
      <c r="AJ152" s="36">
        <f>VLOOKUP($A152,'Price &amp; Return'!$AR:$CD,COLUMN(AJ$1),0)</f>
        <v>0</v>
      </c>
      <c r="AK152" s="36">
        <f>VLOOKUP($A152,'Price &amp; Return'!$AR:$CD,COLUMN(AK$1),0)</f>
        <v>3.1796529173798056E-3</v>
      </c>
      <c r="AL152" s="36">
        <f>VLOOKUP($A152,'Price &amp; Return'!$AR:$CD,COLUMN(AL$1),0)</f>
        <v>6.0423144559626617E-3</v>
      </c>
      <c r="AM152" s="36">
        <f>VLOOKUP($A152,'Price &amp; Return'!$AR:$CD,COLUMN(AM$1),0)</f>
        <v>-2.5479085300984899E-2</v>
      </c>
    </row>
    <row r="153" spans="1:39" x14ac:dyDescent="0.35">
      <c r="A153">
        <v>152</v>
      </c>
      <c r="B153" s="31">
        <f>VLOOKUP($A153,'Price &amp; Return'!$AR:$CD,COLUMN(B$1),0)</f>
        <v>43418</v>
      </c>
      <c r="C153" s="36">
        <f>VLOOKUP($A153,'Price &amp; Return'!$AR:$CD,COLUMN(C$1),0)</f>
        <v>6.3492276786587445E-3</v>
      </c>
      <c r="D153" s="36">
        <f>VLOOKUP($A153,'Price &amp; Return'!$AR:$CD,COLUMN(D$1),0)</f>
        <v>0</v>
      </c>
      <c r="E153" s="36">
        <f>VLOOKUP($A153,'Price &amp; Return'!$AR:$CD,COLUMN(E$1),0)</f>
        <v>0</v>
      </c>
      <c r="F153" s="36">
        <f>VLOOKUP($A153,'Price &amp; Return'!$AR:$CD,COLUMN(F$1),0)</f>
        <v>0</v>
      </c>
      <c r="G153" s="36">
        <f>VLOOKUP($A153,'Price &amp; Return'!$AR:$CD,COLUMN(G$1),0)</f>
        <v>0</v>
      </c>
      <c r="H153" s="36">
        <f>VLOOKUP($A153,'Price &amp; Return'!$AR:$CD,COLUMN(H$1),0)</f>
        <v>0</v>
      </c>
      <c r="I153" s="36">
        <f>VLOOKUP($A153,'Price &amp; Return'!$AR:$CD,COLUMN(I$1),0)</f>
        <v>0</v>
      </c>
      <c r="J153" s="36">
        <f>VLOOKUP($A153,'Price &amp; Return'!$AR:$CD,COLUMN(J$1),0)</f>
        <v>0</v>
      </c>
      <c r="K153" s="36">
        <f>VLOOKUP($A153,'Price &amp; Return'!$AR:$CD,COLUMN(K$1),0)</f>
        <v>0</v>
      </c>
      <c r="L153" s="36">
        <f>VLOOKUP($A153,'Price &amp; Return'!$AR:$CD,COLUMN(L$1),0)</f>
        <v>-8.0000426670763757E-3</v>
      </c>
      <c r="M153" s="36">
        <f>VLOOKUP($A153,'Price &amp; Return'!$AR:$CD,COLUMN(M$1),0)</f>
        <v>0</v>
      </c>
      <c r="N153" s="36">
        <f>VLOOKUP($A153,'Price &amp; Return'!$AR:$CD,COLUMN(N$1),0)</f>
        <v>0</v>
      </c>
      <c r="O153" s="36">
        <f>VLOOKUP($A153,'Price &amp; Return'!$AR:$CD,COLUMN(O$1),0)</f>
        <v>6.6889881507964889E-3</v>
      </c>
      <c r="P153" s="36">
        <f>VLOOKUP($A153,'Price &amp; Return'!$AR:$CD,COLUMN(P$1),0)</f>
        <v>-2.0990275891835858E-2</v>
      </c>
      <c r="Q153" s="36">
        <f>VLOOKUP($A153,'Price &amp; Return'!$AR:$CD,COLUMN(Q$1),0)</f>
        <v>0</v>
      </c>
      <c r="R153" s="36">
        <f>VLOOKUP($A153,'Price &amp; Return'!$AR:$CD,COLUMN(R$1),0)</f>
        <v>0</v>
      </c>
      <c r="S153" s="36">
        <f>VLOOKUP($A153,'Price &amp; Return'!$AR:$CD,COLUMN(S$1),0)</f>
        <v>0</v>
      </c>
      <c r="T153" s="36">
        <f>VLOOKUP($A153,'Price &amp; Return'!$AR:$CD,COLUMN(T$1),0)</f>
        <v>0</v>
      </c>
      <c r="U153" s="36">
        <f>VLOOKUP($A153,'Price &amp; Return'!$AR:$CD,COLUMN(U$1),0)</f>
        <v>0</v>
      </c>
      <c r="V153" s="36">
        <f>VLOOKUP($A153,'Price &amp; Return'!$AR:$CD,COLUMN(V$1),0)</f>
        <v>0</v>
      </c>
      <c r="W153" s="36">
        <f>VLOOKUP($A153,'Price &amp; Return'!$AR:$CD,COLUMN(W$1),0)</f>
        <v>0</v>
      </c>
      <c r="X153" s="36">
        <f>VLOOKUP($A153,'Price &amp; Return'!$AR:$CD,COLUMN(X$1),0)</f>
        <v>0</v>
      </c>
      <c r="Y153" s="36">
        <f>VLOOKUP($A153,'Price &amp; Return'!$AR:$CD,COLUMN(Y$1),0)</f>
        <v>0</v>
      </c>
      <c r="Z153" s="36">
        <f>VLOOKUP($A153,'Price &amp; Return'!$AR:$CD,COLUMN(Z$1),0)</f>
        <v>0</v>
      </c>
      <c r="AA153" s="36">
        <f>VLOOKUP($A153,'Price &amp; Return'!$AR:$CD,COLUMN(AA$1),0)</f>
        <v>0</v>
      </c>
      <c r="AB153" s="36">
        <f>VLOOKUP($A153,'Price &amp; Return'!$AR:$CD,COLUMN(AB$1),0)</f>
        <v>0</v>
      </c>
      <c r="AC153" s="36">
        <f>VLOOKUP($A153,'Price &amp; Return'!$AR:$CD,COLUMN(AC$1),0)</f>
        <v>0</v>
      </c>
      <c r="AD153" s="36">
        <f>VLOOKUP($A153,'Price &amp; Return'!$AR:$CD,COLUMN(AD$1),0)</f>
        <v>0</v>
      </c>
      <c r="AE153" s="36">
        <f>VLOOKUP($A153,'Price &amp; Return'!$AR:$CD,COLUMN(AE$1),0)</f>
        <v>0</v>
      </c>
      <c r="AF153" s="36">
        <f>VLOOKUP($A153,'Price &amp; Return'!$AR:$CD,COLUMN(AF$1),0)</f>
        <v>1.4440684154794428E-2</v>
      </c>
      <c r="AG153" s="36">
        <f>VLOOKUP($A153,'Price &amp; Return'!$AR:$CD,COLUMN(AG$1),0)</f>
        <v>-8.2816208317219864E-3</v>
      </c>
      <c r="AH153" s="36">
        <f>VLOOKUP($A153,'Price &amp; Return'!$AR:$CD,COLUMN(AH$1),0)</f>
        <v>1.5789801732635292E-2</v>
      </c>
      <c r="AI153" s="36">
        <f>VLOOKUP($A153,'Price &amp; Return'!$AR:$CD,COLUMN(AI$1),0)</f>
        <v>-2.3170567895473896E-2</v>
      </c>
      <c r="AJ153" s="36">
        <f>VLOOKUP($A153,'Price &amp; Return'!$AR:$CD,COLUMN(AJ$1),0)</f>
        <v>0</v>
      </c>
      <c r="AK153" s="36">
        <f>VLOOKUP($A153,'Price &amp; Return'!$AR:$CD,COLUMN(AK$1),0)</f>
        <v>0</v>
      </c>
      <c r="AL153" s="36">
        <f>VLOOKUP($A153,'Price &amp; Return'!$AR:$CD,COLUMN(AL$1),0)</f>
        <v>6.0790460763821925E-3</v>
      </c>
      <c r="AM153" s="36">
        <f>VLOOKUP($A153,'Price &amp; Return'!$AR:$CD,COLUMN(AM$1),0)</f>
        <v>-6.2696130135953742E-3</v>
      </c>
    </row>
    <row r="154" spans="1:39" x14ac:dyDescent="0.35">
      <c r="A154">
        <v>153</v>
      </c>
      <c r="B154" s="31">
        <f>VLOOKUP($A154,'Price &amp; Return'!$AR:$CD,COLUMN(B$1),0)</f>
        <v>43417</v>
      </c>
      <c r="C154" s="36">
        <f>VLOOKUP($A154,'Price &amp; Return'!$AR:$CD,COLUMN(C$1),0)</f>
        <v>6.3897980987709883E-3</v>
      </c>
      <c r="D154" s="36">
        <f>VLOOKUP($A154,'Price &amp; Return'!$AR:$CD,COLUMN(D$1),0)</f>
        <v>0</v>
      </c>
      <c r="E154" s="36">
        <f>VLOOKUP($A154,'Price &amp; Return'!$AR:$CD,COLUMN(E$1),0)</f>
        <v>0</v>
      </c>
      <c r="F154" s="36">
        <f>VLOOKUP($A154,'Price &amp; Return'!$AR:$CD,COLUMN(F$1),0)</f>
        <v>-0.10536051565782628</v>
      </c>
      <c r="G154" s="36">
        <f>VLOOKUP($A154,'Price &amp; Return'!$AR:$CD,COLUMN(G$1),0)</f>
        <v>0</v>
      </c>
      <c r="H154" s="36">
        <f>VLOOKUP($A154,'Price &amp; Return'!$AR:$CD,COLUMN(H$1),0)</f>
        <v>0</v>
      </c>
      <c r="I154" s="36">
        <f>VLOOKUP($A154,'Price &amp; Return'!$AR:$CD,COLUMN(I$1),0)</f>
        <v>0</v>
      </c>
      <c r="J154" s="36">
        <f>VLOOKUP($A154,'Price &amp; Return'!$AR:$CD,COLUMN(J$1),0)</f>
        <v>0</v>
      </c>
      <c r="K154" s="36">
        <f>VLOOKUP($A154,'Price &amp; Return'!$AR:$CD,COLUMN(K$1),0)</f>
        <v>2.9558802241544429E-2</v>
      </c>
      <c r="L154" s="36">
        <f>VLOOKUP($A154,'Price &amp; Return'!$AR:$CD,COLUMN(L$1),0)</f>
        <v>-2.7506645789833473E-2</v>
      </c>
      <c r="M154" s="36">
        <f>VLOOKUP($A154,'Price &amp; Return'!$AR:$CD,COLUMN(M$1),0)</f>
        <v>0</v>
      </c>
      <c r="N154" s="36">
        <f>VLOOKUP($A154,'Price &amp; Return'!$AR:$CD,COLUMN(N$1),0)</f>
        <v>2.0202707317519469E-2</v>
      </c>
      <c r="O154" s="36">
        <f>VLOOKUP($A154,'Price &amp; Return'!$AR:$CD,COLUMN(O$1),0)</f>
        <v>-1.9934214900817138E-2</v>
      </c>
      <c r="P154" s="36">
        <f>VLOOKUP($A154,'Price &amp; Return'!$AR:$CD,COLUMN(P$1),0)</f>
        <v>2.099027589183583E-2</v>
      </c>
      <c r="Q154" s="36">
        <f>VLOOKUP($A154,'Price &amp; Return'!$AR:$CD,COLUMN(Q$1),0)</f>
        <v>9.1169387138293465E-2</v>
      </c>
      <c r="R154" s="36">
        <f>VLOOKUP($A154,'Price &amp; Return'!$AR:$CD,COLUMN(R$1),0)</f>
        <v>-2.7434859457508326E-3</v>
      </c>
      <c r="S154" s="36">
        <f>VLOOKUP($A154,'Price &amp; Return'!$AR:$CD,COLUMN(S$1),0)</f>
        <v>0</v>
      </c>
      <c r="T154" s="36">
        <f>VLOOKUP($A154,'Price &amp; Return'!$AR:$CD,COLUMN(T$1),0)</f>
        <v>0</v>
      </c>
      <c r="U154" s="36">
        <f>VLOOKUP($A154,'Price &amp; Return'!$AR:$CD,COLUMN(U$1),0)</f>
        <v>8.2942253685807363E-2</v>
      </c>
      <c r="V154" s="36">
        <f>VLOOKUP($A154,'Price &amp; Return'!$AR:$CD,COLUMN(V$1),0)</f>
        <v>-0.10442330846645183</v>
      </c>
      <c r="W154" s="36">
        <f>VLOOKUP($A154,'Price &amp; Return'!$AR:$CD,COLUMN(W$1),0)</f>
        <v>0</v>
      </c>
      <c r="X154" s="36">
        <f>VLOOKUP($A154,'Price &amp; Return'!$AR:$CD,COLUMN(X$1),0)</f>
        <v>-6.8728792877620643E-3</v>
      </c>
      <c r="Y154" s="36">
        <f>VLOOKUP($A154,'Price &amp; Return'!$AR:$CD,COLUMN(Y$1),0)</f>
        <v>0</v>
      </c>
      <c r="Z154" s="36">
        <f>VLOOKUP($A154,'Price &amp; Return'!$AR:$CD,COLUMN(Z$1),0)</f>
        <v>0</v>
      </c>
      <c r="AA154" s="36">
        <f>VLOOKUP($A154,'Price &amp; Return'!$AR:$CD,COLUMN(AA$1),0)</f>
        <v>2.1053409197832263E-2</v>
      </c>
      <c r="AB154" s="36">
        <f>VLOOKUP($A154,'Price &amp; Return'!$AR:$CD,COLUMN(AB$1),0)</f>
        <v>0</v>
      </c>
      <c r="AC154" s="36">
        <f>VLOOKUP($A154,'Price &amp; Return'!$AR:$CD,COLUMN(AC$1),0)</f>
        <v>0</v>
      </c>
      <c r="AD154" s="36">
        <f>VLOOKUP($A154,'Price &amp; Return'!$AR:$CD,COLUMN(AD$1),0)</f>
        <v>0</v>
      </c>
      <c r="AE154" s="36">
        <f>VLOOKUP($A154,'Price &amp; Return'!$AR:$CD,COLUMN(AE$1),0)</f>
        <v>0</v>
      </c>
      <c r="AF154" s="36">
        <f>VLOOKUP($A154,'Price &amp; Return'!$AR:$CD,COLUMN(AF$1),0)</f>
        <v>0</v>
      </c>
      <c r="AG154" s="36">
        <f>VLOOKUP($A154,'Price &amp; Return'!$AR:$CD,COLUMN(AG$1),0)</f>
        <v>1.0362787035546658E-2</v>
      </c>
      <c r="AH154" s="36">
        <f>VLOOKUP($A154,'Price &amp; Return'!$AR:$CD,COLUMN(AH$1),0)</f>
        <v>5.3191614776000266E-3</v>
      </c>
      <c r="AI154" s="36">
        <f>VLOOKUP($A154,'Price &amp; Return'!$AR:$CD,COLUMN(AI$1),0)</f>
        <v>-7.4822300535211947E-4</v>
      </c>
      <c r="AJ154" s="36">
        <f>VLOOKUP($A154,'Price &amp; Return'!$AR:$CD,COLUMN(AJ$1),0)</f>
        <v>0</v>
      </c>
      <c r="AK154" s="36">
        <f>VLOOKUP($A154,'Price &amp; Return'!$AR:$CD,COLUMN(AK$1),0)</f>
        <v>0</v>
      </c>
      <c r="AL154" s="36">
        <f>VLOOKUP($A154,'Price &amp; Return'!$AR:$CD,COLUMN(AL$1),0)</f>
        <v>-1.2187691941293434E-3</v>
      </c>
      <c r="AM154" s="36">
        <f>VLOOKUP($A154,'Price &amp; Return'!$AR:$CD,COLUMN(AM$1),0)</f>
        <v>1.2578782206859965E-2</v>
      </c>
    </row>
    <row r="155" spans="1:39" x14ac:dyDescent="0.35">
      <c r="A155">
        <v>154</v>
      </c>
      <c r="B155" s="31">
        <f>VLOOKUP($A155,'Price &amp; Return'!$AR:$CD,COLUMN(B$1),0)</f>
        <v>43416</v>
      </c>
      <c r="C155" s="36">
        <f>VLOOKUP($A155,'Price &amp; Return'!$AR:$CD,COLUMN(C$1),0)</f>
        <v>1.2903404835907782E-2</v>
      </c>
      <c r="D155" s="36">
        <f>VLOOKUP($A155,'Price &amp; Return'!$AR:$CD,COLUMN(D$1),0)</f>
        <v>1.5267472130788381E-2</v>
      </c>
      <c r="E155" s="36">
        <f>VLOOKUP($A155,'Price &amp; Return'!$AR:$CD,COLUMN(E$1),0)</f>
        <v>0</v>
      </c>
      <c r="F155" s="36">
        <f>VLOOKUP($A155,'Price &amp; Return'!$AR:$CD,COLUMN(F$1),0)</f>
        <v>0</v>
      </c>
      <c r="G155" s="36">
        <f>VLOOKUP($A155,'Price &amp; Return'!$AR:$CD,COLUMN(G$1),0)</f>
        <v>0</v>
      </c>
      <c r="H155" s="36">
        <f>VLOOKUP($A155,'Price &amp; Return'!$AR:$CD,COLUMN(H$1),0)</f>
        <v>0</v>
      </c>
      <c r="I155" s="36">
        <f>VLOOKUP($A155,'Price &amp; Return'!$AR:$CD,COLUMN(I$1),0)</f>
        <v>0</v>
      </c>
      <c r="J155" s="36">
        <f>VLOOKUP($A155,'Price &amp; Return'!$AR:$CD,COLUMN(J$1),0)</f>
        <v>0</v>
      </c>
      <c r="K155" s="36">
        <f>VLOOKUP($A155,'Price &amp; Return'!$AR:$CD,COLUMN(K$1),0)</f>
        <v>0</v>
      </c>
      <c r="L155" s="36">
        <f>VLOOKUP($A155,'Price &amp; Return'!$AR:$CD,COLUMN(L$1),0)</f>
        <v>-7.7220460939102778E-3</v>
      </c>
      <c r="M155" s="36">
        <f>VLOOKUP($A155,'Price &amp; Return'!$AR:$CD,COLUMN(M$1),0)</f>
        <v>0</v>
      </c>
      <c r="N155" s="36">
        <f>VLOOKUP($A155,'Price &amp; Return'!$AR:$CD,COLUMN(N$1),0)</f>
        <v>-1.5190165493975233E-2</v>
      </c>
      <c r="O155" s="36">
        <f>VLOOKUP($A155,'Price &amp; Return'!$AR:$CD,COLUMN(O$1),0)</f>
        <v>1.9934214900817111E-2</v>
      </c>
      <c r="P155" s="36">
        <f>VLOOKUP($A155,'Price &amp; Return'!$AR:$CD,COLUMN(P$1),0)</f>
        <v>6.8992871486951421E-2</v>
      </c>
      <c r="Q155" s="36">
        <f>VLOOKUP($A155,'Price &amp; Return'!$AR:$CD,COLUMN(Q$1),0)</f>
        <v>0</v>
      </c>
      <c r="R155" s="36">
        <f>VLOOKUP($A155,'Price &amp; Return'!$AR:$CD,COLUMN(R$1),0)</f>
        <v>-1.7651510575322313E-2</v>
      </c>
      <c r="S155" s="36">
        <f>VLOOKUP($A155,'Price &amp; Return'!$AR:$CD,COLUMN(S$1),0)</f>
        <v>0</v>
      </c>
      <c r="T155" s="36">
        <f>VLOOKUP($A155,'Price &amp; Return'!$AR:$CD,COLUMN(T$1),0)</f>
        <v>0</v>
      </c>
      <c r="U155" s="36">
        <f>VLOOKUP($A155,'Price &amp; Return'!$AR:$CD,COLUMN(U$1),0)</f>
        <v>0</v>
      </c>
      <c r="V155" s="36">
        <f>VLOOKUP($A155,'Price &amp; Return'!$AR:$CD,COLUMN(V$1),0)</f>
        <v>0</v>
      </c>
      <c r="W155" s="36">
        <f>VLOOKUP($A155,'Price &amp; Return'!$AR:$CD,COLUMN(W$1),0)</f>
        <v>0</v>
      </c>
      <c r="X155" s="36">
        <f>VLOOKUP($A155,'Price &amp; Return'!$AR:$CD,COLUMN(X$1),0)</f>
        <v>0</v>
      </c>
      <c r="Y155" s="36">
        <f>VLOOKUP($A155,'Price &amp; Return'!$AR:$CD,COLUMN(Y$1),0)</f>
        <v>0</v>
      </c>
      <c r="Z155" s="36">
        <f>VLOOKUP($A155,'Price &amp; Return'!$AR:$CD,COLUMN(Z$1),0)</f>
        <v>0</v>
      </c>
      <c r="AA155" s="36">
        <f>VLOOKUP($A155,'Price &amp; Return'!$AR:$CD,COLUMN(AA$1),0)</f>
        <v>-2.1253993123134776E-3</v>
      </c>
      <c r="AB155" s="36">
        <f>VLOOKUP($A155,'Price &amp; Return'!$AR:$CD,COLUMN(AB$1),0)</f>
        <v>0</v>
      </c>
      <c r="AC155" s="36">
        <f>VLOOKUP($A155,'Price &amp; Return'!$AR:$CD,COLUMN(AC$1),0)</f>
        <v>0</v>
      </c>
      <c r="AD155" s="36">
        <f>VLOOKUP($A155,'Price &amp; Return'!$AR:$CD,COLUMN(AD$1),0)</f>
        <v>0</v>
      </c>
      <c r="AE155" s="36">
        <f>VLOOKUP($A155,'Price &amp; Return'!$AR:$CD,COLUMN(AE$1),0)</f>
        <v>0</v>
      </c>
      <c r="AF155" s="36">
        <f>VLOOKUP($A155,'Price &amp; Return'!$AR:$CD,COLUMN(AF$1),0)</f>
        <v>2.2059718064732257E-2</v>
      </c>
      <c r="AG155" s="36">
        <f>VLOOKUP($A155,'Price &amp; Return'!$AR:$CD,COLUMN(AG$1),0)</f>
        <v>-1.6529301951210471E-2</v>
      </c>
      <c r="AH155" s="36">
        <f>VLOOKUP($A155,'Price &amp; Return'!$AR:$CD,COLUMN(AH$1),0)</f>
        <v>0</v>
      </c>
      <c r="AI155" s="36">
        <f>VLOOKUP($A155,'Price &amp; Return'!$AR:$CD,COLUMN(AI$1),0)</f>
        <v>0</v>
      </c>
      <c r="AJ155" s="36">
        <f>VLOOKUP($A155,'Price &amp; Return'!$AR:$CD,COLUMN(AJ$1),0)</f>
        <v>0</v>
      </c>
      <c r="AK155" s="36">
        <f>VLOOKUP($A155,'Price &amp; Return'!$AR:$CD,COLUMN(AK$1),0)</f>
        <v>9.6000737290191374E-3</v>
      </c>
      <c r="AL155" s="36">
        <f>VLOOKUP($A155,'Price &amp; Return'!$AR:$CD,COLUMN(AL$1),0)</f>
        <v>1.2187691941294254E-3</v>
      </c>
      <c r="AM155" s="36">
        <f>VLOOKUP($A155,'Price &amp; Return'!$AR:$CD,COLUMN(AM$1),0)</f>
        <v>-6.309169193264721E-3</v>
      </c>
    </row>
    <row r="156" spans="1:39" x14ac:dyDescent="0.35">
      <c r="A156">
        <v>155</v>
      </c>
      <c r="B156" s="31">
        <f>VLOOKUP($A156,'Price &amp; Return'!$AR:$CD,COLUMN(B$1),0)</f>
        <v>43413</v>
      </c>
      <c r="C156" s="36">
        <f>VLOOKUP($A156,'Price &amp; Return'!$AR:$CD,COLUMN(C$1),0)</f>
        <v>-1.9293202934678781E-2</v>
      </c>
      <c r="D156" s="36">
        <f>VLOOKUP($A156,'Price &amp; Return'!$AR:$CD,COLUMN(D$1),0)</f>
        <v>0</v>
      </c>
      <c r="E156" s="36">
        <f>VLOOKUP($A156,'Price &amp; Return'!$AR:$CD,COLUMN(E$1),0)</f>
        <v>0</v>
      </c>
      <c r="F156" s="36">
        <f>VLOOKUP($A156,'Price &amp; Return'!$AR:$CD,COLUMN(F$1),0)</f>
        <v>0</v>
      </c>
      <c r="G156" s="36">
        <f>VLOOKUP($A156,'Price &amp; Return'!$AR:$CD,COLUMN(G$1),0)</f>
        <v>-5.7158413839948637E-2</v>
      </c>
      <c r="H156" s="36">
        <f>VLOOKUP($A156,'Price &amp; Return'!$AR:$CD,COLUMN(H$1),0)</f>
        <v>0</v>
      </c>
      <c r="I156" s="36">
        <f>VLOOKUP($A156,'Price &amp; Return'!$AR:$CD,COLUMN(I$1),0)</f>
        <v>0</v>
      </c>
      <c r="J156" s="36">
        <f>VLOOKUP($A156,'Price &amp; Return'!$AR:$CD,COLUMN(J$1),0)</f>
        <v>0</v>
      </c>
      <c r="K156" s="36">
        <f>VLOOKUP($A156,'Price &amp; Return'!$AR:$CD,COLUMN(K$1),0)</f>
        <v>0</v>
      </c>
      <c r="L156" s="36">
        <f>VLOOKUP($A156,'Price &amp; Return'!$AR:$CD,COLUMN(L$1),0)</f>
        <v>0</v>
      </c>
      <c r="M156" s="36">
        <f>VLOOKUP($A156,'Price &amp; Return'!$AR:$CD,COLUMN(M$1),0)</f>
        <v>0</v>
      </c>
      <c r="N156" s="36">
        <f>VLOOKUP($A156,'Price &amp; Return'!$AR:$CD,COLUMN(N$1),0)</f>
        <v>-5.0125418235442863E-3</v>
      </c>
      <c r="O156" s="36">
        <f>VLOOKUP($A156,'Price &amp; Return'!$AR:$CD,COLUMN(O$1),0)</f>
        <v>-1.3333530869465144E-2</v>
      </c>
      <c r="P156" s="36">
        <f>VLOOKUP($A156,'Price &amp; Return'!$AR:$CD,COLUMN(P$1),0)</f>
        <v>9.7880063661629439E-3</v>
      </c>
      <c r="Q156" s="36">
        <f>VLOOKUP($A156,'Price &amp; Return'!$AR:$CD,COLUMN(Q$1),0)</f>
        <v>-9.0498355199179273E-3</v>
      </c>
      <c r="R156" s="36">
        <f>VLOOKUP($A156,'Price &amp; Return'!$AR:$CD,COLUMN(R$1),0)</f>
        <v>-9.3771618125970436E-3</v>
      </c>
      <c r="S156" s="36">
        <f>VLOOKUP($A156,'Price &amp; Return'!$AR:$CD,COLUMN(S$1),0)</f>
        <v>0</v>
      </c>
      <c r="T156" s="36">
        <f>VLOOKUP($A156,'Price &amp; Return'!$AR:$CD,COLUMN(T$1),0)</f>
        <v>0</v>
      </c>
      <c r="U156" s="36">
        <f>VLOOKUP($A156,'Price &amp; Return'!$AR:$CD,COLUMN(U$1),0)</f>
        <v>-4.5614882846307096E-2</v>
      </c>
      <c r="V156" s="36">
        <f>VLOOKUP($A156,'Price &amp; Return'!$AR:$CD,COLUMN(V$1),0)</f>
        <v>0</v>
      </c>
      <c r="W156" s="36">
        <f>VLOOKUP($A156,'Price &amp; Return'!$AR:$CD,COLUMN(W$1),0)</f>
        <v>0</v>
      </c>
      <c r="X156" s="36">
        <f>VLOOKUP($A156,'Price &amp; Return'!$AR:$CD,COLUMN(X$1),0)</f>
        <v>6.8728792877620504E-3</v>
      </c>
      <c r="Y156" s="36">
        <f>VLOOKUP($A156,'Price &amp; Return'!$AR:$CD,COLUMN(Y$1),0)</f>
        <v>0</v>
      </c>
      <c r="Z156" s="36">
        <f>VLOOKUP($A156,'Price &amp; Return'!$AR:$CD,COLUMN(Z$1),0)</f>
        <v>0</v>
      </c>
      <c r="AA156" s="36">
        <f>VLOOKUP($A156,'Price &amp; Return'!$AR:$CD,COLUMN(AA$1),0)</f>
        <v>2.1253993123135366E-3</v>
      </c>
      <c r="AB156" s="36">
        <f>VLOOKUP($A156,'Price &amp; Return'!$AR:$CD,COLUMN(AB$1),0)</f>
        <v>0</v>
      </c>
      <c r="AC156" s="36">
        <f>VLOOKUP($A156,'Price &amp; Return'!$AR:$CD,COLUMN(AC$1),0)</f>
        <v>2.5317807984289786E-2</v>
      </c>
      <c r="AD156" s="36">
        <f>VLOOKUP($A156,'Price &amp; Return'!$AR:$CD,COLUMN(AD$1),0)</f>
        <v>-8.8728115608684308E-2</v>
      </c>
      <c r="AE156" s="36">
        <f>VLOOKUP($A156,'Price &amp; Return'!$AR:$CD,COLUMN(AE$1),0)</f>
        <v>0</v>
      </c>
      <c r="AF156" s="36">
        <f>VLOOKUP($A156,'Price &amp; Return'!$AR:$CD,COLUMN(AF$1),0)</f>
        <v>0</v>
      </c>
      <c r="AG156" s="36">
        <f>VLOOKUP($A156,'Price &amp; Return'!$AR:$CD,COLUMN(AG$1),0)</f>
        <v>4.1067819526532812E-3</v>
      </c>
      <c r="AH156" s="36">
        <f>VLOOKUP($A156,'Price &amp; Return'!$AR:$CD,COLUMN(AH$1),0)</f>
        <v>0</v>
      </c>
      <c r="AI156" s="36">
        <f>VLOOKUP($A156,'Price &amp; Return'!$AR:$CD,COLUMN(AI$1),0)</f>
        <v>4.6698113197208097E-2</v>
      </c>
      <c r="AJ156" s="36">
        <f>VLOOKUP($A156,'Price &amp; Return'!$AR:$CD,COLUMN(AJ$1),0)</f>
        <v>0</v>
      </c>
      <c r="AK156" s="36">
        <f>VLOOKUP($A156,'Price &amp; Return'!$AR:$CD,COLUMN(AK$1),0)</f>
        <v>3.2206147000421572E-3</v>
      </c>
      <c r="AL156" s="36">
        <f>VLOOKUP($A156,'Price &amp; Return'!$AR:$CD,COLUMN(AL$1),0)</f>
        <v>4.8899852941917702E-3</v>
      </c>
      <c r="AM156" s="36">
        <f>VLOOKUP($A156,'Price &amp; Return'!$AR:$CD,COLUMN(AM$1),0)</f>
        <v>1.2658396871923465E-2</v>
      </c>
    </row>
    <row r="157" spans="1:39" x14ac:dyDescent="0.35">
      <c r="A157">
        <v>156</v>
      </c>
      <c r="B157" s="31">
        <f>VLOOKUP($A157,'Price &amp; Return'!$AR:$CD,COLUMN(B$1),0)</f>
        <v>43412</v>
      </c>
      <c r="C157" s="36">
        <f>VLOOKUP($A157,'Price &amp; Return'!$AR:$CD,COLUMN(C$1),0)</f>
        <v>-6.3492276786588919E-3</v>
      </c>
      <c r="D157" s="36">
        <f>VLOOKUP($A157,'Price &amp; Return'!$AR:$CD,COLUMN(D$1),0)</f>
        <v>1.5504186535965254E-2</v>
      </c>
      <c r="E157" s="36">
        <f>VLOOKUP($A157,'Price &amp; Return'!$AR:$CD,COLUMN(E$1),0)</f>
        <v>0</v>
      </c>
      <c r="F157" s="36">
        <f>VLOOKUP($A157,'Price &amp; Return'!$AR:$CD,COLUMN(F$1),0)</f>
        <v>0</v>
      </c>
      <c r="G157" s="36">
        <f>VLOOKUP($A157,'Price &amp; Return'!$AR:$CD,COLUMN(G$1),0)</f>
        <v>0</v>
      </c>
      <c r="H157" s="36">
        <f>VLOOKUP($A157,'Price &amp; Return'!$AR:$CD,COLUMN(H$1),0)</f>
        <v>3.2476588677908397E-2</v>
      </c>
      <c r="I157" s="36">
        <f>VLOOKUP($A157,'Price &amp; Return'!$AR:$CD,COLUMN(I$1),0)</f>
        <v>0</v>
      </c>
      <c r="J157" s="36">
        <f>VLOOKUP($A157,'Price &amp; Return'!$AR:$CD,COLUMN(J$1),0)</f>
        <v>0</v>
      </c>
      <c r="K157" s="36">
        <f>VLOOKUP($A157,'Price &amp; Return'!$AR:$CD,COLUMN(K$1),0)</f>
        <v>0</v>
      </c>
      <c r="L157" s="36">
        <f>VLOOKUP($A157,'Price &amp; Return'!$AR:$CD,COLUMN(L$1),0)</f>
        <v>0</v>
      </c>
      <c r="M157" s="36">
        <f>VLOOKUP($A157,'Price &amp; Return'!$AR:$CD,COLUMN(M$1),0)</f>
        <v>0</v>
      </c>
      <c r="N157" s="36">
        <f>VLOOKUP($A157,'Price &amp; Return'!$AR:$CD,COLUMN(N$1),0)</f>
        <v>3.0459207484708654E-2</v>
      </c>
      <c r="O157" s="36">
        <f>VLOOKUP($A157,'Price &amp; Return'!$AR:$CD,COLUMN(O$1),0)</f>
        <v>2.0067563050809173E-2</v>
      </c>
      <c r="P157" s="36">
        <f>VLOOKUP($A157,'Price &amp; Return'!$AR:$CD,COLUMN(P$1),0)</f>
        <v>-9.679938335579262E-2</v>
      </c>
      <c r="Q157" s="36">
        <f>VLOOKUP($A157,'Price &amp; Return'!$AR:$CD,COLUMN(Q$1),0)</f>
        <v>0</v>
      </c>
      <c r="R157" s="36">
        <f>VLOOKUP($A157,'Price &amp; Return'!$AR:$CD,COLUMN(R$1),0)</f>
        <v>1.207258123426924E-2</v>
      </c>
      <c r="S157" s="36">
        <f>VLOOKUP($A157,'Price &amp; Return'!$AR:$CD,COLUMN(S$1),0)</f>
        <v>0</v>
      </c>
      <c r="T157" s="36">
        <f>VLOOKUP($A157,'Price &amp; Return'!$AR:$CD,COLUMN(T$1),0)</f>
        <v>0</v>
      </c>
      <c r="U157" s="36">
        <f>VLOOKUP($A157,'Price &amp; Return'!$AR:$CD,COLUMN(U$1),0)</f>
        <v>0</v>
      </c>
      <c r="V157" s="36">
        <f>VLOOKUP($A157,'Price &amp; Return'!$AR:$CD,COLUMN(V$1),0)</f>
        <v>0</v>
      </c>
      <c r="W157" s="36">
        <f>VLOOKUP($A157,'Price &amp; Return'!$AR:$CD,COLUMN(W$1),0)</f>
        <v>-7.462817741006772E-2</v>
      </c>
      <c r="X157" s="36">
        <f>VLOOKUP($A157,'Price &amp; Return'!$AR:$CD,COLUMN(X$1),0)</f>
        <v>1.3889112160667093E-2</v>
      </c>
      <c r="Y157" s="36">
        <f>VLOOKUP($A157,'Price &amp; Return'!$AR:$CD,COLUMN(Y$1),0)</f>
        <v>2.6770241064604832E-2</v>
      </c>
      <c r="Z157" s="36">
        <f>VLOOKUP($A157,'Price &amp; Return'!$AR:$CD,COLUMN(Z$1),0)</f>
        <v>0</v>
      </c>
      <c r="AA157" s="36">
        <f>VLOOKUP($A157,'Price &amp; Return'!$AR:$CD,COLUMN(AA$1),0)</f>
        <v>0</v>
      </c>
      <c r="AB157" s="36">
        <f>VLOOKUP($A157,'Price &amp; Return'!$AR:$CD,COLUMN(AB$1),0)</f>
        <v>0</v>
      </c>
      <c r="AC157" s="36">
        <f>VLOOKUP($A157,'Price &amp; Return'!$AR:$CD,COLUMN(AC$1),0)</f>
        <v>0</v>
      </c>
      <c r="AD157" s="36">
        <f>VLOOKUP($A157,'Price &amp; Return'!$AR:$CD,COLUMN(AD$1),0)</f>
        <v>7.8471615441495099E-2</v>
      </c>
      <c r="AE157" s="36">
        <f>VLOOKUP($A157,'Price &amp; Return'!$AR:$CD,COLUMN(AE$1),0)</f>
        <v>0</v>
      </c>
      <c r="AF157" s="36">
        <f>VLOOKUP($A157,'Price &amp; Return'!$AR:$CD,COLUMN(AF$1),0)</f>
        <v>-6.8249100534106807E-2</v>
      </c>
      <c r="AG157" s="36">
        <f>VLOOKUP($A157,'Price &amp; Return'!$AR:$CD,COLUMN(AG$1),0)</f>
        <v>1.242251999855711E-2</v>
      </c>
      <c r="AH157" s="36">
        <f>VLOOKUP($A157,'Price &amp; Return'!$AR:$CD,COLUMN(AH$1),0)</f>
        <v>-1.5873349156290122E-2</v>
      </c>
      <c r="AI157" s="36">
        <f>VLOOKUP($A157,'Price &amp; Return'!$AR:$CD,COLUMN(AI$1),0)</f>
        <v>0</v>
      </c>
      <c r="AJ157" s="36">
        <f>VLOOKUP($A157,'Price &amp; Return'!$AR:$CD,COLUMN(AJ$1),0)</f>
        <v>0</v>
      </c>
      <c r="AK157" s="36">
        <f>VLOOKUP($A157,'Price &amp; Return'!$AR:$CD,COLUMN(AK$1),0)</f>
        <v>0</v>
      </c>
      <c r="AL157" s="36">
        <f>VLOOKUP($A157,'Price &amp; Return'!$AR:$CD,COLUMN(AL$1),0)</f>
        <v>1.2262417232442935E-3</v>
      </c>
      <c r="AM157" s="36">
        <f>VLOOKUP($A157,'Price &amp; Return'!$AR:$CD,COLUMN(AM$1),0)</f>
        <v>-1.8928009885518911E-2</v>
      </c>
    </row>
    <row r="158" spans="1:39" x14ac:dyDescent="0.35">
      <c r="A158">
        <v>157</v>
      </c>
      <c r="B158" s="31">
        <f>VLOOKUP($A158,'Price &amp; Return'!$AR:$CD,COLUMN(B$1),0)</f>
        <v>43411</v>
      </c>
      <c r="C158" s="36">
        <f>VLOOKUP($A158,'Price &amp; Return'!$AR:$CD,COLUMN(C$1),0)</f>
        <v>0</v>
      </c>
      <c r="D158" s="36">
        <f>VLOOKUP($A158,'Price &amp; Return'!$AR:$CD,COLUMN(D$1),0)</f>
        <v>-0.10379679368164355</v>
      </c>
      <c r="E158" s="36">
        <f>VLOOKUP($A158,'Price &amp; Return'!$AR:$CD,COLUMN(E$1),0)</f>
        <v>0</v>
      </c>
      <c r="F158" s="36">
        <f>VLOOKUP($A158,'Price &amp; Return'!$AR:$CD,COLUMN(F$1),0)</f>
        <v>0</v>
      </c>
      <c r="G158" s="36">
        <f>VLOOKUP($A158,'Price &amp; Return'!$AR:$CD,COLUMN(G$1),0)</f>
        <v>0</v>
      </c>
      <c r="H158" s="36">
        <f>VLOOKUP($A158,'Price &amp; Return'!$AR:$CD,COLUMN(H$1),0)</f>
        <v>0</v>
      </c>
      <c r="I158" s="36">
        <f>VLOOKUP($A158,'Price &amp; Return'!$AR:$CD,COLUMN(I$1),0)</f>
        <v>0</v>
      </c>
      <c r="J158" s="36">
        <f>VLOOKUP($A158,'Price &amp; Return'!$AR:$CD,COLUMN(J$1),0)</f>
        <v>-4.8452383385946859E-2</v>
      </c>
      <c r="K158" s="36">
        <f>VLOOKUP($A158,'Price &amp; Return'!$AR:$CD,COLUMN(K$1),0)</f>
        <v>-9.950330853168092E-3</v>
      </c>
      <c r="L158" s="36">
        <f>VLOOKUP($A158,'Price &amp; Return'!$AR:$CD,COLUMN(L$1),0)</f>
        <v>-3.4029748586311373E-2</v>
      </c>
      <c r="M158" s="36">
        <f>VLOOKUP($A158,'Price &amp; Return'!$AR:$CD,COLUMN(M$1),0)</f>
        <v>0</v>
      </c>
      <c r="N158" s="36">
        <f>VLOOKUP($A158,'Price &amp; Return'!$AR:$CD,COLUMN(N$1),0)</f>
        <v>1.5584731016698111E-2</v>
      </c>
      <c r="O158" s="36">
        <f>VLOOKUP($A158,'Price &amp; Return'!$AR:$CD,COLUMN(O$1),0)</f>
        <v>-6.7340321813440683E-3</v>
      </c>
      <c r="P158" s="36">
        <f>VLOOKUP($A158,'Price &amp; Return'!$AR:$CD,COLUMN(P$1),0)</f>
        <v>-1.1834457647002796E-2</v>
      </c>
      <c r="Q158" s="36">
        <f>VLOOKUP($A158,'Price &amp; Return'!$AR:$CD,COLUMN(Q$1),0)</f>
        <v>0</v>
      </c>
      <c r="R158" s="36">
        <f>VLOOKUP($A158,'Price &amp; Return'!$AR:$CD,COLUMN(R$1),0)</f>
        <v>-6.724974907673968E-3</v>
      </c>
      <c r="S158" s="36">
        <f>VLOOKUP($A158,'Price &amp; Return'!$AR:$CD,COLUMN(S$1),0)</f>
        <v>0</v>
      </c>
      <c r="T158" s="36">
        <f>VLOOKUP($A158,'Price &amp; Return'!$AR:$CD,COLUMN(T$1),0)</f>
        <v>0</v>
      </c>
      <c r="U158" s="36">
        <f>VLOOKUP($A158,'Price &amp; Return'!$AR:$CD,COLUMN(U$1),0)</f>
        <v>-0.1027341188756071</v>
      </c>
      <c r="V158" s="36">
        <f>VLOOKUP($A158,'Price &amp; Return'!$AR:$CD,COLUMN(V$1),0)</f>
        <v>0</v>
      </c>
      <c r="W158" s="36">
        <f>VLOOKUP($A158,'Price &amp; Return'!$AR:$CD,COLUMN(W$1),0)</f>
        <v>0</v>
      </c>
      <c r="X158" s="36">
        <f>VLOOKUP($A158,'Price &amp; Return'!$AR:$CD,COLUMN(X$1),0)</f>
        <v>0</v>
      </c>
      <c r="Y158" s="36">
        <f>VLOOKUP($A158,'Price &amp; Return'!$AR:$CD,COLUMN(Y$1),0)</f>
        <v>-1.919444725614718E-2</v>
      </c>
      <c r="Z158" s="36">
        <f>VLOOKUP($A158,'Price &amp; Return'!$AR:$CD,COLUMN(Z$1),0)</f>
        <v>0</v>
      </c>
      <c r="AA158" s="36">
        <f>VLOOKUP($A158,'Price &amp; Return'!$AR:$CD,COLUMN(AA$1),0)</f>
        <v>0</v>
      </c>
      <c r="AB158" s="36">
        <f>VLOOKUP($A158,'Price &amp; Return'!$AR:$CD,COLUMN(AB$1),0)</f>
        <v>0</v>
      </c>
      <c r="AC158" s="36">
        <f>VLOOKUP($A158,'Price &amp; Return'!$AR:$CD,COLUMN(AC$1),0)</f>
        <v>-1.5267472130788421E-2</v>
      </c>
      <c r="AD158" s="36">
        <f>VLOOKUP($A158,'Price &amp; Return'!$AR:$CD,COLUMN(AD$1),0)</f>
        <v>0</v>
      </c>
      <c r="AE158" s="36">
        <f>VLOOKUP($A158,'Price &amp; Return'!$AR:$CD,COLUMN(AE$1),0)</f>
        <v>0</v>
      </c>
      <c r="AF158" s="36">
        <f>VLOOKUP($A158,'Price &amp; Return'!$AR:$CD,COLUMN(AF$1),0)</f>
        <v>0</v>
      </c>
      <c r="AG158" s="36">
        <f>VLOOKUP($A158,'Price &amp; Return'!$AR:$CD,COLUMN(AG$1),0)</f>
        <v>6.269613013595395E-3</v>
      </c>
      <c r="AH158" s="36">
        <f>VLOOKUP($A158,'Price &amp; Return'!$AR:$CD,COLUMN(AH$1),0)</f>
        <v>0</v>
      </c>
      <c r="AI158" s="36">
        <f>VLOOKUP($A158,'Price &amp; Return'!$AR:$CD,COLUMN(AI$1),0)</f>
        <v>-3.1298930089277044E-3</v>
      </c>
      <c r="AJ158" s="36">
        <f>VLOOKUP($A158,'Price &amp; Return'!$AR:$CD,COLUMN(AJ$1),0)</f>
        <v>0</v>
      </c>
      <c r="AK158" s="36">
        <f>VLOOKUP($A158,'Price &amp; Return'!$AR:$CD,COLUMN(AK$1),0)</f>
        <v>0</v>
      </c>
      <c r="AL158" s="36">
        <f>VLOOKUP($A158,'Price &amp; Return'!$AR:$CD,COLUMN(AL$1),0)</f>
        <v>6.1538655743782859E-3</v>
      </c>
      <c r="AM158" s="36">
        <f>VLOOKUP($A158,'Price &amp; Return'!$AR:$CD,COLUMN(AM$1),0)</f>
        <v>2.5317807984290001E-2</v>
      </c>
    </row>
    <row r="159" spans="1:39" x14ac:dyDescent="0.35">
      <c r="A159">
        <v>158</v>
      </c>
      <c r="B159" s="31">
        <f>VLOOKUP($A159,'Price &amp; Return'!$AR:$CD,COLUMN(B$1),0)</f>
        <v>43410</v>
      </c>
      <c r="C159" s="36">
        <f>VLOOKUP($A159,'Price &amp; Return'!$AR:$CD,COLUMN(C$1),0)</f>
        <v>-1.2578782206860073E-2</v>
      </c>
      <c r="D159" s="36">
        <f>VLOOKUP($A159,'Price &amp; Return'!$AR:$CD,COLUMN(D$1),0)</f>
        <v>0</v>
      </c>
      <c r="E159" s="36">
        <f>VLOOKUP($A159,'Price &amp; Return'!$AR:$CD,COLUMN(E$1),0)</f>
        <v>0</v>
      </c>
      <c r="F159" s="36">
        <f>VLOOKUP($A159,'Price &amp; Return'!$AR:$CD,COLUMN(F$1),0)</f>
        <v>0</v>
      </c>
      <c r="G159" s="36">
        <f>VLOOKUP($A159,'Price &amp; Return'!$AR:$CD,COLUMN(G$1),0)</f>
        <v>0</v>
      </c>
      <c r="H159" s="36">
        <f>VLOOKUP($A159,'Price &amp; Return'!$AR:$CD,COLUMN(H$1),0)</f>
        <v>0</v>
      </c>
      <c r="I159" s="36">
        <f>VLOOKUP($A159,'Price &amp; Return'!$AR:$CD,COLUMN(I$1),0)</f>
        <v>0</v>
      </c>
      <c r="J159" s="36">
        <f>VLOOKUP($A159,'Price &amp; Return'!$AR:$CD,COLUMN(J$1),0)</f>
        <v>0</v>
      </c>
      <c r="K159" s="36">
        <f>VLOOKUP($A159,'Price &amp; Return'!$AR:$CD,COLUMN(K$1),0)</f>
        <v>0</v>
      </c>
      <c r="L159" s="36">
        <f>VLOOKUP($A159,'Price &amp; Return'!$AR:$CD,COLUMN(L$1),0)</f>
        <v>4.1751794680221541E-2</v>
      </c>
      <c r="M159" s="36">
        <f>VLOOKUP($A159,'Price &amp; Return'!$AR:$CD,COLUMN(M$1),0)</f>
        <v>0</v>
      </c>
      <c r="N159" s="36">
        <f>VLOOKUP($A159,'Price &amp; Return'!$AR:$CD,COLUMN(N$1),0)</f>
        <v>-1.5584731016698203E-2</v>
      </c>
      <c r="O159" s="36">
        <f>VLOOKUP($A159,'Price &amp; Return'!$AR:$CD,COLUMN(O$1),0)</f>
        <v>1.3513719166722855E-2</v>
      </c>
      <c r="P159" s="36">
        <f>VLOOKUP($A159,'Price &amp; Return'!$AR:$CD,COLUMN(P$1),0)</f>
        <v>-8.4557388028062994E-2</v>
      </c>
      <c r="Q159" s="36">
        <f>VLOOKUP($A159,'Price &amp; Return'!$AR:$CD,COLUMN(Q$1),0)</f>
        <v>0</v>
      </c>
      <c r="R159" s="36">
        <f>VLOOKUP($A159,'Price &amp; Return'!$AR:$CD,COLUMN(R$1),0)</f>
        <v>-1.859283307661597E-2</v>
      </c>
      <c r="S159" s="36">
        <f>VLOOKUP($A159,'Price &amp; Return'!$AR:$CD,COLUMN(S$1),0)</f>
        <v>1.3605652055778678E-2</v>
      </c>
      <c r="T159" s="36">
        <f>VLOOKUP($A159,'Price &amp; Return'!$AR:$CD,COLUMN(T$1),0)</f>
        <v>0</v>
      </c>
      <c r="U159" s="36">
        <f>VLOOKUP($A159,'Price &amp; Return'!$AR:$CD,COLUMN(U$1),0)</f>
        <v>0</v>
      </c>
      <c r="V159" s="36">
        <f>VLOOKUP($A159,'Price &amp; Return'!$AR:$CD,COLUMN(V$1),0)</f>
        <v>0</v>
      </c>
      <c r="W159" s="36">
        <f>VLOOKUP($A159,'Price &amp; Return'!$AR:$CD,COLUMN(W$1),0)</f>
        <v>0</v>
      </c>
      <c r="X159" s="36">
        <f>VLOOKUP($A159,'Price &amp; Return'!$AR:$CD,COLUMN(X$1),0)</f>
        <v>3.5590945102702533E-2</v>
      </c>
      <c r="Y159" s="36">
        <f>VLOOKUP($A159,'Price &amp; Return'!$AR:$CD,COLUMN(Y$1),0)</f>
        <v>0</v>
      </c>
      <c r="Z159" s="36">
        <f>VLOOKUP($A159,'Price &amp; Return'!$AR:$CD,COLUMN(Z$1),0)</f>
        <v>0</v>
      </c>
      <c r="AA159" s="36">
        <f>VLOOKUP($A159,'Price &amp; Return'!$AR:$CD,COLUMN(AA$1),0)</f>
        <v>5.3333459753626029E-3</v>
      </c>
      <c r="AB159" s="36">
        <f>VLOOKUP($A159,'Price &amp; Return'!$AR:$CD,COLUMN(AB$1),0)</f>
        <v>0</v>
      </c>
      <c r="AC159" s="36">
        <f>VLOOKUP($A159,'Price &amp; Return'!$AR:$CD,COLUMN(AC$1),0)</f>
        <v>0</v>
      </c>
      <c r="AD159" s="36">
        <f>VLOOKUP($A159,'Price &amp; Return'!$AR:$CD,COLUMN(AD$1),0)</f>
        <v>-3.0153038170687443E-2</v>
      </c>
      <c r="AE159" s="36">
        <f>VLOOKUP($A159,'Price &amp; Return'!$AR:$CD,COLUMN(AE$1),0)</f>
        <v>0</v>
      </c>
      <c r="AF159" s="36">
        <f>VLOOKUP($A159,'Price &amp; Return'!$AR:$CD,COLUMN(AF$1),0)</f>
        <v>0</v>
      </c>
      <c r="AG159" s="36">
        <f>VLOOKUP($A159,'Price &amp; Return'!$AR:$CD,COLUMN(AG$1),0)</f>
        <v>6.3091691932647556E-3</v>
      </c>
      <c r="AH159" s="36">
        <f>VLOOKUP($A159,'Price &amp; Return'!$AR:$CD,COLUMN(AH$1),0)</f>
        <v>-2.077996849174531E-2</v>
      </c>
      <c r="AI159" s="36">
        <f>VLOOKUP($A159,'Price &amp; Return'!$AR:$CD,COLUMN(AI$1),0)</f>
        <v>0</v>
      </c>
      <c r="AJ159" s="36">
        <f>VLOOKUP($A159,'Price &amp; Return'!$AR:$CD,COLUMN(AJ$1),0)</f>
        <v>0</v>
      </c>
      <c r="AK159" s="36">
        <f>VLOOKUP($A159,'Price &amp; Return'!$AR:$CD,COLUMN(AK$1),0)</f>
        <v>-3.2206147000422834E-3</v>
      </c>
      <c r="AL159" s="36">
        <f>VLOOKUP($A159,'Price &amp; Return'!$AR:$CD,COLUMN(AL$1),0)</f>
        <v>1.242251999855711E-2</v>
      </c>
      <c r="AM159" s="36">
        <f>VLOOKUP($A159,'Price &amp; Return'!$AR:$CD,COLUMN(AM$1),0)</f>
        <v>3.9220713153281329E-2</v>
      </c>
    </row>
    <row r="160" spans="1:39" x14ac:dyDescent="0.35">
      <c r="A160">
        <v>159</v>
      </c>
      <c r="B160" s="31">
        <f>VLOOKUP($A160,'Price &amp; Return'!$AR:$CD,COLUMN(B$1),0)</f>
        <v>43409</v>
      </c>
      <c r="C160" s="36">
        <f>VLOOKUP($A160,'Price &amp; Return'!$AR:$CD,COLUMN(C$1),0)</f>
        <v>-4.2819997182928185E-2</v>
      </c>
      <c r="D160" s="36">
        <f>VLOOKUP($A160,'Price &amp; Return'!$AR:$CD,COLUMN(D$1),0)</f>
        <v>0</v>
      </c>
      <c r="E160" s="36">
        <f>VLOOKUP($A160,'Price &amp; Return'!$AR:$CD,COLUMN(E$1),0)</f>
        <v>0</v>
      </c>
      <c r="F160" s="36">
        <f>VLOOKUP($A160,'Price &amp; Return'!$AR:$CD,COLUMN(F$1),0)</f>
        <v>0</v>
      </c>
      <c r="G160" s="36">
        <f>VLOOKUP($A160,'Price &amp; Return'!$AR:$CD,COLUMN(G$1),0)</f>
        <v>9.5310179804324935E-2</v>
      </c>
      <c r="H160" s="36">
        <f>VLOOKUP($A160,'Price &amp; Return'!$AR:$CD,COLUMN(H$1),0)</f>
        <v>0</v>
      </c>
      <c r="I160" s="36">
        <f>VLOOKUP($A160,'Price &amp; Return'!$AR:$CD,COLUMN(I$1),0)</f>
        <v>0</v>
      </c>
      <c r="J160" s="36">
        <f>VLOOKUP($A160,'Price &amp; Return'!$AR:$CD,COLUMN(J$1),0)</f>
        <v>0</v>
      </c>
      <c r="K160" s="36">
        <f>VLOOKUP($A160,'Price &amp; Return'!$AR:$CD,COLUMN(K$1),0)</f>
        <v>9.950330853168092E-3</v>
      </c>
      <c r="L160" s="36">
        <f>VLOOKUP($A160,'Price &amp; Return'!$AR:$CD,COLUMN(L$1),0)</f>
        <v>-7.7220460939102778E-3</v>
      </c>
      <c r="M160" s="36">
        <f>VLOOKUP($A160,'Price &amp; Return'!$AR:$CD,COLUMN(M$1),0)</f>
        <v>0</v>
      </c>
      <c r="N160" s="36">
        <f>VLOOKUP($A160,'Price &amp; Return'!$AR:$CD,COLUMN(N$1),0)</f>
        <v>-2.0408871631207123E-2</v>
      </c>
      <c r="O160" s="36">
        <f>VLOOKUP($A160,'Price &amp; Return'!$AR:$CD,COLUMN(O$1),0)</f>
        <v>-4.0005334613699248E-2</v>
      </c>
      <c r="P160" s="36">
        <f>VLOOKUP($A160,'Price &amp; Return'!$AR:$CD,COLUMN(P$1),0)</f>
        <v>0</v>
      </c>
      <c r="Q160" s="36">
        <f>VLOOKUP($A160,'Price &amp; Return'!$AR:$CD,COLUMN(Q$1),0)</f>
        <v>0</v>
      </c>
      <c r="R160" s="36">
        <f>VLOOKUP($A160,'Price &amp; Return'!$AR:$CD,COLUMN(R$1),0)</f>
        <v>1.3245226750020723E-2</v>
      </c>
      <c r="S160" s="36">
        <f>VLOOKUP($A160,'Price &amp; Return'!$AR:$CD,COLUMN(S$1),0)</f>
        <v>0</v>
      </c>
      <c r="T160" s="36">
        <f>VLOOKUP($A160,'Price &amp; Return'!$AR:$CD,COLUMN(T$1),0)</f>
        <v>0</v>
      </c>
      <c r="U160" s="36">
        <f>VLOOKUP($A160,'Price &amp; Return'!$AR:$CD,COLUMN(U$1),0)</f>
        <v>-5.8997221271883827E-3</v>
      </c>
      <c r="V160" s="36">
        <f>VLOOKUP($A160,'Price &amp; Return'!$AR:$CD,COLUMN(V$1),0)</f>
        <v>0</v>
      </c>
      <c r="W160" s="36">
        <f>VLOOKUP($A160,'Price &amp; Return'!$AR:$CD,COLUMN(W$1),0)</f>
        <v>0</v>
      </c>
      <c r="X160" s="36">
        <f>VLOOKUP($A160,'Price &amp; Return'!$AR:$CD,COLUMN(X$1),0)</f>
        <v>1.4598799421152631E-2</v>
      </c>
      <c r="Y160" s="36">
        <f>VLOOKUP($A160,'Price &amp; Return'!$AR:$CD,COLUMN(Y$1),0)</f>
        <v>9.4018239053891672E-2</v>
      </c>
      <c r="Z160" s="36">
        <f>VLOOKUP($A160,'Price &amp; Return'!$AR:$CD,COLUMN(Z$1),0)</f>
        <v>-0.10536051565782641</v>
      </c>
      <c r="AA160" s="36">
        <f>VLOOKUP($A160,'Price &amp; Return'!$AR:$CD,COLUMN(AA$1),0)</f>
        <v>-5.3333459753626168E-3</v>
      </c>
      <c r="AB160" s="36">
        <f>VLOOKUP($A160,'Price &amp; Return'!$AR:$CD,COLUMN(AB$1),0)</f>
        <v>0</v>
      </c>
      <c r="AC160" s="36">
        <f>VLOOKUP($A160,'Price &amp; Return'!$AR:$CD,COLUMN(AC$1),0)</f>
        <v>9.5310179804324935E-2</v>
      </c>
      <c r="AD160" s="36">
        <f>VLOOKUP($A160,'Price &amp; Return'!$AR:$CD,COLUMN(AD$1),0)</f>
        <v>0</v>
      </c>
      <c r="AE160" s="36">
        <f>VLOOKUP($A160,'Price &amp; Return'!$AR:$CD,COLUMN(AE$1),0)</f>
        <v>0</v>
      </c>
      <c r="AF160" s="36">
        <f>VLOOKUP($A160,'Price &amp; Return'!$AR:$CD,COLUMN(AF$1),0)</f>
        <v>0</v>
      </c>
      <c r="AG160" s="36">
        <f>VLOOKUP($A160,'Price &amp; Return'!$AR:$CD,COLUMN(AG$1),0)</f>
        <v>6.3492276786587445E-3</v>
      </c>
      <c r="AH160" s="36">
        <f>VLOOKUP($A160,'Price &amp; Return'!$AR:$CD,COLUMN(AH$1),0)</f>
        <v>3.1334156170435661E-2</v>
      </c>
      <c r="AI160" s="36">
        <f>VLOOKUP($A160,'Price &amp; Return'!$AR:$CD,COLUMN(AI$1),0)</f>
        <v>2.3716526617316065E-2</v>
      </c>
      <c r="AJ160" s="36">
        <f>VLOOKUP($A160,'Price &amp; Return'!$AR:$CD,COLUMN(AJ$1),0)</f>
        <v>4.8792389355407998E-4</v>
      </c>
      <c r="AK160" s="36">
        <f>VLOOKUP($A160,'Price &amp; Return'!$AR:$CD,COLUMN(AK$1),0)</f>
        <v>-2.8528083614538052E-2</v>
      </c>
      <c r="AL160" s="36">
        <f>VLOOKUP($A160,'Price &amp; Return'!$AR:$CD,COLUMN(AL$1),0)</f>
        <v>-2.8344473009142439E-2</v>
      </c>
      <c r="AM160" s="36">
        <f>VLOOKUP($A160,'Price &amp; Return'!$AR:$CD,COLUMN(AM$1),0)</f>
        <v>-5.1959738930711104E-2</v>
      </c>
    </row>
    <row r="161" spans="1:39" x14ac:dyDescent="0.35">
      <c r="A161">
        <v>160</v>
      </c>
      <c r="B161" s="31">
        <f>VLOOKUP($A161,'Price &amp; Return'!$AR:$CD,COLUMN(B$1),0)</f>
        <v>43406</v>
      </c>
      <c r="C161" s="36">
        <f>VLOOKUP($A161,'Price &amp; Return'!$AR:$CD,COLUMN(C$1),0)</f>
        <v>5.5398779389788169E-2</v>
      </c>
      <c r="D161" s="36">
        <f>VLOOKUP($A161,'Price &amp; Return'!$AR:$CD,COLUMN(D$1),0)</f>
        <v>0</v>
      </c>
      <c r="E161" s="36">
        <f>VLOOKUP($A161,'Price &amp; Return'!$AR:$CD,COLUMN(E$1),0)</f>
        <v>0</v>
      </c>
      <c r="F161" s="36">
        <f>VLOOKUP($A161,'Price &amp; Return'!$AR:$CD,COLUMN(F$1),0)</f>
        <v>0</v>
      </c>
      <c r="G161" s="36">
        <f>VLOOKUP($A161,'Price &amp; Return'!$AR:$CD,COLUMN(G$1),0)</f>
        <v>0</v>
      </c>
      <c r="H161" s="36">
        <f>VLOOKUP($A161,'Price &amp; Return'!$AR:$CD,COLUMN(H$1),0)</f>
        <v>0</v>
      </c>
      <c r="I161" s="36">
        <f>VLOOKUP($A161,'Price &amp; Return'!$AR:$CD,COLUMN(I$1),0)</f>
        <v>0</v>
      </c>
      <c r="J161" s="36">
        <f>VLOOKUP($A161,'Price &amp; Return'!$AR:$CD,COLUMN(J$1),0)</f>
        <v>0</v>
      </c>
      <c r="K161" s="36">
        <f>VLOOKUP($A161,'Price &amp; Return'!$AR:$CD,COLUMN(K$1),0)</f>
        <v>0</v>
      </c>
      <c r="L161" s="36">
        <f>VLOOKUP($A161,'Price &amp; Return'!$AR:$CD,COLUMN(L$1),0)</f>
        <v>2.3347363996991107E-2</v>
      </c>
      <c r="M161" s="36">
        <f>VLOOKUP($A161,'Price &amp; Return'!$AR:$CD,COLUMN(M$1),0)</f>
        <v>0</v>
      </c>
      <c r="N161" s="36">
        <f>VLOOKUP($A161,'Price &amp; Return'!$AR:$CD,COLUMN(N$1),0)</f>
        <v>2.0408871631207033E-2</v>
      </c>
      <c r="O161" s="36">
        <f>VLOOKUP($A161,'Price &amp; Return'!$AR:$CD,COLUMN(O$1),0)</f>
        <v>-6.5146810211936419E-3</v>
      </c>
      <c r="P161" s="36">
        <f>VLOOKUP($A161,'Price &amp; Return'!$AR:$CD,COLUMN(P$1),0)</f>
        <v>0</v>
      </c>
      <c r="Q161" s="36">
        <f>VLOOKUP($A161,'Price &amp; Return'!$AR:$CD,COLUMN(Q$1),0)</f>
        <v>0</v>
      </c>
      <c r="R161" s="36">
        <f>VLOOKUP($A161,'Price &amp; Return'!$AR:$CD,COLUMN(R$1),0)</f>
        <v>2.6702285558788921E-3</v>
      </c>
      <c r="S161" s="36">
        <f>VLOOKUP($A161,'Price &amp; Return'!$AR:$CD,COLUMN(S$1),0)</f>
        <v>0</v>
      </c>
      <c r="T161" s="36">
        <f>VLOOKUP($A161,'Price &amp; Return'!$AR:$CD,COLUMN(T$1),0)</f>
        <v>0</v>
      </c>
      <c r="U161" s="36">
        <f>VLOOKUP($A161,'Price &amp; Return'!$AR:$CD,COLUMN(U$1),0)</f>
        <v>-1.9802627296179754E-2</v>
      </c>
      <c r="V161" s="36">
        <f>VLOOKUP($A161,'Price &amp; Return'!$AR:$CD,COLUMN(V$1),0)</f>
        <v>0</v>
      </c>
      <c r="W161" s="36">
        <f>VLOOKUP($A161,'Price &amp; Return'!$AR:$CD,COLUMN(W$1),0)</f>
        <v>-8.1412862148359369E-2</v>
      </c>
      <c r="X161" s="36">
        <f>VLOOKUP($A161,'Price &amp; Return'!$AR:$CD,COLUMN(X$1),0)</f>
        <v>0</v>
      </c>
      <c r="Y161" s="36">
        <f>VLOOKUP($A161,'Price &amp; Return'!$AR:$CD,COLUMN(Y$1),0)</f>
        <v>0</v>
      </c>
      <c r="Z161" s="36">
        <f>VLOOKUP($A161,'Price &amp; Return'!$AR:$CD,COLUMN(Z$1),0)</f>
        <v>0</v>
      </c>
      <c r="AA161" s="36">
        <f>VLOOKUP($A161,'Price &amp; Return'!$AR:$CD,COLUMN(AA$1),0)</f>
        <v>-5.3050522296932291E-3</v>
      </c>
      <c r="AB161" s="36">
        <f>VLOOKUP($A161,'Price &amp; Return'!$AR:$CD,COLUMN(AB$1),0)</f>
        <v>1.0050335853501506E-2</v>
      </c>
      <c r="AC161" s="36">
        <f>VLOOKUP($A161,'Price &amp; Return'!$AR:$CD,COLUMN(AC$1),0)</f>
        <v>-4.3485111939738891E-2</v>
      </c>
      <c r="AD161" s="36">
        <f>VLOOKUP($A161,'Price &amp; Return'!$AR:$CD,COLUMN(AD$1),0)</f>
        <v>0</v>
      </c>
      <c r="AE161" s="36">
        <f>VLOOKUP($A161,'Price &amp; Return'!$AR:$CD,COLUMN(AE$1),0)</f>
        <v>0</v>
      </c>
      <c r="AF161" s="36">
        <f>VLOOKUP($A161,'Price &amp; Return'!$AR:$CD,COLUMN(AF$1),0)</f>
        <v>0</v>
      </c>
      <c r="AG161" s="36">
        <f>VLOOKUP($A161,'Price &amp; Return'!$AR:$CD,COLUMN(AG$1),0)</f>
        <v>1.4973541790162583E-2</v>
      </c>
      <c r="AH161" s="36">
        <f>VLOOKUP($A161,'Price &amp; Return'!$AR:$CD,COLUMN(AH$1),0)</f>
        <v>5.1712201047310481E-2</v>
      </c>
      <c r="AI161" s="36">
        <f>VLOOKUP($A161,'Price &amp; Return'!$AR:$CD,COLUMN(AI$1),0)</f>
        <v>1.531670411189324E-2</v>
      </c>
      <c r="AJ161" s="36">
        <f>VLOOKUP($A161,'Price &amp; Return'!$AR:$CD,COLUMN(AJ$1),0)</f>
        <v>9.3160762030668042E-3</v>
      </c>
      <c r="AK161" s="36">
        <f>VLOOKUP($A161,'Price &amp; Return'!$AR:$CD,COLUMN(AK$1),0)</f>
        <v>0</v>
      </c>
      <c r="AL161" s="36">
        <f>VLOOKUP($A161,'Price &amp; Return'!$AR:$CD,COLUMN(AL$1),0)</f>
        <v>-3.63857284390818E-3</v>
      </c>
      <c r="AM161" s="36">
        <f>VLOOKUP($A161,'Price &amp; Return'!$AR:$CD,COLUMN(AM$1),0)</f>
        <v>0</v>
      </c>
    </row>
    <row r="162" spans="1:39" x14ac:dyDescent="0.35">
      <c r="A162">
        <v>161</v>
      </c>
      <c r="B162" s="31">
        <f>VLOOKUP($A162,'Price &amp; Return'!$AR:$CD,COLUMN(B$1),0)</f>
        <v>43405</v>
      </c>
      <c r="C162" s="36">
        <f>VLOOKUP($A162,'Price &amp; Return'!$AR:$CD,COLUMN(C$1),0)</f>
        <v>0</v>
      </c>
      <c r="D162" s="36">
        <f>VLOOKUP($A162,'Price &amp; Return'!$AR:$CD,COLUMN(D$1),0)</f>
        <v>0</v>
      </c>
      <c r="E162" s="36">
        <f>VLOOKUP($A162,'Price &amp; Return'!$AR:$CD,COLUMN(E$1),0)</f>
        <v>0</v>
      </c>
      <c r="F162" s="36">
        <f>VLOOKUP($A162,'Price &amp; Return'!$AR:$CD,COLUMN(F$1),0)</f>
        <v>0</v>
      </c>
      <c r="G162" s="36">
        <f>VLOOKUP($A162,'Price &amp; Return'!$AR:$CD,COLUMN(G$1),0)</f>
        <v>-0.10536051565782628</v>
      </c>
      <c r="H162" s="36">
        <f>VLOOKUP($A162,'Price &amp; Return'!$AR:$CD,COLUMN(H$1),0)</f>
        <v>-0.1049720907160618</v>
      </c>
      <c r="I162" s="36">
        <f>VLOOKUP($A162,'Price &amp; Return'!$AR:$CD,COLUMN(I$1),0)</f>
        <v>0</v>
      </c>
      <c r="J162" s="36">
        <f>VLOOKUP($A162,'Price &amp; Return'!$AR:$CD,COLUMN(J$1),0)</f>
        <v>0</v>
      </c>
      <c r="K162" s="36">
        <f>VLOOKUP($A162,'Price &amp; Return'!$AR:$CD,COLUMN(K$1),0)</f>
        <v>0</v>
      </c>
      <c r="L162" s="36">
        <f>VLOOKUP($A162,'Price &amp; Return'!$AR:$CD,COLUMN(L$1),0)</f>
        <v>-8.3066598698613561E-2</v>
      </c>
      <c r="M162" s="36">
        <f>VLOOKUP($A162,'Price &amp; Return'!$AR:$CD,COLUMN(M$1),0)</f>
        <v>0</v>
      </c>
      <c r="N162" s="36">
        <f>VLOOKUP($A162,'Price &amp; Return'!$AR:$CD,COLUMN(N$1),0)</f>
        <v>-5.0261834780888311E-2</v>
      </c>
      <c r="O162" s="36">
        <f>VLOOKUP($A162,'Price &amp; Return'!$AR:$CD,COLUMN(O$1),0)</f>
        <v>-3.8221212820197741E-2</v>
      </c>
      <c r="P162" s="36">
        <f>VLOOKUP($A162,'Price &amp; Return'!$AR:$CD,COLUMN(P$1),0)</f>
        <v>1.3605652055778678E-2</v>
      </c>
      <c r="Q162" s="36">
        <f>VLOOKUP($A162,'Price &amp; Return'!$AR:$CD,COLUMN(Q$1),0)</f>
        <v>0</v>
      </c>
      <c r="R162" s="36">
        <f>VLOOKUP($A162,'Price &amp; Return'!$AR:$CD,COLUMN(R$1),0)</f>
        <v>-2.6702285558789208E-3</v>
      </c>
      <c r="S162" s="36">
        <f>VLOOKUP($A162,'Price &amp; Return'!$AR:$CD,COLUMN(S$1),0)</f>
        <v>0</v>
      </c>
      <c r="T162" s="36">
        <f>VLOOKUP($A162,'Price &amp; Return'!$AR:$CD,COLUMN(T$1),0)</f>
        <v>0</v>
      </c>
      <c r="U162" s="36">
        <f>VLOOKUP($A162,'Price &amp; Return'!$AR:$CD,COLUMN(U$1),0)</f>
        <v>1.980262729617973E-2</v>
      </c>
      <c r="V162" s="36">
        <f>VLOOKUP($A162,'Price &amp; Return'!$AR:$CD,COLUMN(V$1),0)</f>
        <v>0</v>
      </c>
      <c r="W162" s="36">
        <f>VLOOKUP($A162,'Price &amp; Return'!$AR:$CD,COLUMN(W$1),0)</f>
        <v>0</v>
      </c>
      <c r="X162" s="36">
        <f>VLOOKUP($A162,'Price &amp; Return'!$AR:$CD,COLUMN(X$1),0)</f>
        <v>-1.4598799421152636E-2</v>
      </c>
      <c r="Y162" s="36">
        <f>VLOOKUP($A162,'Price &amp; Return'!$AR:$CD,COLUMN(Y$1),0)</f>
        <v>6.2924675104336691E-2</v>
      </c>
      <c r="Z162" s="36">
        <f>VLOOKUP($A162,'Price &amp; Return'!$AR:$CD,COLUMN(Z$1),0)</f>
        <v>0</v>
      </c>
      <c r="AA162" s="36">
        <f>VLOOKUP($A162,'Price &amp; Return'!$AR:$CD,COLUMN(AA$1),0)</f>
        <v>0</v>
      </c>
      <c r="AB162" s="36">
        <f>VLOOKUP($A162,'Price &amp; Return'!$AR:$CD,COLUMN(AB$1),0)</f>
        <v>0</v>
      </c>
      <c r="AC162" s="36">
        <f>VLOOKUP($A162,'Price &amp; Return'!$AR:$CD,COLUMN(AC$1),0)</f>
        <v>0</v>
      </c>
      <c r="AD162" s="36">
        <f>VLOOKUP($A162,'Price &amp; Return'!$AR:$CD,COLUMN(AD$1),0)</f>
        <v>0</v>
      </c>
      <c r="AE162" s="36">
        <f>VLOOKUP($A162,'Price &amp; Return'!$AR:$CD,COLUMN(AE$1),0)</f>
        <v>0</v>
      </c>
      <c r="AF162" s="36">
        <f>VLOOKUP($A162,'Price &amp; Return'!$AR:$CD,COLUMN(AF$1),0)</f>
        <v>0</v>
      </c>
      <c r="AG162" s="36">
        <f>VLOOKUP($A162,'Price &amp; Return'!$AR:$CD,COLUMN(AG$1),0)</f>
        <v>-1.2848142477849024E-2</v>
      </c>
      <c r="AH162" s="36">
        <f>VLOOKUP($A162,'Price &amp; Return'!$AR:$CD,COLUMN(AH$1),0)</f>
        <v>-0.10340329428649007</v>
      </c>
      <c r="AI162" s="36">
        <f>VLOOKUP($A162,'Price &amp; Return'!$AR:$CD,COLUMN(AI$1),0)</f>
        <v>0</v>
      </c>
      <c r="AJ162" s="36">
        <f>VLOOKUP($A162,'Price &amp; Return'!$AR:$CD,COLUMN(AJ$1),0)</f>
        <v>-2.9128272923023713E-2</v>
      </c>
      <c r="AK162" s="36">
        <f>VLOOKUP($A162,'Price &amp; Return'!$AR:$CD,COLUMN(AK$1),0)</f>
        <v>0</v>
      </c>
      <c r="AL162" s="36">
        <f>VLOOKUP($A162,'Price &amp; Return'!$AR:$CD,COLUMN(AL$1),0)</f>
        <v>2.4242436115062545E-3</v>
      </c>
      <c r="AM162" s="36">
        <f>VLOOKUP($A162,'Price &amp; Return'!$AR:$CD,COLUMN(AM$1),0)</f>
        <v>0</v>
      </c>
    </row>
    <row r="163" spans="1:39" x14ac:dyDescent="0.35">
      <c r="A163">
        <v>162</v>
      </c>
      <c r="B163" s="31">
        <f>VLOOKUP($A163,'Price &amp; Return'!$AR:$CD,COLUMN(B$1),0)</f>
        <v>43404</v>
      </c>
      <c r="C163" s="36">
        <f>VLOOKUP($A163,'Price &amp; Return'!$AR:$CD,COLUMN(C$1),0)</f>
        <v>-6.309169193264721E-3</v>
      </c>
      <c r="D163" s="36">
        <f>VLOOKUP($A163,'Price &amp; Return'!$AR:$CD,COLUMN(D$1),0)</f>
        <v>-5.4808236494995027E-2</v>
      </c>
      <c r="E163" s="36">
        <f>VLOOKUP($A163,'Price &amp; Return'!$AR:$CD,COLUMN(E$1),0)</f>
        <v>0</v>
      </c>
      <c r="F163" s="36">
        <f>VLOOKUP($A163,'Price &amp; Return'!$AR:$CD,COLUMN(F$1),0)</f>
        <v>7.4107972153721835E-2</v>
      </c>
      <c r="G163" s="36">
        <f>VLOOKUP($A163,'Price &amp; Return'!$AR:$CD,COLUMN(G$1),0)</f>
        <v>0</v>
      </c>
      <c r="H163" s="36">
        <f>VLOOKUP($A163,'Price &amp; Return'!$AR:$CD,COLUMN(H$1),0)</f>
        <v>0</v>
      </c>
      <c r="I163" s="36">
        <f>VLOOKUP($A163,'Price &amp; Return'!$AR:$CD,COLUMN(I$1),0)</f>
        <v>0</v>
      </c>
      <c r="J163" s="36">
        <f>VLOOKUP($A163,'Price &amp; Return'!$AR:$CD,COLUMN(J$1),0)</f>
        <v>0</v>
      </c>
      <c r="K163" s="36">
        <f>VLOOKUP($A163,'Price &amp; Return'!$AR:$CD,COLUMN(K$1),0)</f>
        <v>0</v>
      </c>
      <c r="L163" s="36">
        <f>VLOOKUP($A163,'Price &amp; Return'!$AR:$CD,COLUMN(L$1),0)</f>
        <v>-3.559094510270263E-2</v>
      </c>
      <c r="M163" s="36">
        <f>VLOOKUP($A163,'Price &amp; Return'!$AR:$CD,COLUMN(M$1),0)</f>
        <v>0</v>
      </c>
      <c r="N163" s="36">
        <f>VLOOKUP($A163,'Price &amp; Return'!$AR:$CD,COLUMN(N$1),0)</f>
        <v>-4.8899852941916809E-3</v>
      </c>
      <c r="O163" s="36">
        <f>VLOOKUP($A163,'Price &amp; Return'!$AR:$CD,COLUMN(O$1),0)</f>
        <v>-3.077165866675366E-2</v>
      </c>
      <c r="P163" s="36">
        <f>VLOOKUP($A163,'Price &amp; Return'!$AR:$CD,COLUMN(P$1),0)</f>
        <v>-4.2902021544209461E-2</v>
      </c>
      <c r="Q163" s="36">
        <f>VLOOKUP($A163,'Price &amp; Return'!$AR:$CD,COLUMN(Q$1),0)</f>
        <v>-0.10265415406008345</v>
      </c>
      <c r="R163" s="36">
        <f>VLOOKUP($A163,'Price &amp; Return'!$AR:$CD,COLUMN(R$1),0)</f>
        <v>-1.324522675002068E-2</v>
      </c>
      <c r="S163" s="36">
        <f>VLOOKUP($A163,'Price &amp; Return'!$AR:$CD,COLUMN(S$1),0)</f>
        <v>-5.3345980705292735E-2</v>
      </c>
      <c r="T163" s="36">
        <f>VLOOKUP($A163,'Price &amp; Return'!$AR:$CD,COLUMN(T$1),0)</f>
        <v>9.5310179804324741E-2</v>
      </c>
      <c r="U163" s="36">
        <f>VLOOKUP($A163,'Price &amp; Return'!$AR:$CD,COLUMN(U$1),0)</f>
        <v>0</v>
      </c>
      <c r="V163" s="36">
        <f>VLOOKUP($A163,'Price &amp; Return'!$AR:$CD,COLUMN(V$1),0)</f>
        <v>0</v>
      </c>
      <c r="W163" s="36">
        <f>VLOOKUP($A163,'Price &amp; Return'!$AR:$CD,COLUMN(W$1),0)</f>
        <v>0</v>
      </c>
      <c r="X163" s="36">
        <f>VLOOKUP($A163,'Price &amp; Return'!$AR:$CD,COLUMN(X$1),0)</f>
        <v>0</v>
      </c>
      <c r="Y163" s="36">
        <f>VLOOKUP($A163,'Price &amp; Return'!$AR:$CD,COLUMN(Y$1),0)</f>
        <v>-3.1526253646773895E-2</v>
      </c>
      <c r="Z163" s="36">
        <f>VLOOKUP($A163,'Price &amp; Return'!$AR:$CD,COLUMN(Z$1),0)</f>
        <v>0</v>
      </c>
      <c r="AA163" s="36">
        <f>VLOOKUP($A163,'Price &amp; Return'!$AR:$CD,COLUMN(AA$1),0)</f>
        <v>-0.10536051565782628</v>
      </c>
      <c r="AB163" s="36">
        <f>VLOOKUP($A163,'Price &amp; Return'!$AR:$CD,COLUMN(AB$1),0)</f>
        <v>0</v>
      </c>
      <c r="AC163" s="36">
        <f>VLOOKUP($A163,'Price &amp; Return'!$AR:$CD,COLUMN(AC$1),0)</f>
        <v>-4.676176590803921E-2</v>
      </c>
      <c r="AD163" s="36">
        <f>VLOOKUP($A163,'Price &amp; Return'!$AR:$CD,COLUMN(AD$1),0)</f>
        <v>-9.8522964430115944E-3</v>
      </c>
      <c r="AE163" s="36">
        <f>VLOOKUP($A163,'Price &amp; Return'!$AR:$CD,COLUMN(AE$1),0)</f>
        <v>0</v>
      </c>
      <c r="AF163" s="36">
        <f>VLOOKUP($A163,'Price &amp; Return'!$AR:$CD,COLUMN(AF$1),0)</f>
        <v>0</v>
      </c>
      <c r="AG163" s="36">
        <f>VLOOKUP($A163,'Price &amp; Return'!$AR:$CD,COLUMN(AG$1),0)</f>
        <v>-8.4746269909722321E-3</v>
      </c>
      <c r="AH163" s="36">
        <f>VLOOKUP($A163,'Price &amp; Return'!$AR:$CD,COLUMN(AH$1),0)</f>
        <v>0</v>
      </c>
      <c r="AI163" s="36">
        <f>VLOOKUP($A163,'Price &amp; Return'!$AR:$CD,COLUMN(AI$1),0)</f>
        <v>0</v>
      </c>
      <c r="AJ163" s="36">
        <f>VLOOKUP($A163,'Price &amp; Return'!$AR:$CD,COLUMN(AJ$1),0)</f>
        <v>-3.294415571935403E-2</v>
      </c>
      <c r="AK163" s="36">
        <f>VLOOKUP($A163,'Price &amp; Return'!$AR:$CD,COLUMN(AK$1),0)</f>
        <v>-3.1201273362436339E-3</v>
      </c>
      <c r="AL163" s="36">
        <f>VLOOKUP($A163,'Price &amp; Return'!$AR:$CD,COLUMN(AL$1),0)</f>
        <v>-6.5751377562780419E-2</v>
      </c>
      <c r="AM163" s="36">
        <f>VLOOKUP($A163,'Price &amp; Return'!$AR:$CD,COLUMN(AM$1),0)</f>
        <v>-1.2578782206860073E-2</v>
      </c>
    </row>
    <row r="164" spans="1:39" x14ac:dyDescent="0.35">
      <c r="A164">
        <v>163</v>
      </c>
      <c r="B164" s="31">
        <f>VLOOKUP($A164,'Price &amp; Return'!$AR:$CD,COLUMN(B$1),0)</f>
        <v>43403</v>
      </c>
      <c r="C164" s="36">
        <f>VLOOKUP($A164,'Price &amp; Return'!$AR:$CD,COLUMN(C$1),0)</f>
        <v>0</v>
      </c>
      <c r="D164" s="36">
        <f>VLOOKUP($A164,'Price &amp; Return'!$AR:$CD,COLUMN(D$1),0)</f>
        <v>4.08219945202552E-2</v>
      </c>
      <c r="E164" s="36">
        <f>VLOOKUP($A164,'Price &amp; Return'!$AR:$CD,COLUMN(E$1),0)</f>
        <v>0</v>
      </c>
      <c r="F164" s="36">
        <f>VLOOKUP($A164,'Price &amp; Return'!$AR:$CD,COLUMN(F$1),0)</f>
        <v>0</v>
      </c>
      <c r="G164" s="36">
        <f>VLOOKUP($A164,'Price &amp; Return'!$AR:$CD,COLUMN(G$1),0)</f>
        <v>5.1293294387550481E-2</v>
      </c>
      <c r="H164" s="36">
        <f>VLOOKUP($A164,'Price &amp; Return'!$AR:$CD,COLUMN(H$1),0)</f>
        <v>0</v>
      </c>
      <c r="I164" s="36">
        <f>VLOOKUP($A164,'Price &amp; Return'!$AR:$CD,COLUMN(I$1),0)</f>
        <v>0</v>
      </c>
      <c r="J164" s="36">
        <f>VLOOKUP($A164,'Price &amp; Return'!$AR:$CD,COLUMN(J$1),0)</f>
        <v>0</v>
      </c>
      <c r="K164" s="36">
        <f>VLOOKUP($A164,'Price &amp; Return'!$AR:$CD,COLUMN(K$1),0)</f>
        <v>1.0050335853501506E-2</v>
      </c>
      <c r="L164" s="36">
        <f>VLOOKUP($A164,'Price &amp; Return'!$AR:$CD,COLUMN(L$1),0)</f>
        <v>-2.0761991448429128E-2</v>
      </c>
      <c r="M164" s="36">
        <f>VLOOKUP($A164,'Price &amp; Return'!$AR:$CD,COLUMN(M$1),0)</f>
        <v>0</v>
      </c>
      <c r="N164" s="36">
        <f>VLOOKUP($A164,'Price &amp; Return'!$AR:$CD,COLUMN(N$1),0)</f>
        <v>9.8040000966208348E-3</v>
      </c>
      <c r="O164" s="36">
        <f>VLOOKUP($A164,'Price &amp; Return'!$AR:$CD,COLUMN(O$1),0)</f>
        <v>-8.701137698962981E-2</v>
      </c>
      <c r="P164" s="36">
        <f>VLOOKUP($A164,'Price &amp; Return'!$AR:$CD,COLUMN(P$1),0)</f>
        <v>0</v>
      </c>
      <c r="Q164" s="36">
        <f>VLOOKUP($A164,'Price &amp; Return'!$AR:$CD,COLUMN(Q$1),0)</f>
        <v>0</v>
      </c>
      <c r="R164" s="36">
        <f>VLOOKUP($A164,'Price &amp; Return'!$AR:$CD,COLUMN(R$1),0)</f>
        <v>-1.3072081567352775E-2</v>
      </c>
      <c r="S164" s="36">
        <f>VLOOKUP($A164,'Price &amp; Return'!$AR:$CD,COLUMN(S$1),0)</f>
        <v>0</v>
      </c>
      <c r="T164" s="36">
        <f>VLOOKUP($A164,'Price &amp; Return'!$AR:$CD,COLUMN(T$1),0)</f>
        <v>-1.6260520871780291E-2</v>
      </c>
      <c r="U164" s="36">
        <f>VLOOKUP($A164,'Price &amp; Return'!$AR:$CD,COLUMN(U$1),0)</f>
        <v>-4.148060112071876E-2</v>
      </c>
      <c r="V164" s="36">
        <f>VLOOKUP($A164,'Price &amp; Return'!$AR:$CD,COLUMN(V$1),0)</f>
        <v>0</v>
      </c>
      <c r="W164" s="36">
        <f>VLOOKUP($A164,'Price &amp; Return'!$AR:$CD,COLUMN(W$1),0)</f>
        <v>8.5349024498375062E-3</v>
      </c>
      <c r="X164" s="36">
        <f>VLOOKUP($A164,'Price &amp; Return'!$AR:$CD,COLUMN(X$1),0)</f>
        <v>0</v>
      </c>
      <c r="Y164" s="36">
        <f>VLOOKUP($A164,'Price &amp; Return'!$AR:$CD,COLUMN(Y$1),0)</f>
        <v>9.0151096994297478E-2</v>
      </c>
      <c r="Z164" s="36">
        <f>VLOOKUP($A164,'Price &amp; Return'!$AR:$CD,COLUMN(Z$1),0)</f>
        <v>0</v>
      </c>
      <c r="AA164" s="36">
        <f>VLOOKUP($A164,'Price &amp; Return'!$AR:$CD,COLUMN(AA$1),0)</f>
        <v>6.8992871486951421E-2</v>
      </c>
      <c r="AB164" s="36">
        <f>VLOOKUP($A164,'Price &amp; Return'!$AR:$CD,COLUMN(AB$1),0)</f>
        <v>0</v>
      </c>
      <c r="AC164" s="36">
        <f>VLOOKUP($A164,'Price &amp; Return'!$AR:$CD,COLUMN(AC$1),0)</f>
        <v>3.0930300691358558E-2</v>
      </c>
      <c r="AD164" s="36">
        <f>VLOOKUP($A164,'Price &amp; Return'!$AR:$CD,COLUMN(AD$1),0)</f>
        <v>9.8522964430116395E-3</v>
      </c>
      <c r="AE164" s="36">
        <f>VLOOKUP($A164,'Price &amp; Return'!$AR:$CD,COLUMN(AE$1),0)</f>
        <v>0</v>
      </c>
      <c r="AF164" s="36">
        <f>VLOOKUP($A164,'Price &amp; Return'!$AR:$CD,COLUMN(AF$1),0)</f>
        <v>0</v>
      </c>
      <c r="AG164" s="36">
        <f>VLOOKUP($A164,'Price &amp; Return'!$AR:$CD,COLUMN(AG$1),0)</f>
        <v>-3.1155167779795576E-2</v>
      </c>
      <c r="AH164" s="36">
        <f>VLOOKUP($A164,'Price &amp; Return'!$AR:$CD,COLUMN(AH$1),0)</f>
        <v>0</v>
      </c>
      <c r="AI164" s="36">
        <f>VLOOKUP($A164,'Price &amp; Return'!$AR:$CD,COLUMN(AI$1),0)</f>
        <v>-4.6660320391823454E-2</v>
      </c>
      <c r="AJ164" s="36">
        <f>VLOOKUP($A164,'Price &amp; Return'!$AR:$CD,COLUMN(AJ$1),0)</f>
        <v>1.6336419319693381E-2</v>
      </c>
      <c r="AK164" s="36">
        <f>VLOOKUP($A164,'Price &amp; Return'!$AR:$CD,COLUMN(AK$1),0)</f>
        <v>-4.2689408695050557E-2</v>
      </c>
      <c r="AL164" s="36">
        <f>VLOOKUP($A164,'Price &amp; Return'!$AR:$CD,COLUMN(AL$1),0)</f>
        <v>5.6980211146377959E-3</v>
      </c>
      <c r="AM164" s="36">
        <f>VLOOKUP($A164,'Price &amp; Return'!$AR:$CD,COLUMN(AM$1),0)</f>
        <v>-1.2422519998557096E-2</v>
      </c>
    </row>
    <row r="165" spans="1:39" x14ac:dyDescent="0.35">
      <c r="A165">
        <v>164</v>
      </c>
      <c r="B165" s="31">
        <f>VLOOKUP($A165,'Price &amp; Return'!$AR:$CD,COLUMN(B$1),0)</f>
        <v>43402</v>
      </c>
      <c r="C165" s="36">
        <f>VLOOKUP($A165,'Price &amp; Return'!$AR:$CD,COLUMN(C$1),0)</f>
        <v>0</v>
      </c>
      <c r="D165" s="36">
        <f>VLOOKUP($A165,'Price &amp; Return'!$AR:$CD,COLUMN(D$1),0)</f>
        <v>-9.2781733450966214E-2</v>
      </c>
      <c r="E165" s="36">
        <f>VLOOKUP($A165,'Price &amp; Return'!$AR:$CD,COLUMN(E$1),0)</f>
        <v>0</v>
      </c>
      <c r="F165" s="36">
        <f>VLOOKUP($A165,'Price &amp; Return'!$AR:$CD,COLUMN(F$1),0)</f>
        <v>1.9418085857101731E-2</v>
      </c>
      <c r="G165" s="36">
        <f>VLOOKUP($A165,'Price &amp; Return'!$AR:$CD,COLUMN(G$1),0)</f>
        <v>0</v>
      </c>
      <c r="H165" s="36">
        <f>VLOOKUP($A165,'Price &amp; Return'!$AR:$CD,COLUMN(H$1),0)</f>
        <v>0</v>
      </c>
      <c r="I165" s="36">
        <f>VLOOKUP($A165,'Price &amp; Return'!$AR:$CD,COLUMN(I$1),0)</f>
        <v>0</v>
      </c>
      <c r="J165" s="36">
        <f>VLOOKUP($A165,'Price &amp; Return'!$AR:$CD,COLUMN(J$1),0)</f>
        <v>0</v>
      </c>
      <c r="K165" s="36">
        <f>VLOOKUP($A165,'Price &amp; Return'!$AR:$CD,COLUMN(K$1),0)</f>
        <v>-8.701137698962981E-2</v>
      </c>
      <c r="L165" s="36">
        <f>VLOOKUP($A165,'Price &amp; Return'!$AR:$CD,COLUMN(L$1),0)</f>
        <v>0</v>
      </c>
      <c r="M165" s="36">
        <f>VLOOKUP($A165,'Price &amp; Return'!$AR:$CD,COLUMN(M$1),0)</f>
        <v>0</v>
      </c>
      <c r="N165" s="36">
        <f>VLOOKUP($A165,'Price &amp; Return'!$AR:$CD,COLUMN(N$1),0)</f>
        <v>-2.9128272923023713E-2</v>
      </c>
      <c r="O165" s="36">
        <f>VLOOKUP($A165,'Price &amp; Return'!$AR:$CD,COLUMN(O$1),0)</f>
        <v>0</v>
      </c>
      <c r="P165" s="36">
        <f>VLOOKUP($A165,'Price &amp; Return'!$AR:$CD,COLUMN(P$1),0)</f>
        <v>-1.562531790308087E-2</v>
      </c>
      <c r="Q165" s="36">
        <f>VLOOKUP($A165,'Price &amp; Return'!$AR:$CD,COLUMN(Q$1),0)</f>
        <v>0</v>
      </c>
      <c r="R165" s="36">
        <f>VLOOKUP($A165,'Price &amp; Return'!$AR:$CD,COLUMN(R$1),0)</f>
        <v>3.9740328649514121E-2</v>
      </c>
      <c r="S165" s="36">
        <f>VLOOKUP($A165,'Price &amp; Return'!$AR:$CD,COLUMN(S$1),0)</f>
        <v>0</v>
      </c>
      <c r="T165" s="36">
        <f>VLOOKUP($A165,'Price &amp; Return'!$AR:$CD,COLUMN(T$1),0)</f>
        <v>0</v>
      </c>
      <c r="U165" s="36">
        <f>VLOOKUP($A165,'Price &amp; Return'!$AR:$CD,COLUMN(U$1),0)</f>
        <v>0</v>
      </c>
      <c r="V165" s="36">
        <f>VLOOKUP($A165,'Price &amp; Return'!$AR:$CD,COLUMN(V$1),0)</f>
        <v>0</v>
      </c>
      <c r="W165" s="36">
        <f>VLOOKUP($A165,'Price &amp; Return'!$AR:$CD,COLUMN(W$1),0)</f>
        <v>0</v>
      </c>
      <c r="X165" s="36">
        <f>VLOOKUP($A165,'Price &amp; Return'!$AR:$CD,COLUMN(X$1),0)</f>
        <v>0</v>
      </c>
      <c r="Y165" s="36">
        <f>VLOOKUP($A165,'Price &amp; Return'!$AR:$CD,COLUMN(Y$1),0)</f>
        <v>0</v>
      </c>
      <c r="Z165" s="36">
        <f>VLOOKUP($A165,'Price &amp; Return'!$AR:$CD,COLUMN(Z$1),0)</f>
        <v>0</v>
      </c>
      <c r="AA165" s="36">
        <f>VLOOKUP($A165,'Price &amp; Return'!$AR:$CD,COLUMN(AA$1),0)</f>
        <v>6.3178901621531669E-2</v>
      </c>
      <c r="AB165" s="36">
        <f>VLOOKUP($A165,'Price &amp; Return'!$AR:$CD,COLUMN(AB$1),0)</f>
        <v>0</v>
      </c>
      <c r="AC165" s="36">
        <f>VLOOKUP($A165,'Price &amp; Return'!$AR:$CD,COLUMN(AC$1),0)</f>
        <v>-2.5841231183887328E-2</v>
      </c>
      <c r="AD165" s="36">
        <f>VLOOKUP($A165,'Price &amp; Return'!$AR:$CD,COLUMN(AD$1),0)</f>
        <v>0</v>
      </c>
      <c r="AE165" s="36">
        <f>VLOOKUP($A165,'Price &amp; Return'!$AR:$CD,COLUMN(AE$1),0)</f>
        <v>0</v>
      </c>
      <c r="AF165" s="36">
        <f>VLOOKUP($A165,'Price &amp; Return'!$AR:$CD,COLUMN(AF$1),0)</f>
        <v>0</v>
      </c>
      <c r="AG165" s="36">
        <f>VLOOKUP($A165,'Price &amp; Return'!$AR:$CD,COLUMN(AG$1),0)</f>
        <v>1.8576385572935457E-2</v>
      </c>
      <c r="AH165" s="36">
        <f>VLOOKUP($A165,'Price &amp; Return'!$AR:$CD,COLUMN(AH$1),0)</f>
        <v>0</v>
      </c>
      <c r="AI165" s="36">
        <f>VLOOKUP($A165,'Price &amp; Return'!$AR:$CD,COLUMN(AI$1),0)</f>
        <v>0</v>
      </c>
      <c r="AJ165" s="36">
        <f>VLOOKUP($A165,'Price &amp; Return'!$AR:$CD,COLUMN(AJ$1),0)</f>
        <v>7.0838548884050419E-3</v>
      </c>
      <c r="AK165" s="36">
        <f>VLOOKUP($A165,'Price &amp; Return'!$AR:$CD,COLUMN(AK$1),0)</f>
        <v>0</v>
      </c>
      <c r="AL165" s="36">
        <f>VLOOKUP($A165,'Price &amp; Return'!$AR:$CD,COLUMN(AL$1),0)</f>
        <v>-5.6980211146377786E-3</v>
      </c>
      <c r="AM165" s="36">
        <f>VLOOKUP($A165,'Price &amp; Return'!$AR:$CD,COLUMN(AM$1),0)</f>
        <v>1.242251999855711E-2</v>
      </c>
    </row>
    <row r="166" spans="1:39" x14ac:dyDescent="0.35">
      <c r="A166">
        <v>165</v>
      </c>
      <c r="B166" s="31">
        <f>VLOOKUP($A166,'Price &amp; Return'!$AR:$CD,COLUMN(B$1),0)</f>
        <v>43399</v>
      </c>
      <c r="C166" s="36">
        <f>VLOOKUP($A166,'Price &amp; Return'!$AR:$CD,COLUMN(C$1),0)</f>
        <v>0</v>
      </c>
      <c r="D166" s="36">
        <f>VLOOKUP($A166,'Price &amp; Return'!$AR:$CD,COLUMN(D$1),0)</f>
        <v>2.5642430613337652E-2</v>
      </c>
      <c r="E166" s="36">
        <f>VLOOKUP($A166,'Price &amp; Return'!$AR:$CD,COLUMN(E$1),0)</f>
        <v>0</v>
      </c>
      <c r="F166" s="36">
        <f>VLOOKUP($A166,'Price &amp; Return'!$AR:$CD,COLUMN(F$1),0)</f>
        <v>0</v>
      </c>
      <c r="G166" s="36">
        <f>VLOOKUP($A166,'Price &amp; Return'!$AR:$CD,COLUMN(G$1),0)</f>
        <v>1.5915455305899582E-2</v>
      </c>
      <c r="H166" s="36">
        <f>VLOOKUP($A166,'Price &amp; Return'!$AR:$CD,COLUMN(H$1),0)</f>
        <v>0</v>
      </c>
      <c r="I166" s="36">
        <f>VLOOKUP($A166,'Price &amp; Return'!$AR:$CD,COLUMN(I$1),0)</f>
        <v>0</v>
      </c>
      <c r="J166" s="36">
        <f>VLOOKUP($A166,'Price &amp; Return'!$AR:$CD,COLUMN(J$1),0)</f>
        <v>0</v>
      </c>
      <c r="K166" s="36">
        <f>VLOOKUP($A166,'Price &amp; Return'!$AR:$CD,COLUMN(K$1),0)</f>
        <v>0</v>
      </c>
      <c r="L166" s="36">
        <f>VLOOKUP($A166,'Price &amp; Return'!$AR:$CD,COLUMN(L$1),0)</f>
        <v>0</v>
      </c>
      <c r="M166" s="36">
        <f>VLOOKUP($A166,'Price &amp; Return'!$AR:$CD,COLUMN(M$1),0)</f>
        <v>0</v>
      </c>
      <c r="N166" s="36">
        <f>VLOOKUP($A166,'Price &amp; Return'!$AR:$CD,COLUMN(N$1),0)</f>
        <v>4.401688541677426E-2</v>
      </c>
      <c r="O166" s="36">
        <f>VLOOKUP($A166,'Price &amp; Return'!$AR:$CD,COLUMN(O$1),0)</f>
        <v>-4.3485111939738891E-2</v>
      </c>
      <c r="P166" s="36">
        <f>VLOOKUP($A166,'Price &amp; Return'!$AR:$CD,COLUMN(P$1),0)</f>
        <v>-7.7220460939102778E-3</v>
      </c>
      <c r="Q166" s="36">
        <f>VLOOKUP($A166,'Price &amp; Return'!$AR:$CD,COLUMN(Q$1),0)</f>
        <v>0</v>
      </c>
      <c r="R166" s="36">
        <f>VLOOKUP($A166,'Price &amp; Return'!$AR:$CD,COLUMN(R$1),0)</f>
        <v>1.3605652055778678E-2</v>
      </c>
      <c r="S166" s="36">
        <f>VLOOKUP($A166,'Price &amp; Return'!$AR:$CD,COLUMN(S$1),0)</f>
        <v>-4.5693227658898737E-2</v>
      </c>
      <c r="T166" s="36">
        <f>VLOOKUP($A166,'Price &amp; Return'!$AR:$CD,COLUMN(T$1),0)</f>
        <v>-3.1748698314580298E-2</v>
      </c>
      <c r="U166" s="36">
        <f>VLOOKUP($A166,'Price &amp; Return'!$AR:$CD,COLUMN(U$1),0)</f>
        <v>-1.9005602811904408E-2</v>
      </c>
      <c r="V166" s="36">
        <f>VLOOKUP($A166,'Price &amp; Return'!$AR:$CD,COLUMN(V$1),0)</f>
        <v>9.5099231591328687E-2</v>
      </c>
      <c r="W166" s="36">
        <f>VLOOKUP($A166,'Price &amp; Return'!$AR:$CD,COLUMN(W$1),0)</f>
        <v>0</v>
      </c>
      <c r="X166" s="36">
        <f>VLOOKUP($A166,'Price &amp; Return'!$AR:$CD,COLUMN(X$1),0)</f>
        <v>0</v>
      </c>
      <c r="Y166" s="36">
        <f>VLOOKUP($A166,'Price &amp; Return'!$AR:$CD,COLUMN(Y$1),0)</f>
        <v>0</v>
      </c>
      <c r="Z166" s="36">
        <f>VLOOKUP($A166,'Price &amp; Return'!$AR:$CD,COLUMN(Z$1),0)</f>
        <v>0</v>
      </c>
      <c r="AA166" s="36">
        <f>VLOOKUP($A166,'Price &amp; Return'!$AR:$CD,COLUMN(AA$1),0)</f>
        <v>0</v>
      </c>
      <c r="AB166" s="36">
        <f>VLOOKUP($A166,'Price &amp; Return'!$AR:$CD,COLUMN(AB$1),0)</f>
        <v>0</v>
      </c>
      <c r="AC166" s="36">
        <f>VLOOKUP($A166,'Price &amp; Return'!$AR:$CD,COLUMN(AC$1),0)</f>
        <v>-2.0202707317519355E-2</v>
      </c>
      <c r="AD166" s="36">
        <f>VLOOKUP($A166,'Price &amp; Return'!$AR:$CD,COLUMN(AD$1),0)</f>
        <v>9.950330853168092E-3</v>
      </c>
      <c r="AE166" s="36">
        <f>VLOOKUP($A166,'Price &amp; Return'!$AR:$CD,COLUMN(AE$1),0)</f>
        <v>0</v>
      </c>
      <c r="AF166" s="36">
        <f>VLOOKUP($A166,'Price &amp; Return'!$AR:$CD,COLUMN(AF$1),0)</f>
        <v>0</v>
      </c>
      <c r="AG166" s="36">
        <f>VLOOKUP($A166,'Price &amp; Return'!$AR:$CD,COLUMN(AG$1),0)</f>
        <v>0</v>
      </c>
      <c r="AH166" s="36">
        <f>VLOOKUP($A166,'Price &amp; Return'!$AR:$CD,COLUMN(AH$1),0)</f>
        <v>0</v>
      </c>
      <c r="AI166" s="36">
        <f>VLOOKUP($A166,'Price &amp; Return'!$AR:$CD,COLUMN(AI$1),0)</f>
        <v>0</v>
      </c>
      <c r="AJ166" s="36">
        <f>VLOOKUP($A166,'Price &amp; Return'!$AR:$CD,COLUMN(AJ$1),0)</f>
        <v>5.1043886729442579E-2</v>
      </c>
      <c r="AK166" s="36">
        <f>VLOOKUP($A166,'Price &amp; Return'!$AR:$CD,COLUMN(AK$1),0)</f>
        <v>4.5809536031294201E-2</v>
      </c>
      <c r="AL166" s="36">
        <f>VLOOKUP($A166,'Price &amp; Return'!$AR:$CD,COLUMN(AL$1),0)</f>
        <v>-4.9871830040172982E-2</v>
      </c>
      <c r="AM166" s="36">
        <f>VLOOKUP($A166,'Price &amp; Return'!$AR:$CD,COLUMN(AM$1),0)</f>
        <v>0</v>
      </c>
    </row>
    <row r="167" spans="1:39" x14ac:dyDescent="0.35">
      <c r="A167">
        <v>166</v>
      </c>
      <c r="B167" s="31">
        <f>VLOOKUP($A167,'Price &amp; Return'!$AR:$CD,COLUMN(B$1),0)</f>
        <v>43398</v>
      </c>
      <c r="C167" s="36">
        <f>VLOOKUP($A167,'Price &amp; Return'!$AR:$CD,COLUMN(C$1),0)</f>
        <v>-6.2696130135953742E-3</v>
      </c>
      <c r="D167" s="36">
        <f>VLOOKUP($A167,'Price &amp; Return'!$AR:$CD,COLUMN(D$1),0)</f>
        <v>0</v>
      </c>
      <c r="E167" s="36">
        <f>VLOOKUP($A167,'Price &amp; Return'!$AR:$CD,COLUMN(E$1),0)</f>
        <v>0</v>
      </c>
      <c r="F167" s="36">
        <f>VLOOKUP($A167,'Price &amp; Return'!$AR:$CD,COLUMN(F$1),0)</f>
        <v>-6.0855275721274846E-2</v>
      </c>
      <c r="G167" s="36">
        <f>VLOOKUP($A167,'Price &amp; Return'!$AR:$CD,COLUMN(G$1),0)</f>
        <v>-1.5915455305899568E-2</v>
      </c>
      <c r="H167" s="36">
        <f>VLOOKUP($A167,'Price &amp; Return'!$AR:$CD,COLUMN(H$1),0)</f>
        <v>-4.9455943155409639E-2</v>
      </c>
      <c r="I167" s="36">
        <f>VLOOKUP($A167,'Price &amp; Return'!$AR:$CD,COLUMN(I$1),0)</f>
        <v>0</v>
      </c>
      <c r="J167" s="36">
        <f>VLOOKUP($A167,'Price &amp; Return'!$AR:$CD,COLUMN(J$1),0)</f>
        <v>0</v>
      </c>
      <c r="K167" s="36">
        <f>VLOOKUP($A167,'Price &amp; Return'!$AR:$CD,COLUMN(K$1),0)</f>
        <v>-1.834913866819643E-2</v>
      </c>
      <c r="L167" s="36">
        <f>VLOOKUP($A167,'Price &amp; Return'!$AR:$CD,COLUMN(L$1),0)</f>
        <v>3.4305350967892222E-3</v>
      </c>
      <c r="M167" s="36">
        <f>VLOOKUP($A167,'Price &amp; Return'!$AR:$CD,COLUMN(M$1),0)</f>
        <v>0</v>
      </c>
      <c r="N167" s="36">
        <f>VLOOKUP($A167,'Price &amp; Return'!$AR:$CD,COLUMN(N$1),0)</f>
        <v>-2.4692612590371411E-2</v>
      </c>
      <c r="O167" s="36">
        <f>VLOOKUP($A167,'Price &amp; Return'!$AR:$CD,COLUMN(O$1),0)</f>
        <v>2.1506205220963682E-2</v>
      </c>
      <c r="P167" s="36">
        <f>VLOOKUP($A167,'Price &amp; Return'!$AR:$CD,COLUMN(P$1),0)</f>
        <v>-7.6628727455690252E-3</v>
      </c>
      <c r="Q167" s="36">
        <f>VLOOKUP($A167,'Price &amp; Return'!$AR:$CD,COLUMN(Q$1),0)</f>
        <v>0</v>
      </c>
      <c r="R167" s="36">
        <f>VLOOKUP($A167,'Price &amp; Return'!$AR:$CD,COLUMN(R$1),0)</f>
        <v>0</v>
      </c>
      <c r="S167" s="36">
        <f>VLOOKUP($A167,'Price &amp; Return'!$AR:$CD,COLUMN(S$1),0)</f>
        <v>1.2414650880649455E-3</v>
      </c>
      <c r="T167" s="36">
        <f>VLOOKUP($A167,'Price &amp; Return'!$AR:$CD,COLUMN(T$1),0)</f>
        <v>0</v>
      </c>
      <c r="U167" s="36">
        <f>VLOOKUP($A167,'Price &amp; Return'!$AR:$CD,COLUMN(U$1),0)</f>
        <v>-5.5218251843079727E-3</v>
      </c>
      <c r="V167" s="36">
        <f>VLOOKUP($A167,'Price &amp; Return'!$AR:$CD,COLUMN(V$1),0)</f>
        <v>0</v>
      </c>
      <c r="W167" s="36">
        <f>VLOOKUP($A167,'Price &amp; Return'!$AR:$CD,COLUMN(W$1),0)</f>
        <v>0</v>
      </c>
      <c r="X167" s="36">
        <f>VLOOKUP($A167,'Price &amp; Return'!$AR:$CD,COLUMN(X$1),0)</f>
        <v>7.2727593290798781E-3</v>
      </c>
      <c r="Y167" s="36">
        <f>VLOOKUP($A167,'Price &amp; Return'!$AR:$CD,COLUMN(Y$1),0)</f>
        <v>0</v>
      </c>
      <c r="Z167" s="36">
        <f>VLOOKUP($A167,'Price &amp; Return'!$AR:$CD,COLUMN(Z$1),0)</f>
        <v>0</v>
      </c>
      <c r="AA167" s="36">
        <f>VLOOKUP($A167,'Price &amp; Return'!$AR:$CD,COLUMN(AA$1),0)</f>
        <v>0</v>
      </c>
      <c r="AB167" s="36">
        <f>VLOOKUP($A167,'Price &amp; Return'!$AR:$CD,COLUMN(AB$1),0)</f>
        <v>7.8780877853114384E-2</v>
      </c>
      <c r="AC167" s="36">
        <f>VLOOKUP($A167,'Price &amp; Return'!$AR:$CD,COLUMN(AC$1),0)</f>
        <v>0</v>
      </c>
      <c r="AD167" s="36">
        <f>VLOOKUP($A167,'Price &amp; Return'!$AR:$CD,COLUMN(AD$1),0)</f>
        <v>-1.9802627296179643E-2</v>
      </c>
      <c r="AE167" s="36">
        <f>VLOOKUP($A167,'Price &amp; Return'!$AR:$CD,COLUMN(AE$1),0)</f>
        <v>0</v>
      </c>
      <c r="AF167" s="36">
        <f>VLOOKUP($A167,'Price &amp; Return'!$AR:$CD,COLUMN(AF$1),0)</f>
        <v>0</v>
      </c>
      <c r="AG167" s="36">
        <f>VLOOKUP($A167,'Price &amp; Return'!$AR:$CD,COLUMN(AG$1),0)</f>
        <v>-8.2988028146950658E-3</v>
      </c>
      <c r="AH167" s="36">
        <f>VLOOKUP($A167,'Price &amp; Return'!$AR:$CD,COLUMN(AH$1),0)</f>
        <v>0</v>
      </c>
      <c r="AI167" s="36">
        <f>VLOOKUP($A167,'Price &amp; Return'!$AR:$CD,COLUMN(AI$1),0)</f>
        <v>0</v>
      </c>
      <c r="AJ167" s="36">
        <f>VLOOKUP($A167,'Price &amp; Return'!$AR:$CD,COLUMN(AJ$1),0)</f>
        <v>2.4968801985871458E-3</v>
      </c>
      <c r="AK167" s="36">
        <f>VLOOKUP($A167,'Price &amp; Return'!$AR:$CD,COLUMN(AK$1),0)</f>
        <v>0</v>
      </c>
      <c r="AL167" s="36">
        <f>VLOOKUP($A167,'Price &amp; Return'!$AR:$CD,COLUMN(AL$1),0)</f>
        <v>4.8736111576245793E-2</v>
      </c>
      <c r="AM167" s="36">
        <f>VLOOKUP($A167,'Price &amp; Return'!$AR:$CD,COLUMN(AM$1),0)</f>
        <v>0</v>
      </c>
    </row>
    <row r="168" spans="1:39" x14ac:dyDescent="0.35">
      <c r="A168">
        <v>167</v>
      </c>
      <c r="B168" s="31">
        <f>VLOOKUP($A168,'Price &amp; Return'!$AR:$CD,COLUMN(B$1),0)</f>
        <v>43397</v>
      </c>
      <c r="C168" s="36">
        <f>VLOOKUP($A168,'Price &amp; Return'!$AR:$CD,COLUMN(C$1),0)</f>
        <v>6.269613013595395E-3</v>
      </c>
      <c r="D168" s="36">
        <f>VLOOKUP($A168,'Price &amp; Return'!$AR:$CD,COLUMN(D$1),0)</f>
        <v>3.9740328649514121E-2</v>
      </c>
      <c r="E168" s="36">
        <f>VLOOKUP($A168,'Price &amp; Return'!$AR:$CD,COLUMN(E$1),0)</f>
        <v>0</v>
      </c>
      <c r="F168" s="36">
        <f>VLOOKUP($A168,'Price &amp; Return'!$AR:$CD,COLUMN(F$1),0)</f>
        <v>0</v>
      </c>
      <c r="G168" s="36">
        <f>VLOOKUP($A168,'Price &amp; Return'!$AR:$CD,COLUMN(G$1),0)</f>
        <v>3.7537919319065242E-2</v>
      </c>
      <c r="H168" s="36">
        <f>VLOOKUP($A168,'Price &amp; Return'!$AR:$CD,COLUMN(H$1),0)</f>
        <v>0</v>
      </c>
      <c r="I168" s="36">
        <f>VLOOKUP($A168,'Price &amp; Return'!$AR:$CD,COLUMN(I$1),0)</f>
        <v>0</v>
      </c>
      <c r="J168" s="36">
        <f>VLOOKUP($A168,'Price &amp; Return'!$AR:$CD,COLUMN(J$1),0)</f>
        <v>0</v>
      </c>
      <c r="K168" s="36">
        <f>VLOOKUP($A168,'Price &amp; Return'!$AR:$CD,COLUMN(K$1),0)</f>
        <v>0</v>
      </c>
      <c r="L168" s="36">
        <f>VLOOKUP($A168,'Price &amp; Return'!$AR:$CD,COLUMN(L$1),0)</f>
        <v>3.4423441909729197E-3</v>
      </c>
      <c r="M168" s="36">
        <f>VLOOKUP($A168,'Price &amp; Return'!$AR:$CD,COLUMN(M$1),0)</f>
        <v>0</v>
      </c>
      <c r="N168" s="36">
        <f>VLOOKUP($A168,'Price &amp; Return'!$AR:$CD,COLUMN(N$1),0)</f>
        <v>5.0010420574661416E-2</v>
      </c>
      <c r="O168" s="36">
        <f>VLOOKUP($A168,'Price &amp; Return'!$AR:$CD,COLUMN(O$1),0)</f>
        <v>-4.7754431295899992E-2</v>
      </c>
      <c r="P168" s="36">
        <f>VLOOKUP($A168,'Price &amp; Return'!$AR:$CD,COLUMN(P$1),0)</f>
        <v>-4.2347547829092294E-2</v>
      </c>
      <c r="Q168" s="36">
        <f>VLOOKUP($A168,'Price &amp; Return'!$AR:$CD,COLUMN(Q$1),0)</f>
        <v>0</v>
      </c>
      <c r="R168" s="36">
        <f>VLOOKUP($A168,'Price &amp; Return'!$AR:$CD,COLUMN(R$1),0)</f>
        <v>2.7434859457508339E-3</v>
      </c>
      <c r="S168" s="36">
        <f>VLOOKUP($A168,'Price &amp; Return'!$AR:$CD,COLUMN(S$1),0)</f>
        <v>1.2500162764231468E-2</v>
      </c>
      <c r="T168" s="36">
        <f>VLOOKUP($A168,'Price &amp; Return'!$AR:$CD,COLUMN(T$1),0)</f>
        <v>0</v>
      </c>
      <c r="U168" s="36">
        <f>VLOOKUP($A168,'Price &amp; Return'!$AR:$CD,COLUMN(U$1),0)</f>
        <v>0</v>
      </c>
      <c r="V168" s="36">
        <f>VLOOKUP($A168,'Price &amp; Return'!$AR:$CD,COLUMN(V$1),0)</f>
        <v>0</v>
      </c>
      <c r="W168" s="36">
        <f>VLOOKUP($A168,'Price &amp; Return'!$AR:$CD,COLUMN(W$1),0)</f>
        <v>0</v>
      </c>
      <c r="X168" s="36">
        <f>VLOOKUP($A168,'Price &amp; Return'!$AR:$CD,COLUMN(X$1),0)</f>
        <v>-2.1661496781179419E-2</v>
      </c>
      <c r="Y168" s="36">
        <f>VLOOKUP($A168,'Price &amp; Return'!$AR:$CD,COLUMN(Y$1),0)</f>
        <v>0</v>
      </c>
      <c r="Z168" s="36">
        <f>VLOOKUP($A168,'Price &amp; Return'!$AR:$CD,COLUMN(Z$1),0)</f>
        <v>0</v>
      </c>
      <c r="AA168" s="36">
        <f>VLOOKUP($A168,'Price &amp; Return'!$AR:$CD,COLUMN(AA$1),0)</f>
        <v>0</v>
      </c>
      <c r="AB168" s="36">
        <f>VLOOKUP($A168,'Price &amp; Return'!$AR:$CD,COLUMN(AB$1),0)</f>
        <v>0</v>
      </c>
      <c r="AC168" s="36">
        <f>VLOOKUP($A168,'Price &amp; Return'!$AR:$CD,COLUMN(AC$1),0)</f>
        <v>0</v>
      </c>
      <c r="AD168" s="36">
        <f>VLOOKUP($A168,'Price &amp; Return'!$AR:$CD,COLUMN(AD$1),0)</f>
        <v>0</v>
      </c>
      <c r="AE168" s="36">
        <f>VLOOKUP($A168,'Price &amp; Return'!$AR:$CD,COLUMN(AE$1),0)</f>
        <v>0</v>
      </c>
      <c r="AF168" s="36">
        <f>VLOOKUP($A168,'Price &amp; Return'!$AR:$CD,COLUMN(AF$1),0)</f>
        <v>0</v>
      </c>
      <c r="AG168" s="36">
        <f>VLOOKUP($A168,'Price &amp; Return'!$AR:$CD,COLUMN(AG$1),0)</f>
        <v>8.2988028146950641E-3</v>
      </c>
      <c r="AH168" s="36">
        <f>VLOOKUP($A168,'Price &amp; Return'!$AR:$CD,COLUMN(AH$1),0)</f>
        <v>0</v>
      </c>
      <c r="AI168" s="36">
        <f>VLOOKUP($A168,'Price &amp; Return'!$AR:$CD,COLUMN(AI$1),0)</f>
        <v>0</v>
      </c>
      <c r="AJ168" s="36">
        <f>VLOOKUP($A168,'Price &amp; Return'!$AR:$CD,COLUMN(AJ$1),0)</f>
        <v>-6.9992371820035024E-2</v>
      </c>
      <c r="AK168" s="36">
        <f>VLOOKUP($A168,'Price &amp; Return'!$AR:$CD,COLUMN(AK$1),0)</f>
        <v>0</v>
      </c>
      <c r="AL168" s="36">
        <f>VLOOKUP($A168,'Price &amp; Return'!$AR:$CD,COLUMN(AL$1),0)</f>
        <v>4.550633563996289E-3</v>
      </c>
      <c r="AM168" s="36">
        <f>VLOOKUP($A168,'Price &amp; Return'!$AR:$CD,COLUMN(AM$1),0)</f>
        <v>0</v>
      </c>
    </row>
    <row r="169" spans="1:39" x14ac:dyDescent="0.35">
      <c r="A169">
        <v>168</v>
      </c>
      <c r="B169" s="31">
        <f>VLOOKUP($A169,'Price &amp; Return'!$AR:$CD,COLUMN(B$1),0)</f>
        <v>43396</v>
      </c>
      <c r="C169" s="36">
        <f>VLOOKUP($A169,'Price &amp; Return'!$AR:$CD,COLUMN(C$1),0)</f>
        <v>-6.2696130135953742E-3</v>
      </c>
      <c r="D169" s="36">
        <f>VLOOKUP($A169,'Price &amp; Return'!$AR:$CD,COLUMN(D$1),0)</f>
        <v>0</v>
      </c>
      <c r="E169" s="36">
        <f>VLOOKUP($A169,'Price &amp; Return'!$AR:$CD,COLUMN(E$1),0)</f>
        <v>0</v>
      </c>
      <c r="F169" s="36">
        <f>VLOOKUP($A169,'Price &amp; Return'!$AR:$CD,COLUMN(F$1),0)</f>
        <v>0</v>
      </c>
      <c r="G169" s="36">
        <f>VLOOKUP($A169,'Price &amp; Return'!$AR:$CD,COLUMN(G$1),0)</f>
        <v>-5.4496047675645911E-3</v>
      </c>
      <c r="H169" s="36">
        <f>VLOOKUP($A169,'Price &amp; Return'!$AR:$CD,COLUMN(H$1),0)</f>
        <v>0</v>
      </c>
      <c r="I169" s="36">
        <f>VLOOKUP($A169,'Price &amp; Return'!$AR:$CD,COLUMN(I$1),0)</f>
        <v>0</v>
      </c>
      <c r="J169" s="36">
        <f>VLOOKUP($A169,'Price &amp; Return'!$AR:$CD,COLUMN(J$1),0)</f>
        <v>0</v>
      </c>
      <c r="K169" s="36">
        <f>VLOOKUP($A169,'Price &amp; Return'!$AR:$CD,COLUMN(K$1),0)</f>
        <v>0</v>
      </c>
      <c r="L169" s="36">
        <f>VLOOKUP($A169,'Price &amp; Return'!$AR:$CD,COLUMN(L$1),0)</f>
        <v>-6.8728792877620643E-3</v>
      </c>
      <c r="M169" s="36">
        <f>VLOOKUP($A169,'Price &amp; Return'!$AR:$CD,COLUMN(M$1),0)</f>
        <v>0</v>
      </c>
      <c r="N169" s="36">
        <f>VLOOKUP($A169,'Price &amp; Return'!$AR:$CD,COLUMN(N$1),0)</f>
        <v>2.0726130517116734E-2</v>
      </c>
      <c r="O169" s="36">
        <f>VLOOKUP($A169,'Price &amp; Return'!$AR:$CD,COLUMN(O$1),0)</f>
        <v>4.2334363826560736E-2</v>
      </c>
      <c r="P169" s="36">
        <f>VLOOKUP($A169,'Price &amp; Return'!$AR:$CD,COLUMN(P$1),0)</f>
        <v>-2.4360547978811158E-3</v>
      </c>
      <c r="Q169" s="36">
        <f>VLOOKUP($A169,'Price &amp; Return'!$AR:$CD,COLUMN(Q$1),0)</f>
        <v>-3.200273108617372E-2</v>
      </c>
      <c r="R169" s="36">
        <f>VLOOKUP($A169,'Price &amp; Return'!$AR:$CD,COLUMN(R$1),0)</f>
        <v>-2.7434859457508326E-3</v>
      </c>
      <c r="S169" s="36">
        <f>VLOOKUP($A169,'Price &amp; Return'!$AR:$CD,COLUMN(S$1),0)</f>
        <v>0</v>
      </c>
      <c r="T169" s="36">
        <f>VLOOKUP($A169,'Price &amp; Return'!$AR:$CD,COLUMN(T$1),0)</f>
        <v>0</v>
      </c>
      <c r="U169" s="36">
        <f>VLOOKUP($A169,'Price &amp; Return'!$AR:$CD,COLUMN(U$1),0)</f>
        <v>-1.0408201327432086E-2</v>
      </c>
      <c r="V169" s="36">
        <f>VLOOKUP($A169,'Price &amp; Return'!$AR:$CD,COLUMN(V$1),0)</f>
        <v>0</v>
      </c>
      <c r="W169" s="36">
        <f>VLOOKUP($A169,'Price &amp; Return'!$AR:$CD,COLUMN(W$1),0)</f>
        <v>0</v>
      </c>
      <c r="X169" s="36">
        <f>VLOOKUP($A169,'Price &amp; Return'!$AR:$CD,COLUMN(X$1),0)</f>
        <v>2.1661496781179467E-2</v>
      </c>
      <c r="Y169" s="36">
        <f>VLOOKUP($A169,'Price &amp; Return'!$AR:$CD,COLUMN(Y$1),0)</f>
        <v>0</v>
      </c>
      <c r="Z169" s="36">
        <f>VLOOKUP($A169,'Price &amp; Return'!$AR:$CD,COLUMN(Z$1),0)</f>
        <v>0</v>
      </c>
      <c r="AA169" s="36">
        <f>VLOOKUP($A169,'Price &amp; Return'!$AR:$CD,COLUMN(AA$1),0)</f>
        <v>0</v>
      </c>
      <c r="AB169" s="36">
        <f>VLOOKUP($A169,'Price &amp; Return'!$AR:$CD,COLUMN(AB$1),0)</f>
        <v>0</v>
      </c>
      <c r="AC169" s="36">
        <f>VLOOKUP($A169,'Price &amp; Return'!$AR:$CD,COLUMN(AC$1),0)</f>
        <v>-1.4888612493750637E-2</v>
      </c>
      <c r="AD169" s="36">
        <f>VLOOKUP($A169,'Price &amp; Return'!$AR:$CD,COLUMN(AD$1),0)</f>
        <v>1.980262729617973E-2</v>
      </c>
      <c r="AE169" s="36">
        <f>VLOOKUP($A169,'Price &amp; Return'!$AR:$CD,COLUMN(AE$1),0)</f>
        <v>0</v>
      </c>
      <c r="AF169" s="36">
        <f>VLOOKUP($A169,'Price &amp; Return'!$AR:$CD,COLUMN(AF$1),0)</f>
        <v>0</v>
      </c>
      <c r="AG169" s="36">
        <f>VLOOKUP($A169,'Price &amp; Return'!$AR:$CD,COLUMN(AG$1),0)</f>
        <v>0</v>
      </c>
      <c r="AH169" s="36">
        <f>VLOOKUP($A169,'Price &amp; Return'!$AR:$CD,COLUMN(AH$1),0)</f>
        <v>0</v>
      </c>
      <c r="AI169" s="36">
        <f>VLOOKUP($A169,'Price &amp; Return'!$AR:$CD,COLUMN(AI$1),0)</f>
        <v>0</v>
      </c>
      <c r="AJ169" s="36">
        <f>VLOOKUP($A169,'Price &amp; Return'!$AR:$CD,COLUMN(AJ$1),0)</f>
        <v>2.1202207650602906E-2</v>
      </c>
      <c r="AK169" s="36">
        <f>VLOOKUP($A169,'Price &amp; Return'!$AR:$CD,COLUMN(AK$1),0)</f>
        <v>-5.1761934558589573E-2</v>
      </c>
      <c r="AL169" s="36">
        <f>VLOOKUP($A169,'Price &amp; Return'!$AR:$CD,COLUMN(AL$1),0)</f>
        <v>-2.2779053129939539E-3</v>
      </c>
      <c r="AM169" s="36">
        <f>VLOOKUP($A169,'Price &amp; Return'!$AR:$CD,COLUMN(AM$1),0)</f>
        <v>-1.2422519998557096E-2</v>
      </c>
    </row>
    <row r="170" spans="1:39" x14ac:dyDescent="0.35">
      <c r="A170">
        <v>169</v>
      </c>
      <c r="B170" s="31">
        <f>VLOOKUP($A170,'Price &amp; Return'!$AR:$CD,COLUMN(B$1),0)</f>
        <v>43395</v>
      </c>
      <c r="C170" s="36">
        <f>VLOOKUP($A170,'Price &amp; Return'!$AR:$CD,COLUMN(C$1),0)</f>
        <v>-3.6813973122716434E-2</v>
      </c>
      <c r="D170" s="36">
        <f>VLOOKUP($A170,'Price &amp; Return'!$AR:$CD,COLUMN(D$1),0)</f>
        <v>-1.3423020332140661E-2</v>
      </c>
      <c r="E170" s="36">
        <f>VLOOKUP($A170,'Price &amp; Return'!$AR:$CD,COLUMN(E$1),0)</f>
        <v>0</v>
      </c>
      <c r="F170" s="36">
        <f>VLOOKUP($A170,'Price &amp; Return'!$AR:$CD,COLUMN(F$1),0)</f>
        <v>0</v>
      </c>
      <c r="G170" s="36">
        <f>VLOOKUP($A170,'Price &amp; Return'!$AR:$CD,COLUMN(G$1),0)</f>
        <v>-6.3178901621531794E-2</v>
      </c>
      <c r="H170" s="36">
        <f>VLOOKUP($A170,'Price &amp; Return'!$AR:$CD,COLUMN(H$1),0)</f>
        <v>0</v>
      </c>
      <c r="I170" s="36">
        <f>VLOOKUP($A170,'Price &amp; Return'!$AR:$CD,COLUMN(I$1),0)</f>
        <v>0</v>
      </c>
      <c r="J170" s="36">
        <f>VLOOKUP($A170,'Price &amp; Return'!$AR:$CD,COLUMN(J$1),0)</f>
        <v>2.7398974188114562E-2</v>
      </c>
      <c r="K170" s="36">
        <f>VLOOKUP($A170,'Price &amp; Return'!$AR:$CD,COLUMN(K$1),0)</f>
        <v>7.5507552508145295E-2</v>
      </c>
      <c r="L170" s="36">
        <f>VLOOKUP($A170,'Price &amp; Return'!$AR:$CD,COLUMN(L$1),0)</f>
        <v>0</v>
      </c>
      <c r="M170" s="36">
        <f>VLOOKUP($A170,'Price &amp; Return'!$AR:$CD,COLUMN(M$1),0)</f>
        <v>0</v>
      </c>
      <c r="N170" s="36">
        <f>VLOOKUP($A170,'Price &amp; Return'!$AR:$CD,COLUMN(N$1),0)</f>
        <v>1.0526412986987603E-2</v>
      </c>
      <c r="O170" s="36">
        <f>VLOOKUP($A170,'Price &amp; Return'!$AR:$CD,COLUMN(O$1),0)</f>
        <v>1.6349138001529411E-2</v>
      </c>
      <c r="P170" s="36">
        <f>VLOOKUP($A170,'Price &amp; Return'!$AR:$CD,COLUMN(P$1),0)</f>
        <v>0</v>
      </c>
      <c r="Q170" s="36">
        <f>VLOOKUP($A170,'Price &amp; Return'!$AR:$CD,COLUMN(Q$1),0)</f>
        <v>0</v>
      </c>
      <c r="R170" s="36">
        <f>VLOOKUP($A170,'Price &amp; Return'!$AR:$CD,COLUMN(R$1),0)</f>
        <v>-8.1855845864392939E-3</v>
      </c>
      <c r="S170" s="36">
        <f>VLOOKUP($A170,'Price &amp; Return'!$AR:$CD,COLUMN(S$1),0)</f>
        <v>0</v>
      </c>
      <c r="T170" s="36">
        <f>VLOOKUP($A170,'Price &amp; Return'!$AR:$CD,COLUMN(T$1),0)</f>
        <v>0</v>
      </c>
      <c r="U170" s="36">
        <f>VLOOKUP($A170,'Price &amp; Return'!$AR:$CD,COLUMN(U$1),0)</f>
        <v>-0.10541501008578454</v>
      </c>
      <c r="V170" s="36">
        <f>VLOOKUP($A170,'Price &amp; Return'!$AR:$CD,COLUMN(V$1),0)</f>
        <v>0</v>
      </c>
      <c r="W170" s="36">
        <f>VLOOKUP($A170,'Price &amp; Return'!$AR:$CD,COLUMN(W$1),0)</f>
        <v>0</v>
      </c>
      <c r="X170" s="36">
        <f>VLOOKUP($A170,'Price &amp; Return'!$AR:$CD,COLUMN(X$1),0)</f>
        <v>0</v>
      </c>
      <c r="Y170" s="36">
        <f>VLOOKUP($A170,'Price &amp; Return'!$AR:$CD,COLUMN(Y$1),0)</f>
        <v>0</v>
      </c>
      <c r="Z170" s="36">
        <f>VLOOKUP($A170,'Price &amp; Return'!$AR:$CD,COLUMN(Z$1),0)</f>
        <v>0</v>
      </c>
      <c r="AA170" s="36">
        <f>VLOOKUP($A170,'Price &amp; Return'!$AR:$CD,COLUMN(AA$1),0)</f>
        <v>2.1978906718775167E-2</v>
      </c>
      <c r="AB170" s="36">
        <f>VLOOKUP($A170,'Price &amp; Return'!$AR:$CD,COLUMN(AB$1),0)</f>
        <v>0</v>
      </c>
      <c r="AC170" s="36">
        <f>VLOOKUP($A170,'Price &amp; Return'!$AR:$CD,COLUMN(AC$1),0)</f>
        <v>0</v>
      </c>
      <c r="AD170" s="36">
        <f>VLOOKUP($A170,'Price &amp; Return'!$AR:$CD,COLUMN(AD$1),0)</f>
        <v>0</v>
      </c>
      <c r="AE170" s="36">
        <f>VLOOKUP($A170,'Price &amp; Return'!$AR:$CD,COLUMN(AE$1),0)</f>
        <v>0</v>
      </c>
      <c r="AF170" s="36">
        <f>VLOOKUP($A170,'Price &amp; Return'!$AR:$CD,COLUMN(AF$1),0)</f>
        <v>0</v>
      </c>
      <c r="AG170" s="36">
        <f>VLOOKUP($A170,'Price &amp; Return'!$AR:$CD,COLUMN(AG$1),0)</f>
        <v>4.6916919787751657E-2</v>
      </c>
      <c r="AH170" s="36">
        <f>VLOOKUP($A170,'Price &amp; Return'!$AR:$CD,COLUMN(AH$1),0)</f>
        <v>-5.6318430590223727E-2</v>
      </c>
      <c r="AI170" s="36">
        <f>VLOOKUP($A170,'Price &amp; Return'!$AR:$CD,COLUMN(AI$1),0)</f>
        <v>4.7472998209813794E-2</v>
      </c>
      <c r="AJ170" s="36">
        <f>VLOOKUP($A170,'Price &amp; Return'!$AR:$CD,COLUMN(AJ$1),0)</f>
        <v>0</v>
      </c>
      <c r="AK170" s="36">
        <f>VLOOKUP($A170,'Price &amp; Return'!$AR:$CD,COLUMN(AK$1),0)</f>
        <v>-8.8626872578453173E-3</v>
      </c>
      <c r="AL170" s="36">
        <f>VLOOKUP($A170,'Price &amp; Return'!$AR:$CD,COLUMN(AL$1),0)</f>
        <v>-6.8027473227524121E-3</v>
      </c>
      <c r="AM170" s="36">
        <f>VLOOKUP($A170,'Price &amp; Return'!$AR:$CD,COLUMN(AM$1),0)</f>
        <v>-6.1538655743783354E-3</v>
      </c>
    </row>
    <row r="171" spans="1:39" x14ac:dyDescent="0.35">
      <c r="A171">
        <v>170</v>
      </c>
      <c r="B171" s="31">
        <f>VLOOKUP($A171,'Price &amp; Return'!$AR:$CD,COLUMN(B$1),0)</f>
        <v>43392</v>
      </c>
      <c r="C171" s="36">
        <f>VLOOKUP($A171,'Price &amp; Return'!$AR:$CD,COLUMN(C$1),0)</f>
        <v>6.2131781107006387E-2</v>
      </c>
      <c r="D171" s="36">
        <f>VLOOKUP($A171,'Price &amp; Return'!$AR:$CD,COLUMN(D$1),0)</f>
        <v>0</v>
      </c>
      <c r="E171" s="36">
        <f>VLOOKUP($A171,'Price &amp; Return'!$AR:$CD,COLUMN(E$1),0)</f>
        <v>0</v>
      </c>
      <c r="F171" s="36">
        <f>VLOOKUP($A171,'Price &amp; Return'!$AR:$CD,COLUMN(F$1),0)</f>
        <v>0</v>
      </c>
      <c r="G171" s="36">
        <f>VLOOKUP($A171,'Price &amp; Return'!$AR:$CD,COLUMN(G$1),0)</f>
        <v>0</v>
      </c>
      <c r="H171" s="36">
        <f>VLOOKUP($A171,'Price &amp; Return'!$AR:$CD,COLUMN(H$1),0)</f>
        <v>-3.1124543503929656E-2</v>
      </c>
      <c r="I171" s="36">
        <f>VLOOKUP($A171,'Price &amp; Return'!$AR:$CD,COLUMN(I$1),0)</f>
        <v>0</v>
      </c>
      <c r="J171" s="36">
        <f>VLOOKUP($A171,'Price &amp; Return'!$AR:$CD,COLUMN(J$1),0)</f>
        <v>0</v>
      </c>
      <c r="K171" s="36">
        <f>VLOOKUP($A171,'Price &amp; Return'!$AR:$CD,COLUMN(K$1),0)</f>
        <v>0</v>
      </c>
      <c r="L171" s="36">
        <f>VLOOKUP($A171,'Price &amp; Return'!$AR:$CD,COLUMN(L$1),0)</f>
        <v>-6.8259650703998706E-3</v>
      </c>
      <c r="M171" s="36">
        <f>VLOOKUP($A171,'Price &amp; Return'!$AR:$CD,COLUMN(M$1),0)</f>
        <v>0</v>
      </c>
      <c r="N171" s="36">
        <f>VLOOKUP($A171,'Price &amp; Return'!$AR:$CD,COLUMN(N$1),0)</f>
        <v>1.0638398205055797E-2</v>
      </c>
      <c r="O171" s="36">
        <f>VLOOKUP($A171,'Price &amp; Return'!$AR:$CD,COLUMN(O$1),0)</f>
        <v>-1.6349138001529526E-2</v>
      </c>
      <c r="P171" s="36">
        <f>VLOOKUP($A171,'Price &amp; Return'!$AR:$CD,COLUMN(P$1),0)</f>
        <v>0</v>
      </c>
      <c r="Q171" s="36">
        <f>VLOOKUP($A171,'Price &amp; Return'!$AR:$CD,COLUMN(Q$1),0)</f>
        <v>-6.1087691979838266E-2</v>
      </c>
      <c r="R171" s="36">
        <f>VLOOKUP($A171,'Price &amp; Return'!$AR:$CD,COLUMN(R$1),0)</f>
        <v>0</v>
      </c>
      <c r="S171" s="36">
        <f>VLOOKUP($A171,'Price &amp; Return'!$AR:$CD,COLUMN(S$1),0)</f>
        <v>6.3091691932647556E-3</v>
      </c>
      <c r="T171" s="36">
        <f>VLOOKUP($A171,'Price &amp; Return'!$AR:$CD,COLUMN(T$1),0)</f>
        <v>0</v>
      </c>
      <c r="U171" s="36">
        <f>VLOOKUP($A171,'Price &amp; Return'!$AR:$CD,COLUMN(U$1),0)</f>
        <v>0</v>
      </c>
      <c r="V171" s="36">
        <f>VLOOKUP($A171,'Price &amp; Return'!$AR:$CD,COLUMN(V$1),0)</f>
        <v>0</v>
      </c>
      <c r="W171" s="36">
        <f>VLOOKUP($A171,'Price &amp; Return'!$AR:$CD,COLUMN(W$1),0)</f>
        <v>0</v>
      </c>
      <c r="X171" s="36">
        <f>VLOOKUP($A171,'Price &amp; Return'!$AR:$CD,COLUMN(X$1),0)</f>
        <v>-2.1661496781179419E-2</v>
      </c>
      <c r="Y171" s="36">
        <f>VLOOKUP($A171,'Price &amp; Return'!$AR:$CD,COLUMN(Y$1),0)</f>
        <v>0</v>
      </c>
      <c r="Z171" s="36">
        <f>VLOOKUP($A171,'Price &amp; Return'!$AR:$CD,COLUMN(Z$1),0)</f>
        <v>7.7961541469711917E-2</v>
      </c>
      <c r="AA171" s="36">
        <f>VLOOKUP($A171,'Price &amp; Return'!$AR:$CD,COLUMN(AA$1),0)</f>
        <v>0</v>
      </c>
      <c r="AB171" s="36">
        <f>VLOOKUP($A171,'Price &amp; Return'!$AR:$CD,COLUMN(AB$1),0)</f>
        <v>0</v>
      </c>
      <c r="AC171" s="36">
        <f>VLOOKUP($A171,'Price &amp; Return'!$AR:$CD,COLUMN(AC$1),0)</f>
        <v>1.4888612493750777E-2</v>
      </c>
      <c r="AD171" s="36">
        <f>VLOOKUP($A171,'Price &amp; Return'!$AR:$CD,COLUMN(AD$1),0)</f>
        <v>0</v>
      </c>
      <c r="AE171" s="36">
        <f>VLOOKUP($A171,'Price &amp; Return'!$AR:$CD,COLUMN(AE$1),0)</f>
        <v>0</v>
      </c>
      <c r="AF171" s="36">
        <f>VLOOKUP($A171,'Price &amp; Return'!$AR:$CD,COLUMN(AF$1),0)</f>
        <v>9.0806447958181408E-2</v>
      </c>
      <c r="AG171" s="36">
        <f>VLOOKUP($A171,'Price &amp; Return'!$AR:$CD,COLUMN(AG$1),0)</f>
        <v>1.5401844611506484E-2</v>
      </c>
      <c r="AH171" s="36">
        <f>VLOOKUP($A171,'Price &amp; Return'!$AR:$CD,COLUMN(AH$1),0)</f>
        <v>0</v>
      </c>
      <c r="AI171" s="36">
        <f>VLOOKUP($A171,'Price &amp; Return'!$AR:$CD,COLUMN(AI$1),0)</f>
        <v>0</v>
      </c>
      <c r="AJ171" s="36">
        <f>VLOOKUP($A171,'Price &amp; Return'!$AR:$CD,COLUMN(AJ$1),0)</f>
        <v>1.9231361927887592E-2</v>
      </c>
      <c r="AK171" s="36">
        <f>VLOOKUP($A171,'Price &amp; Return'!$AR:$CD,COLUMN(AK$1),0)</f>
        <v>0</v>
      </c>
      <c r="AL171" s="36">
        <f>VLOOKUP($A171,'Price &amp; Return'!$AR:$CD,COLUMN(AL$1),0)</f>
        <v>-1.129305597151414E-3</v>
      </c>
      <c r="AM171" s="36">
        <f>VLOOKUP($A171,'Price &amp; Return'!$AR:$CD,COLUMN(AM$1),0)</f>
        <v>1.2345835822299362E-2</v>
      </c>
    </row>
    <row r="172" spans="1:39" x14ac:dyDescent="0.35">
      <c r="A172">
        <v>171</v>
      </c>
      <c r="B172" s="31">
        <f>VLOOKUP($A172,'Price &amp; Return'!$AR:$CD,COLUMN(B$1),0)</f>
        <v>43391</v>
      </c>
      <c r="C172" s="36">
        <f>VLOOKUP($A172,'Price &amp; Return'!$AR:$CD,COLUMN(C$1),0)</f>
        <v>-2.5317807984289897E-2</v>
      </c>
      <c r="D172" s="36">
        <f>VLOOKUP($A172,'Price &amp; Return'!$AR:$CD,COLUMN(D$1),0)</f>
        <v>0</v>
      </c>
      <c r="E172" s="36">
        <f>VLOOKUP($A172,'Price &amp; Return'!$AR:$CD,COLUMN(E$1),0)</f>
        <v>0</v>
      </c>
      <c r="F172" s="36">
        <f>VLOOKUP($A172,'Price &amp; Return'!$AR:$CD,COLUMN(F$1),0)</f>
        <v>-0.10166365377650018</v>
      </c>
      <c r="G172" s="36">
        <f>VLOOKUP($A172,'Price &amp; Return'!$AR:$CD,COLUMN(G$1),0)</f>
        <v>0</v>
      </c>
      <c r="H172" s="36">
        <f>VLOOKUP($A172,'Price &amp; Return'!$AR:$CD,COLUMN(H$1),0)</f>
        <v>1.6142053545412009E-3</v>
      </c>
      <c r="I172" s="36">
        <f>VLOOKUP($A172,'Price &amp; Return'!$AR:$CD,COLUMN(I$1),0)</f>
        <v>0</v>
      </c>
      <c r="J172" s="36">
        <f>VLOOKUP($A172,'Price &amp; Return'!$AR:$CD,COLUMN(J$1),0)</f>
        <v>-2.7398974188114503E-2</v>
      </c>
      <c r="K172" s="36">
        <f>VLOOKUP($A172,'Price &amp; Return'!$AR:$CD,COLUMN(K$1),0)</f>
        <v>0</v>
      </c>
      <c r="L172" s="36">
        <f>VLOOKUP($A172,'Price &amp; Return'!$AR:$CD,COLUMN(L$1),0)</f>
        <v>-2.0202707317519466E-2</v>
      </c>
      <c r="M172" s="36">
        <f>VLOOKUP($A172,'Price &amp; Return'!$AR:$CD,COLUMN(M$1),0)</f>
        <v>0</v>
      </c>
      <c r="N172" s="36">
        <f>VLOOKUP($A172,'Price &amp; Return'!$AR:$CD,COLUMN(N$1),0)</f>
        <v>3.2611585588761011E-2</v>
      </c>
      <c r="O172" s="36">
        <f>VLOOKUP($A172,'Price &amp; Return'!$AR:$CD,COLUMN(O$1),0)</f>
        <v>1.6349138001529411E-2</v>
      </c>
      <c r="P172" s="36">
        <f>VLOOKUP($A172,'Price &amp; Return'!$AR:$CD,COLUMN(P$1),0)</f>
        <v>-2.4301348532917819E-3</v>
      </c>
      <c r="Q172" s="36">
        <f>VLOOKUP($A172,'Price &amp; Return'!$AR:$CD,COLUMN(Q$1),0)</f>
        <v>0</v>
      </c>
      <c r="R172" s="36">
        <f>VLOOKUP($A172,'Price &amp; Return'!$AR:$CD,COLUMN(R$1),0)</f>
        <v>-5.4200674693392556E-3</v>
      </c>
      <c r="S172" s="36">
        <f>VLOOKUP($A172,'Price &amp; Return'!$AR:$CD,COLUMN(S$1),0)</f>
        <v>0</v>
      </c>
      <c r="T172" s="36">
        <f>VLOOKUP($A172,'Price &amp; Return'!$AR:$CD,COLUMN(T$1),0)</f>
        <v>0</v>
      </c>
      <c r="U172" s="36">
        <f>VLOOKUP($A172,'Price &amp; Return'!$AR:$CD,COLUMN(U$1),0)</f>
        <v>0</v>
      </c>
      <c r="V172" s="36">
        <f>VLOOKUP($A172,'Price &amp; Return'!$AR:$CD,COLUMN(V$1),0)</f>
        <v>0</v>
      </c>
      <c r="W172" s="36">
        <f>VLOOKUP($A172,'Price &amp; Return'!$AR:$CD,COLUMN(W$1),0)</f>
        <v>0</v>
      </c>
      <c r="X172" s="36">
        <f>VLOOKUP($A172,'Price &amp; Return'!$AR:$CD,COLUMN(X$1),0)</f>
        <v>0</v>
      </c>
      <c r="Y172" s="36">
        <f>VLOOKUP($A172,'Price &amp; Return'!$AR:$CD,COLUMN(Y$1),0)</f>
        <v>0</v>
      </c>
      <c r="Z172" s="36">
        <f>VLOOKUP($A172,'Price &amp; Return'!$AR:$CD,COLUMN(Z$1),0)</f>
        <v>5.5569851154810786E-2</v>
      </c>
      <c r="AA172" s="36">
        <f>VLOOKUP($A172,'Price &amp; Return'!$AR:$CD,COLUMN(AA$1),0)</f>
        <v>0</v>
      </c>
      <c r="AB172" s="36">
        <f>VLOOKUP($A172,'Price &amp; Return'!$AR:$CD,COLUMN(AB$1),0)</f>
        <v>0</v>
      </c>
      <c r="AC172" s="36">
        <f>VLOOKUP($A172,'Price &amp; Return'!$AR:$CD,COLUMN(AC$1),0)</f>
        <v>0</v>
      </c>
      <c r="AD172" s="36">
        <f>VLOOKUP($A172,'Price &amp; Return'!$AR:$CD,COLUMN(AD$1),0)</f>
        <v>0</v>
      </c>
      <c r="AE172" s="36">
        <f>VLOOKUP($A172,'Price &amp; Return'!$AR:$CD,COLUMN(AE$1),0)</f>
        <v>0</v>
      </c>
      <c r="AF172" s="36">
        <f>VLOOKUP($A172,'Price &amp; Return'!$AR:$CD,COLUMN(AF$1),0)</f>
        <v>-0.10459977009051727</v>
      </c>
      <c r="AG172" s="36">
        <f>VLOOKUP($A172,'Price &amp; Return'!$AR:$CD,COLUMN(AG$1),0)</f>
        <v>4.444451760424197E-3</v>
      </c>
      <c r="AH172" s="36">
        <f>VLOOKUP($A172,'Price &amp; Return'!$AR:$CD,COLUMN(AH$1),0)</f>
        <v>0</v>
      </c>
      <c r="AI172" s="36">
        <f>VLOOKUP($A172,'Price &amp; Return'!$AR:$CD,COLUMN(AI$1),0)</f>
        <v>0</v>
      </c>
      <c r="AJ172" s="36">
        <f>VLOOKUP($A172,'Price &amp; Return'!$AR:$CD,COLUMN(AJ$1),0)</f>
        <v>2.9558802241544429E-2</v>
      </c>
      <c r="AK172" s="36">
        <f>VLOOKUP($A172,'Price &amp; Return'!$AR:$CD,COLUMN(AK$1),0)</f>
        <v>-2.6126304592220036E-2</v>
      </c>
      <c r="AL172" s="36">
        <f>VLOOKUP($A172,'Price &amp; Return'!$AR:$CD,COLUMN(AL$1),0)</f>
        <v>4.5248945982895028E-3</v>
      </c>
      <c r="AM172" s="36">
        <f>VLOOKUP($A172,'Price &amp; Return'!$AR:$CD,COLUMN(AM$1),0)</f>
        <v>-6.1919702479209951E-3</v>
      </c>
    </row>
    <row r="173" spans="1:39" x14ac:dyDescent="0.35">
      <c r="A173">
        <v>172</v>
      </c>
      <c r="B173" s="31">
        <f>VLOOKUP($A173,'Price &amp; Return'!$AR:$CD,COLUMN(B$1),0)</f>
        <v>43390</v>
      </c>
      <c r="C173" s="36">
        <f>VLOOKUP($A173,'Price &amp; Return'!$AR:$CD,COLUMN(C$1),0)</f>
        <v>-6.2305497506361975E-3</v>
      </c>
      <c r="D173" s="36">
        <f>VLOOKUP($A173,'Price &amp; Return'!$AR:$CD,COLUMN(D$1),0)</f>
        <v>2.7028672387919419E-2</v>
      </c>
      <c r="E173" s="36">
        <f>VLOOKUP($A173,'Price &amp; Return'!$AR:$CD,COLUMN(E$1),0)</f>
        <v>0</v>
      </c>
      <c r="F173" s="36">
        <f>VLOOKUP($A173,'Price &amp; Return'!$AR:$CD,COLUMN(F$1),0)</f>
        <v>0</v>
      </c>
      <c r="G173" s="36">
        <f>VLOOKUP($A173,'Price &amp; Return'!$AR:$CD,COLUMN(G$1),0)</f>
        <v>0</v>
      </c>
      <c r="H173" s="36">
        <f>VLOOKUP($A173,'Price &amp; Return'!$AR:$CD,COLUMN(H$1),0)</f>
        <v>-6.4134562335875139E-2</v>
      </c>
      <c r="I173" s="36">
        <f>VLOOKUP($A173,'Price &amp; Return'!$AR:$CD,COLUMN(I$1),0)</f>
        <v>0</v>
      </c>
      <c r="J173" s="36">
        <f>VLOOKUP($A173,'Price &amp; Return'!$AR:$CD,COLUMN(J$1),0)</f>
        <v>9.1937495325685431E-2</v>
      </c>
      <c r="K173" s="36">
        <f>VLOOKUP($A173,'Price &amp; Return'!$AR:$CD,COLUMN(K$1),0)</f>
        <v>-1.5564516541111573E-2</v>
      </c>
      <c r="L173" s="36">
        <f>VLOOKUP($A173,'Price &amp; Return'!$AR:$CD,COLUMN(L$1),0)</f>
        <v>0</v>
      </c>
      <c r="M173" s="36">
        <f>VLOOKUP($A173,'Price &amp; Return'!$AR:$CD,COLUMN(M$1),0)</f>
        <v>0</v>
      </c>
      <c r="N173" s="36">
        <f>VLOOKUP($A173,'Price &amp; Return'!$AR:$CD,COLUMN(N$1),0)</f>
        <v>-4.8527040894660319E-2</v>
      </c>
      <c r="O173" s="36">
        <f>VLOOKUP($A173,'Price &amp; Return'!$AR:$CD,COLUMN(O$1),0)</f>
        <v>-1.6349138001529526E-2</v>
      </c>
      <c r="P173" s="36">
        <f>VLOOKUP($A173,'Price &amp; Return'!$AR:$CD,COLUMN(P$1),0)</f>
        <v>0</v>
      </c>
      <c r="Q173" s="36">
        <f>VLOOKUP($A173,'Price &amp; Return'!$AR:$CD,COLUMN(Q$1),0)</f>
        <v>-3.6367644170874833E-2</v>
      </c>
      <c r="R173" s="36">
        <f>VLOOKUP($A173,'Price &amp; Return'!$AR:$CD,COLUMN(R$1),0)</f>
        <v>9.50448431156398E-3</v>
      </c>
      <c r="S173" s="36">
        <f>VLOOKUP($A173,'Price &amp; Return'!$AR:$CD,COLUMN(S$1),0)</f>
        <v>0</v>
      </c>
      <c r="T173" s="36">
        <f>VLOOKUP($A173,'Price &amp; Return'!$AR:$CD,COLUMN(T$1),0)</f>
        <v>0</v>
      </c>
      <c r="U173" s="36">
        <f>VLOOKUP($A173,'Price &amp; Return'!$AR:$CD,COLUMN(U$1),0)</f>
        <v>0</v>
      </c>
      <c r="V173" s="36">
        <f>VLOOKUP($A173,'Price &amp; Return'!$AR:$CD,COLUMN(V$1),0)</f>
        <v>0</v>
      </c>
      <c r="W173" s="36">
        <f>VLOOKUP($A173,'Price &amp; Return'!$AR:$CD,COLUMN(W$1),0)</f>
        <v>0</v>
      </c>
      <c r="X173" s="36">
        <f>VLOOKUP($A173,'Price &amp; Return'!$AR:$CD,COLUMN(X$1),0)</f>
        <v>0</v>
      </c>
      <c r="Y173" s="36">
        <f>VLOOKUP($A173,'Price &amp; Return'!$AR:$CD,COLUMN(Y$1),0)</f>
        <v>0</v>
      </c>
      <c r="Z173" s="36">
        <f>VLOOKUP($A173,'Price &amp; Return'!$AR:$CD,COLUMN(Z$1),0)</f>
        <v>0</v>
      </c>
      <c r="AA173" s="36">
        <f>VLOOKUP($A173,'Price &amp; Return'!$AR:$CD,COLUMN(AA$1),0)</f>
        <v>0</v>
      </c>
      <c r="AB173" s="36">
        <f>VLOOKUP($A173,'Price &amp; Return'!$AR:$CD,COLUMN(AB$1),0)</f>
        <v>0</v>
      </c>
      <c r="AC173" s="36">
        <f>VLOOKUP($A173,'Price &amp; Return'!$AR:$CD,COLUMN(AC$1),0)</f>
        <v>-9.5310179804324893E-2</v>
      </c>
      <c r="AD173" s="36">
        <f>VLOOKUP($A173,'Price &amp; Return'!$AR:$CD,COLUMN(AD$1),0)</f>
        <v>0</v>
      </c>
      <c r="AE173" s="36">
        <f>VLOOKUP($A173,'Price &amp; Return'!$AR:$CD,COLUMN(AE$1),0)</f>
        <v>0</v>
      </c>
      <c r="AF173" s="36">
        <f>VLOOKUP($A173,'Price &amp; Return'!$AR:$CD,COLUMN(AF$1),0)</f>
        <v>0</v>
      </c>
      <c r="AG173" s="36">
        <f>VLOOKUP($A173,'Price &amp; Return'!$AR:$CD,COLUMN(AG$1),0)</f>
        <v>-1.1074310299093665E-2</v>
      </c>
      <c r="AH173" s="36">
        <f>VLOOKUP($A173,'Price &amp; Return'!$AR:$CD,COLUMN(AH$1),0)</f>
        <v>4.8790164169432049E-2</v>
      </c>
      <c r="AI173" s="36">
        <f>VLOOKUP($A173,'Price &amp; Return'!$AR:$CD,COLUMN(AI$1),0)</f>
        <v>-8.0972102326193618E-3</v>
      </c>
      <c r="AJ173" s="36">
        <f>VLOOKUP($A173,'Price &amp; Return'!$AR:$CD,COLUMN(AJ$1),0)</f>
        <v>-2.4692612590371522E-2</v>
      </c>
      <c r="AK173" s="36">
        <f>VLOOKUP($A173,'Price &amp; Return'!$AR:$CD,COLUMN(AK$1),0)</f>
        <v>0</v>
      </c>
      <c r="AL173" s="36">
        <f>VLOOKUP($A173,'Price &amp; Return'!$AR:$CD,COLUMN(AL$1),0)</f>
        <v>-5.652926302788212E-3</v>
      </c>
      <c r="AM173" s="36">
        <f>VLOOKUP($A173,'Price &amp; Return'!$AR:$CD,COLUMN(AM$1),0)</f>
        <v>-1.2270092591814359E-2</v>
      </c>
    </row>
    <row r="174" spans="1:39" x14ac:dyDescent="0.35">
      <c r="A174">
        <v>173</v>
      </c>
      <c r="B174" s="31">
        <f>VLOOKUP($A174,'Price &amp; Return'!$AR:$CD,COLUMN(B$1),0)</f>
        <v>43389</v>
      </c>
      <c r="C174" s="36">
        <f>VLOOKUP($A174,'Price &amp; Return'!$AR:$CD,COLUMN(C$1),0)</f>
        <v>0</v>
      </c>
      <c r="D174" s="36">
        <f>VLOOKUP($A174,'Price &amp; Return'!$AR:$CD,COLUMN(D$1),0)</f>
        <v>-5.3345980705292735E-2</v>
      </c>
      <c r="E174" s="36">
        <f>VLOOKUP($A174,'Price &amp; Return'!$AR:$CD,COLUMN(E$1),0)</f>
        <v>0</v>
      </c>
      <c r="F174" s="36">
        <f>VLOOKUP($A174,'Price &amp; Return'!$AR:$CD,COLUMN(F$1),0)</f>
        <v>0</v>
      </c>
      <c r="G174" s="36">
        <f>VLOOKUP($A174,'Price &amp; Return'!$AR:$CD,COLUMN(G$1),0)</f>
        <v>3.1090587070031182E-2</v>
      </c>
      <c r="H174" s="36">
        <f>VLOOKUP($A174,'Price &amp; Return'!$AR:$CD,COLUMN(H$1),0)</f>
        <v>0</v>
      </c>
      <c r="I174" s="36">
        <f>VLOOKUP($A174,'Price &amp; Return'!$AR:$CD,COLUMN(I$1),0)</f>
        <v>0</v>
      </c>
      <c r="J174" s="36">
        <f>VLOOKUP($A174,'Price &amp; Return'!$AR:$CD,COLUMN(J$1),0)</f>
        <v>0</v>
      </c>
      <c r="K174" s="36">
        <f>VLOOKUP($A174,'Price &amp; Return'!$AR:$CD,COLUMN(K$1),0)</f>
        <v>0</v>
      </c>
      <c r="L174" s="36">
        <f>VLOOKUP($A174,'Price &amp; Return'!$AR:$CD,COLUMN(L$1),0)</f>
        <v>0</v>
      </c>
      <c r="M174" s="36">
        <f>VLOOKUP($A174,'Price &amp; Return'!$AR:$CD,COLUMN(M$1),0)</f>
        <v>0</v>
      </c>
      <c r="N174" s="36">
        <f>VLOOKUP($A174,'Price &amp; Return'!$AR:$CD,COLUMN(N$1),0)</f>
        <v>-5.249355886143902E-3</v>
      </c>
      <c r="O174" s="36">
        <f>VLOOKUP($A174,'Price &amp; Return'!$AR:$CD,COLUMN(O$1),0)</f>
        <v>3.2970019237569897E-2</v>
      </c>
      <c r="P174" s="36">
        <f>VLOOKUP($A174,'Price &amp; Return'!$AR:$CD,COLUMN(P$1),0)</f>
        <v>-2.8710105882431253E-2</v>
      </c>
      <c r="Q174" s="36">
        <f>VLOOKUP($A174,'Price &amp; Return'!$AR:$CD,COLUMN(Q$1),0)</f>
        <v>-3.5650661644962569E-3</v>
      </c>
      <c r="R174" s="36">
        <f>VLOOKUP($A174,'Price &amp; Return'!$AR:$CD,COLUMN(R$1),0)</f>
        <v>-6.7981227138209852E-3</v>
      </c>
      <c r="S174" s="36">
        <f>VLOOKUP($A174,'Price &amp; Return'!$AR:$CD,COLUMN(S$1),0)</f>
        <v>6.3492276786587445E-3</v>
      </c>
      <c r="T174" s="36">
        <f>VLOOKUP($A174,'Price &amp; Return'!$AR:$CD,COLUMN(T$1),0)</f>
        <v>0</v>
      </c>
      <c r="U174" s="36">
        <f>VLOOKUP($A174,'Price &amp; Return'!$AR:$CD,COLUMN(U$1),0)</f>
        <v>-2.374717842807408E-2</v>
      </c>
      <c r="V174" s="36">
        <f>VLOOKUP($A174,'Price &amp; Return'!$AR:$CD,COLUMN(V$1),0)</f>
        <v>-0.10350264238770814</v>
      </c>
      <c r="W174" s="36">
        <f>VLOOKUP($A174,'Price &amp; Return'!$AR:$CD,COLUMN(W$1),0)</f>
        <v>0</v>
      </c>
      <c r="X174" s="36">
        <f>VLOOKUP($A174,'Price &amp; Return'!$AR:$CD,COLUMN(X$1),0)</f>
        <v>0</v>
      </c>
      <c r="Y174" s="36">
        <f>VLOOKUP($A174,'Price &amp; Return'!$AR:$CD,COLUMN(Y$1),0)</f>
        <v>0</v>
      </c>
      <c r="Z174" s="36">
        <f>VLOOKUP($A174,'Price &amp; Return'!$AR:$CD,COLUMN(Z$1),0)</f>
        <v>0</v>
      </c>
      <c r="AA174" s="36">
        <f>VLOOKUP($A174,'Price &amp; Return'!$AR:$CD,COLUMN(AA$1),0)</f>
        <v>-2.2197567383128881E-3</v>
      </c>
      <c r="AB174" s="36">
        <f>VLOOKUP($A174,'Price &amp; Return'!$AR:$CD,COLUMN(AB$1),0)</f>
        <v>0</v>
      </c>
      <c r="AC174" s="36">
        <f>VLOOKUP($A174,'Price &amp; Return'!$AR:$CD,COLUMN(AC$1),0)</f>
        <v>0</v>
      </c>
      <c r="AD174" s="36">
        <f>VLOOKUP($A174,'Price &amp; Return'!$AR:$CD,COLUMN(AD$1),0)</f>
        <v>1.0050335853501506E-2</v>
      </c>
      <c r="AE174" s="36">
        <f>VLOOKUP($A174,'Price &amp; Return'!$AR:$CD,COLUMN(AE$1),0)</f>
        <v>0</v>
      </c>
      <c r="AF174" s="36">
        <f>VLOOKUP($A174,'Price &amp; Return'!$AR:$CD,COLUMN(AF$1),0)</f>
        <v>0</v>
      </c>
      <c r="AG174" s="36">
        <f>VLOOKUP($A174,'Price &amp; Return'!$AR:$CD,COLUMN(AG$1),0)</f>
        <v>1.5538603427779166E-2</v>
      </c>
      <c r="AH174" s="36">
        <f>VLOOKUP($A174,'Price &amp; Return'!$AR:$CD,COLUMN(AH$1),0)</f>
        <v>0</v>
      </c>
      <c r="AI174" s="36">
        <f>VLOOKUP($A174,'Price &amp; Return'!$AR:$CD,COLUMN(AI$1),0)</f>
        <v>-1.6000341346441189E-2</v>
      </c>
      <c r="AJ174" s="36">
        <f>VLOOKUP($A174,'Price &amp; Return'!$AR:$CD,COLUMN(AJ$1),0)</f>
        <v>2.4692612590371414E-2</v>
      </c>
      <c r="AK174" s="36">
        <f>VLOOKUP($A174,'Price &amp; Return'!$AR:$CD,COLUMN(AK$1),0)</f>
        <v>-2.8612322810322348E-3</v>
      </c>
      <c r="AL174" s="36">
        <f>VLOOKUP($A174,'Price &amp; Return'!$AR:$CD,COLUMN(AL$1),0)</f>
        <v>3.0912593062026171E-2</v>
      </c>
      <c r="AM174" s="36">
        <f>VLOOKUP($A174,'Price &amp; Return'!$AR:$CD,COLUMN(AM$1),0)</f>
        <v>6.1162270174360536E-3</v>
      </c>
    </row>
    <row r="175" spans="1:39" x14ac:dyDescent="0.35">
      <c r="A175">
        <v>174</v>
      </c>
      <c r="B175" s="31">
        <f>VLOOKUP($A175,'Price &amp; Return'!$AR:$CD,COLUMN(B$1),0)</f>
        <v>43388</v>
      </c>
      <c r="C175" s="36">
        <f>VLOOKUP($A175,'Price &amp; Return'!$AR:$CD,COLUMN(C$1),0)</f>
        <v>6.2305497506361628E-3</v>
      </c>
      <c r="D175" s="36">
        <f>VLOOKUP($A175,'Price &amp; Return'!$AR:$CD,COLUMN(D$1),0)</f>
        <v>0</v>
      </c>
      <c r="E175" s="36">
        <f>VLOOKUP($A175,'Price &amp; Return'!$AR:$CD,COLUMN(E$1),0)</f>
        <v>0</v>
      </c>
      <c r="F175" s="36">
        <f>VLOOKUP($A175,'Price &amp; Return'!$AR:$CD,COLUMN(F$1),0)</f>
        <v>0</v>
      </c>
      <c r="G175" s="36">
        <f>VLOOKUP($A175,'Price &amp; Return'!$AR:$CD,COLUMN(G$1),0)</f>
        <v>0</v>
      </c>
      <c r="H175" s="36">
        <f>VLOOKUP($A175,'Price &amp; Return'!$AR:$CD,COLUMN(H$1),0)</f>
        <v>0</v>
      </c>
      <c r="I175" s="36">
        <f>VLOOKUP($A175,'Price &amp; Return'!$AR:$CD,COLUMN(I$1),0)</f>
        <v>0</v>
      </c>
      <c r="J175" s="36">
        <f>VLOOKUP($A175,'Price &amp; Return'!$AR:$CD,COLUMN(J$1),0)</f>
        <v>0</v>
      </c>
      <c r="K175" s="36">
        <f>VLOOKUP($A175,'Price &amp; Return'!$AR:$CD,COLUMN(K$1),0)</f>
        <v>0</v>
      </c>
      <c r="L175" s="36">
        <f>VLOOKUP($A175,'Price &amp; Return'!$AR:$CD,COLUMN(L$1),0)</f>
        <v>2.0202707317519469E-2</v>
      </c>
      <c r="M175" s="36">
        <f>VLOOKUP($A175,'Price &amp; Return'!$AR:$CD,COLUMN(M$1),0)</f>
        <v>0</v>
      </c>
      <c r="N175" s="36">
        <f>VLOOKUP($A175,'Price &amp; Return'!$AR:$CD,COLUMN(N$1),0)</f>
        <v>1.5831465216680881E-2</v>
      </c>
      <c r="O175" s="36">
        <f>VLOOKUP($A175,'Price &amp; Return'!$AR:$CD,COLUMN(O$1),0)</f>
        <v>-1.6620881236040407E-2</v>
      </c>
      <c r="P175" s="36">
        <f>VLOOKUP($A175,'Price &amp; Return'!$AR:$CD,COLUMN(P$1),0)</f>
        <v>1.9048194970694411E-2</v>
      </c>
      <c r="Q175" s="36">
        <f>VLOOKUP($A175,'Price &amp; Return'!$AR:$CD,COLUMN(Q$1),0)</f>
        <v>0</v>
      </c>
      <c r="R175" s="36">
        <f>VLOOKUP($A175,'Price &amp; Return'!$AR:$CD,COLUMN(R$1),0)</f>
        <v>1.0899290458035638E-2</v>
      </c>
      <c r="S175" s="36">
        <f>VLOOKUP($A175,'Price &amp; Return'!$AR:$CD,COLUMN(S$1),0)</f>
        <v>-6.34922767865878E-3</v>
      </c>
      <c r="T175" s="36">
        <f>VLOOKUP($A175,'Price &amp; Return'!$AR:$CD,COLUMN(T$1),0)</f>
        <v>0</v>
      </c>
      <c r="U175" s="36">
        <f>VLOOKUP($A175,'Price &amp; Return'!$AR:$CD,COLUMN(U$1),0)</f>
        <v>-6.7587030626616668E-2</v>
      </c>
      <c r="V175" s="36">
        <f>VLOOKUP($A175,'Price &amp; Return'!$AR:$CD,COLUMN(V$1),0)</f>
        <v>0</v>
      </c>
      <c r="W175" s="36">
        <f>VLOOKUP($A175,'Price &amp; Return'!$AR:$CD,COLUMN(W$1),0)</f>
        <v>0</v>
      </c>
      <c r="X175" s="36">
        <f>VLOOKUP($A175,'Price &amp; Return'!$AR:$CD,COLUMN(X$1),0)</f>
        <v>0</v>
      </c>
      <c r="Y175" s="36">
        <f>VLOOKUP($A175,'Price &amp; Return'!$AR:$CD,COLUMN(Y$1),0)</f>
        <v>0</v>
      </c>
      <c r="Z175" s="36">
        <f>VLOOKUP($A175,'Price &amp; Return'!$AR:$CD,COLUMN(Z$1),0)</f>
        <v>0</v>
      </c>
      <c r="AA175" s="36">
        <f>VLOOKUP($A175,'Price &amp; Return'!$AR:$CD,COLUMN(AA$1),0)</f>
        <v>0</v>
      </c>
      <c r="AB175" s="36">
        <f>VLOOKUP($A175,'Price &amp; Return'!$AR:$CD,COLUMN(AB$1),0)</f>
        <v>0</v>
      </c>
      <c r="AC175" s="36">
        <f>VLOOKUP($A175,'Price &amp; Return'!$AR:$CD,COLUMN(AC$1),0)</f>
        <v>0</v>
      </c>
      <c r="AD175" s="36">
        <f>VLOOKUP($A175,'Price &amp; Return'!$AR:$CD,COLUMN(AD$1),0)</f>
        <v>0</v>
      </c>
      <c r="AE175" s="36">
        <f>VLOOKUP($A175,'Price &amp; Return'!$AR:$CD,COLUMN(AE$1),0)</f>
        <v>0</v>
      </c>
      <c r="AF175" s="36">
        <f>VLOOKUP($A175,'Price &amp; Return'!$AR:$CD,COLUMN(AF$1),0)</f>
        <v>0</v>
      </c>
      <c r="AG175" s="36">
        <f>VLOOKUP($A175,'Price &amp; Return'!$AR:$CD,COLUMN(AG$1),0)</f>
        <v>6.7340321813441194E-3</v>
      </c>
      <c r="AH175" s="36">
        <f>VLOOKUP($A175,'Price &amp; Return'!$AR:$CD,COLUMN(AH$1),0)</f>
        <v>0</v>
      </c>
      <c r="AI175" s="36">
        <f>VLOOKUP($A175,'Price &amp; Return'!$AR:$CD,COLUMN(AI$1),0)</f>
        <v>0</v>
      </c>
      <c r="AJ175" s="36">
        <f>VLOOKUP($A175,'Price &amp; Return'!$AR:$CD,COLUMN(AJ$1),0)</f>
        <v>0</v>
      </c>
      <c r="AK175" s="36">
        <f>VLOOKUP($A175,'Price &amp; Return'!$AR:$CD,COLUMN(AK$1),0)</f>
        <v>0</v>
      </c>
      <c r="AL175" s="36">
        <f>VLOOKUP($A175,'Price &amp; Return'!$AR:$CD,COLUMN(AL$1),0)</f>
        <v>-2.2989518224698718E-2</v>
      </c>
      <c r="AM175" s="36">
        <f>VLOOKUP($A175,'Price &amp; Return'!$AR:$CD,COLUMN(AM$1),0)</f>
        <v>6.1538655743782859E-3</v>
      </c>
    </row>
    <row r="176" spans="1:39" x14ac:dyDescent="0.35">
      <c r="A176">
        <v>175</v>
      </c>
      <c r="B176" s="31">
        <f>VLOOKUP($A176,'Price &amp; Return'!$AR:$CD,COLUMN(B$1),0)</f>
        <v>43385</v>
      </c>
      <c r="C176" s="36">
        <f>VLOOKUP($A176,'Price &amp; Return'!$AR:$CD,COLUMN(C$1),0)</f>
        <v>1.2578782206859965E-2</v>
      </c>
      <c r="D176" s="36">
        <f>VLOOKUP($A176,'Price &amp; Return'!$AR:$CD,COLUMN(D$1),0)</f>
        <v>-2.564243061333767E-2</v>
      </c>
      <c r="E176" s="36">
        <f>VLOOKUP($A176,'Price &amp; Return'!$AR:$CD,COLUMN(E$1),0)</f>
        <v>0</v>
      </c>
      <c r="F176" s="36">
        <f>VLOOKUP($A176,'Price &amp; Return'!$AR:$CD,COLUMN(F$1),0)</f>
        <v>0</v>
      </c>
      <c r="G176" s="36">
        <f>VLOOKUP($A176,'Price &amp; Return'!$AR:$CD,COLUMN(G$1),0)</f>
        <v>-8.0852096629095024E-2</v>
      </c>
      <c r="H176" s="36">
        <f>VLOOKUP($A176,'Price &amp; Return'!$AR:$CD,COLUMN(H$1),0)</f>
        <v>0</v>
      </c>
      <c r="I176" s="36">
        <f>VLOOKUP($A176,'Price &amp; Return'!$AR:$CD,COLUMN(I$1),0)</f>
        <v>0</v>
      </c>
      <c r="J176" s="36">
        <f>VLOOKUP($A176,'Price &amp; Return'!$AR:$CD,COLUMN(J$1),0)</f>
        <v>0</v>
      </c>
      <c r="K176" s="36">
        <f>VLOOKUP($A176,'Price &amp; Return'!$AR:$CD,COLUMN(K$1),0)</f>
        <v>0</v>
      </c>
      <c r="L176" s="36">
        <f>VLOOKUP($A176,'Price &amp; Return'!$AR:$CD,COLUMN(L$1),0)</f>
        <v>0</v>
      </c>
      <c r="M176" s="36">
        <f>VLOOKUP($A176,'Price &amp; Return'!$AR:$CD,COLUMN(M$1),0)</f>
        <v>0</v>
      </c>
      <c r="N176" s="36">
        <f>VLOOKUP($A176,'Price &amp; Return'!$AR:$CD,COLUMN(N$1),0)</f>
        <v>-2.6248226074936442E-2</v>
      </c>
      <c r="O176" s="36">
        <f>VLOOKUP($A176,'Price &amp; Return'!$AR:$CD,COLUMN(O$1),0)</f>
        <v>-1.0929070532190206E-2</v>
      </c>
      <c r="P176" s="36">
        <f>VLOOKUP($A176,'Price &amp; Return'!$AR:$CD,COLUMN(P$1),0)</f>
        <v>-5.3814152813908014E-2</v>
      </c>
      <c r="Q176" s="36">
        <f>VLOOKUP($A176,'Price &amp; Return'!$AR:$CD,COLUMN(Q$1),0)</f>
        <v>0</v>
      </c>
      <c r="R176" s="36">
        <f>VLOOKUP($A176,'Price &amp; Return'!$AR:$CD,COLUMN(R$1),0)</f>
        <v>0</v>
      </c>
      <c r="S176" s="36">
        <f>VLOOKUP($A176,'Price &amp; Return'!$AR:$CD,COLUMN(S$1),0)</f>
        <v>0</v>
      </c>
      <c r="T176" s="36">
        <f>VLOOKUP($A176,'Price &amp; Return'!$AR:$CD,COLUMN(T$1),0)</f>
        <v>4.8009219186360662E-2</v>
      </c>
      <c r="U176" s="36">
        <f>VLOOKUP($A176,'Price &amp; Return'!$AR:$CD,COLUMN(U$1),0)</f>
        <v>0</v>
      </c>
      <c r="V176" s="36">
        <f>VLOOKUP($A176,'Price &amp; Return'!$AR:$CD,COLUMN(V$1),0)</f>
        <v>0</v>
      </c>
      <c r="W176" s="36">
        <f>VLOOKUP($A176,'Price &amp; Return'!$AR:$CD,COLUMN(W$1),0)</f>
        <v>0</v>
      </c>
      <c r="X176" s="36">
        <f>VLOOKUP($A176,'Price &amp; Return'!$AR:$CD,COLUMN(X$1),0)</f>
        <v>-2.1202207650602937E-2</v>
      </c>
      <c r="Y176" s="36">
        <f>VLOOKUP($A176,'Price &amp; Return'!$AR:$CD,COLUMN(Y$1),0)</f>
        <v>0</v>
      </c>
      <c r="Z176" s="36">
        <f>VLOOKUP($A176,'Price &amp; Return'!$AR:$CD,COLUMN(Z$1),0)</f>
        <v>-5.5569851154810765E-2</v>
      </c>
      <c r="AA176" s="36">
        <f>VLOOKUP($A176,'Price &amp; Return'!$AR:$CD,COLUMN(AA$1),0)</f>
        <v>2.2197567383130316E-3</v>
      </c>
      <c r="AB176" s="36">
        <f>VLOOKUP($A176,'Price &amp; Return'!$AR:$CD,COLUMN(AB$1),0)</f>
        <v>0</v>
      </c>
      <c r="AC176" s="36">
        <f>VLOOKUP($A176,'Price &amp; Return'!$AR:$CD,COLUMN(AC$1),0)</f>
        <v>0</v>
      </c>
      <c r="AD176" s="36">
        <f>VLOOKUP($A176,'Price &amp; Return'!$AR:$CD,COLUMN(AD$1),0)</f>
        <v>0</v>
      </c>
      <c r="AE176" s="36">
        <f>VLOOKUP($A176,'Price &amp; Return'!$AR:$CD,COLUMN(AE$1),0)</f>
        <v>0</v>
      </c>
      <c r="AF176" s="36">
        <f>VLOOKUP($A176,'Price &amp; Return'!$AR:$CD,COLUMN(AF$1),0)</f>
        <v>0</v>
      </c>
      <c r="AG176" s="36">
        <f>VLOOKUP($A176,'Price &amp; Return'!$AR:$CD,COLUMN(AG$1),0)</f>
        <v>6.7796869853787691E-3</v>
      </c>
      <c r="AH176" s="36">
        <f>VLOOKUP($A176,'Price &amp; Return'!$AR:$CD,COLUMN(AH$1),0)</f>
        <v>0</v>
      </c>
      <c r="AI176" s="36">
        <f>VLOOKUP($A176,'Price &amp; Return'!$AR:$CD,COLUMN(AI$1),0)</f>
        <v>0</v>
      </c>
      <c r="AJ176" s="36">
        <f>VLOOKUP($A176,'Price &amp; Return'!$AR:$CD,COLUMN(AJ$1),0)</f>
        <v>0</v>
      </c>
      <c r="AK176" s="36">
        <f>VLOOKUP($A176,'Price &amp; Return'!$AR:$CD,COLUMN(AK$1),0)</f>
        <v>-2.8530689824065106E-3</v>
      </c>
      <c r="AL176" s="36">
        <f>VLOOKUP($A176,'Price &amp; Return'!$AR:$CD,COLUMN(AL$1),0)</f>
        <v>3.4685557987890109E-2</v>
      </c>
      <c r="AM176" s="36">
        <f>VLOOKUP($A176,'Price &amp; Return'!$AR:$CD,COLUMN(AM$1),0)</f>
        <v>6.1919702479209804E-3</v>
      </c>
    </row>
    <row r="177" spans="1:39" x14ac:dyDescent="0.35">
      <c r="A177">
        <v>176</v>
      </c>
      <c r="B177" s="31">
        <f>VLOOKUP($A177,'Price &amp; Return'!$AR:$CD,COLUMN(B$1),0)</f>
        <v>43384</v>
      </c>
      <c r="C177" s="36">
        <f>VLOOKUP($A177,'Price &amp; Return'!$AR:$CD,COLUMN(C$1),0)</f>
        <v>-1.2578782206860073E-2</v>
      </c>
      <c r="D177" s="36">
        <f>VLOOKUP($A177,'Price &amp; Return'!$AR:$CD,COLUMN(D$1),0)</f>
        <v>0</v>
      </c>
      <c r="E177" s="36">
        <f>VLOOKUP($A177,'Price &amp; Return'!$AR:$CD,COLUMN(E$1),0)</f>
        <v>0</v>
      </c>
      <c r="F177" s="36">
        <f>VLOOKUP($A177,'Price &amp; Return'!$AR:$CD,COLUMN(F$1),0)</f>
        <v>0</v>
      </c>
      <c r="G177" s="36">
        <f>VLOOKUP($A177,'Price &amp; Return'!$AR:$CD,COLUMN(G$1),0)</f>
        <v>0</v>
      </c>
      <c r="H177" s="36">
        <f>VLOOKUP($A177,'Price &amp; Return'!$AR:$CD,COLUMN(H$1),0)</f>
        <v>0</v>
      </c>
      <c r="I177" s="36">
        <f>VLOOKUP($A177,'Price &amp; Return'!$AR:$CD,COLUMN(I$1),0)</f>
        <v>0</v>
      </c>
      <c r="J177" s="36">
        <f>VLOOKUP($A177,'Price &amp; Return'!$AR:$CD,COLUMN(J$1),0)</f>
        <v>-9.8671527507029663E-2</v>
      </c>
      <c r="K177" s="36">
        <f>VLOOKUP($A177,'Price &amp; Return'!$AR:$CD,COLUMN(K$1),0)</f>
        <v>0</v>
      </c>
      <c r="L177" s="36">
        <f>VLOOKUP($A177,'Price &amp; Return'!$AR:$CD,COLUMN(L$1),0)</f>
        <v>1.0256500167189061E-2</v>
      </c>
      <c r="M177" s="36">
        <f>VLOOKUP($A177,'Price &amp; Return'!$AR:$CD,COLUMN(M$1),0)</f>
        <v>0</v>
      </c>
      <c r="N177" s="36">
        <f>VLOOKUP($A177,'Price &amp; Return'!$AR:$CD,COLUMN(N$1),0)</f>
        <v>1.5666116744399456E-2</v>
      </c>
      <c r="O177" s="36">
        <f>VLOOKUP($A177,'Price &amp; Return'!$AR:$CD,COLUMN(O$1),0)</f>
        <v>0</v>
      </c>
      <c r="P177" s="36">
        <f>VLOOKUP($A177,'Price &amp; Return'!$AR:$CD,COLUMN(P$1),0)</f>
        <v>7.32322386710096E-2</v>
      </c>
      <c r="Q177" s="36">
        <f>VLOOKUP($A177,'Price &amp; Return'!$AR:$CD,COLUMN(Q$1),0)</f>
        <v>0</v>
      </c>
      <c r="R177" s="36">
        <f>VLOOKUP($A177,'Price &amp; Return'!$AR:$CD,COLUMN(R$1),0)</f>
        <v>-1.0899290458035631E-2</v>
      </c>
      <c r="S177" s="36">
        <f>VLOOKUP($A177,'Price &amp; Return'!$AR:$CD,COLUMN(S$1),0)</f>
        <v>0</v>
      </c>
      <c r="T177" s="36">
        <f>VLOOKUP($A177,'Price &amp; Return'!$AR:$CD,COLUMN(T$1),0)</f>
        <v>0</v>
      </c>
      <c r="U177" s="36">
        <f>VLOOKUP($A177,'Price &amp; Return'!$AR:$CD,COLUMN(U$1),0)</f>
        <v>0</v>
      </c>
      <c r="V177" s="36">
        <f>VLOOKUP($A177,'Price &amp; Return'!$AR:$CD,COLUMN(V$1),0)</f>
        <v>0</v>
      </c>
      <c r="W177" s="36">
        <f>VLOOKUP($A177,'Price &amp; Return'!$AR:$CD,COLUMN(W$1),0)</f>
        <v>0</v>
      </c>
      <c r="X177" s="36">
        <f>VLOOKUP($A177,'Price &amp; Return'!$AR:$CD,COLUMN(X$1),0)</f>
        <v>6.8063273668706971E-3</v>
      </c>
      <c r="Y177" s="36">
        <f>VLOOKUP($A177,'Price &amp; Return'!$AR:$CD,COLUMN(Y$1),0)</f>
        <v>0</v>
      </c>
      <c r="Z177" s="36">
        <f>VLOOKUP($A177,'Price &amp; Return'!$AR:$CD,COLUMN(Z$1),0)</f>
        <v>8.4557388028062966E-2</v>
      </c>
      <c r="AA177" s="36">
        <f>VLOOKUP($A177,'Price &amp; Return'!$AR:$CD,COLUMN(AA$1),0)</f>
        <v>4.6625841340055318E-2</v>
      </c>
      <c r="AB177" s="36">
        <f>VLOOKUP($A177,'Price &amp; Return'!$AR:$CD,COLUMN(AB$1),0)</f>
        <v>0</v>
      </c>
      <c r="AC177" s="36">
        <f>VLOOKUP($A177,'Price &amp; Return'!$AR:$CD,COLUMN(AC$1),0)</f>
        <v>0</v>
      </c>
      <c r="AD177" s="36">
        <f>VLOOKUP($A177,'Price &amp; Return'!$AR:$CD,COLUMN(AD$1),0)</f>
        <v>0</v>
      </c>
      <c r="AE177" s="36">
        <f>VLOOKUP($A177,'Price &amp; Return'!$AR:$CD,COLUMN(AE$1),0)</f>
        <v>0</v>
      </c>
      <c r="AF177" s="36">
        <f>VLOOKUP($A177,'Price &amp; Return'!$AR:$CD,COLUMN(AF$1),0)</f>
        <v>0</v>
      </c>
      <c r="AG177" s="36">
        <f>VLOOKUP($A177,'Price &amp; Return'!$AR:$CD,COLUMN(AG$1),0)</f>
        <v>2.2701485345390775E-3</v>
      </c>
      <c r="AH177" s="36">
        <f>VLOOKUP($A177,'Price &amp; Return'!$AR:$CD,COLUMN(AH$1),0)</f>
        <v>0</v>
      </c>
      <c r="AI177" s="36">
        <f>VLOOKUP($A177,'Price &amp; Return'!$AR:$CD,COLUMN(AI$1),0)</f>
        <v>0</v>
      </c>
      <c r="AJ177" s="36">
        <f>VLOOKUP($A177,'Price &amp; Return'!$AR:$CD,COLUMN(AJ$1),0)</f>
        <v>0</v>
      </c>
      <c r="AK177" s="36">
        <f>VLOOKUP($A177,'Price &amp; Return'!$AR:$CD,COLUMN(AK$1),0)</f>
        <v>0</v>
      </c>
      <c r="AL177" s="36">
        <f>VLOOKUP($A177,'Price &amp; Return'!$AR:$CD,COLUMN(AL$1),0)</f>
        <v>-5.8651194523981339E-3</v>
      </c>
      <c r="AM177" s="36">
        <f>VLOOKUP($A177,'Price &amp; Return'!$AR:$CD,COLUMN(AM$1),0)</f>
        <v>-1.8462062839735217E-2</v>
      </c>
    </row>
    <row r="178" spans="1:39" x14ac:dyDescent="0.35">
      <c r="A178">
        <v>177</v>
      </c>
      <c r="B178" s="31">
        <f>VLOOKUP($A178,'Price &amp; Return'!$AR:$CD,COLUMN(B$1),0)</f>
        <v>43383</v>
      </c>
      <c r="C178" s="36">
        <f>VLOOKUP($A178,'Price &amp; Return'!$AR:$CD,COLUMN(C$1),0)</f>
        <v>0</v>
      </c>
      <c r="D178" s="36">
        <f>VLOOKUP($A178,'Price &amp; Return'!$AR:$CD,COLUMN(D$1),0)</f>
        <v>0</v>
      </c>
      <c r="E178" s="36">
        <f>VLOOKUP($A178,'Price &amp; Return'!$AR:$CD,COLUMN(E$1),0)</f>
        <v>0</v>
      </c>
      <c r="F178" s="36">
        <f>VLOOKUP($A178,'Price &amp; Return'!$AR:$CD,COLUMN(F$1),0)</f>
        <v>0</v>
      </c>
      <c r="G178" s="36">
        <f>VLOOKUP($A178,'Price &amp; Return'!$AR:$CD,COLUMN(G$1),0)</f>
        <v>0</v>
      </c>
      <c r="H178" s="36">
        <f>VLOOKUP($A178,'Price &amp; Return'!$AR:$CD,COLUMN(H$1),0)</f>
        <v>9.5310179804324935E-2</v>
      </c>
      <c r="I178" s="36">
        <f>VLOOKUP($A178,'Price &amp; Return'!$AR:$CD,COLUMN(I$1),0)</f>
        <v>0</v>
      </c>
      <c r="J178" s="36">
        <f>VLOOKUP($A178,'Price &amp; Return'!$AR:$CD,COLUMN(J$1),0)</f>
        <v>6.9472372814767383E-2</v>
      </c>
      <c r="K178" s="36">
        <f>VLOOKUP($A178,'Price &amp; Return'!$AR:$CD,COLUMN(K$1),0)</f>
        <v>0</v>
      </c>
      <c r="L178" s="36">
        <f>VLOOKUP($A178,'Price &amp; Return'!$AR:$CD,COLUMN(L$1),0)</f>
        <v>0</v>
      </c>
      <c r="M178" s="36">
        <f>VLOOKUP($A178,'Price &amp; Return'!$AR:$CD,COLUMN(M$1),0)</f>
        <v>0</v>
      </c>
      <c r="N178" s="36">
        <f>VLOOKUP($A178,'Price &amp; Return'!$AR:$CD,COLUMN(N$1),0)</f>
        <v>5.4067221270275793E-2</v>
      </c>
      <c r="O178" s="36">
        <f>VLOOKUP($A178,'Price &amp; Return'!$AR:$CD,COLUMN(O$1),0)</f>
        <v>-2.6811257450656815E-2</v>
      </c>
      <c r="P178" s="36">
        <f>VLOOKUP($A178,'Price &amp; Return'!$AR:$CD,COLUMN(P$1),0)</f>
        <v>2.4815169119723993E-2</v>
      </c>
      <c r="Q178" s="36">
        <f>VLOOKUP($A178,'Price &amp; Return'!$AR:$CD,COLUMN(Q$1),0)</f>
        <v>0</v>
      </c>
      <c r="R178" s="36">
        <f>VLOOKUP($A178,'Price &amp; Return'!$AR:$CD,COLUMN(R$1),0)</f>
        <v>-2.7063615977430252E-3</v>
      </c>
      <c r="S178" s="36">
        <f>VLOOKUP($A178,'Price &amp; Return'!$AR:$CD,COLUMN(S$1),0)</f>
        <v>0</v>
      </c>
      <c r="T178" s="36">
        <f>VLOOKUP($A178,'Price &amp; Return'!$AR:$CD,COLUMN(T$1),0)</f>
        <v>0</v>
      </c>
      <c r="U178" s="36">
        <f>VLOOKUP($A178,'Price &amp; Return'!$AR:$CD,COLUMN(U$1),0)</f>
        <v>0</v>
      </c>
      <c r="V178" s="36">
        <f>VLOOKUP($A178,'Price &amp; Return'!$AR:$CD,COLUMN(V$1),0)</f>
        <v>0</v>
      </c>
      <c r="W178" s="36">
        <f>VLOOKUP($A178,'Price &amp; Return'!$AR:$CD,COLUMN(W$1),0)</f>
        <v>-1.1422045787769408E-3</v>
      </c>
      <c r="X178" s="36">
        <f>VLOOKUP($A178,'Price &amp; Return'!$AR:$CD,COLUMN(X$1),0)</f>
        <v>1.0830814119236148E-2</v>
      </c>
      <c r="Y178" s="36">
        <f>VLOOKUP($A178,'Price &amp; Return'!$AR:$CD,COLUMN(Y$1),0)</f>
        <v>0</v>
      </c>
      <c r="Z178" s="36">
        <f>VLOOKUP($A178,'Price &amp; Return'!$AR:$CD,COLUMN(Z$1),0)</f>
        <v>-8.4557388028062994E-2</v>
      </c>
      <c r="AA178" s="36">
        <f>VLOOKUP($A178,'Price &amp; Return'!$AR:$CD,COLUMN(AA$1),0)</f>
        <v>0</v>
      </c>
      <c r="AB178" s="36">
        <f>VLOOKUP($A178,'Price &amp; Return'!$AR:$CD,COLUMN(AB$1),0)</f>
        <v>0</v>
      </c>
      <c r="AC178" s="36">
        <f>VLOOKUP($A178,'Price &amp; Return'!$AR:$CD,COLUMN(AC$1),0)</f>
        <v>-4.445176257083381E-2</v>
      </c>
      <c r="AD178" s="36">
        <f>VLOOKUP($A178,'Price &amp; Return'!$AR:$CD,COLUMN(AD$1),0)</f>
        <v>-2.9852963149681045E-2</v>
      </c>
      <c r="AE178" s="36">
        <f>VLOOKUP($A178,'Price &amp; Return'!$AR:$CD,COLUMN(AE$1),0)</f>
        <v>0</v>
      </c>
      <c r="AF178" s="36">
        <f>VLOOKUP($A178,'Price &amp; Return'!$AR:$CD,COLUMN(AF$1),0)</f>
        <v>0</v>
      </c>
      <c r="AG178" s="36">
        <f>VLOOKUP($A178,'Price &amp; Return'!$AR:$CD,COLUMN(AG$1),0)</f>
        <v>4.5558165358608824E-3</v>
      </c>
      <c r="AH178" s="36">
        <f>VLOOKUP($A178,'Price &amp; Return'!$AR:$CD,COLUMN(AH$1),0)</f>
        <v>2.5317807984290001E-2</v>
      </c>
      <c r="AI178" s="36">
        <f>VLOOKUP($A178,'Price &amp; Return'!$AR:$CD,COLUMN(AI$1),0)</f>
        <v>0</v>
      </c>
      <c r="AJ178" s="36">
        <f>VLOOKUP($A178,'Price &amp; Return'!$AR:$CD,COLUMN(AJ$1),0)</f>
        <v>0</v>
      </c>
      <c r="AK178" s="36">
        <f>VLOOKUP($A178,'Price &amp; Return'!$AR:$CD,COLUMN(AK$1),0)</f>
        <v>0</v>
      </c>
      <c r="AL178" s="36">
        <f>VLOOKUP($A178,'Price &amp; Return'!$AR:$CD,COLUMN(AL$1),0)</f>
        <v>-2.8820438535491971E-2</v>
      </c>
      <c r="AM178" s="36">
        <f>VLOOKUP($A178,'Price &amp; Return'!$AR:$CD,COLUMN(AM$1),0)</f>
        <v>0</v>
      </c>
    </row>
    <row r="179" spans="1:39" x14ac:dyDescent="0.35">
      <c r="A179">
        <v>178</v>
      </c>
      <c r="B179" s="31">
        <f>VLOOKUP($A179,'Price &amp; Return'!$AR:$CD,COLUMN(B$1),0)</f>
        <v>43382</v>
      </c>
      <c r="C179" s="36">
        <f>VLOOKUP($A179,'Price &amp; Return'!$AR:$CD,COLUMN(C$1),0)</f>
        <v>-6.2305497506361975E-3</v>
      </c>
      <c r="D179" s="36">
        <f>VLOOKUP($A179,'Price &amp; Return'!$AR:$CD,COLUMN(D$1),0)</f>
        <v>1.2739025777429712E-2</v>
      </c>
      <c r="E179" s="36">
        <f>VLOOKUP($A179,'Price &amp; Return'!$AR:$CD,COLUMN(E$1),0)</f>
        <v>0</v>
      </c>
      <c r="F179" s="36">
        <f>VLOOKUP($A179,'Price &amp; Return'!$AR:$CD,COLUMN(F$1),0)</f>
        <v>0</v>
      </c>
      <c r="G179" s="36">
        <f>VLOOKUP($A179,'Price &amp; Return'!$AR:$CD,COLUMN(G$1),0)</f>
        <v>6.5185979884695544E-2</v>
      </c>
      <c r="H179" s="36">
        <f>VLOOKUP($A179,'Price &amp; Return'!$AR:$CD,COLUMN(H$1),0)</f>
        <v>5.3049221089815392E-2</v>
      </c>
      <c r="I179" s="36">
        <f>VLOOKUP($A179,'Price &amp; Return'!$AR:$CD,COLUMN(I$1),0)</f>
        <v>0</v>
      </c>
      <c r="J179" s="36">
        <f>VLOOKUP($A179,'Price &amp; Return'!$AR:$CD,COLUMN(J$1),0)</f>
        <v>0</v>
      </c>
      <c r="K179" s="36">
        <f>VLOOKUP($A179,'Price &amp; Return'!$AR:$CD,COLUMN(K$1),0)</f>
        <v>0</v>
      </c>
      <c r="L179" s="36">
        <f>VLOOKUP($A179,'Price &amp; Return'!$AR:$CD,COLUMN(L$1),0)</f>
        <v>3.4423441909729197E-3</v>
      </c>
      <c r="M179" s="36">
        <f>VLOOKUP($A179,'Price &amp; Return'!$AR:$CD,COLUMN(M$1),0)</f>
        <v>0</v>
      </c>
      <c r="N179" s="36">
        <f>VLOOKUP($A179,'Price &amp; Return'!$AR:$CD,COLUMN(N$1),0)</f>
        <v>-1.1049836186584823E-2</v>
      </c>
      <c r="O179" s="36">
        <f>VLOOKUP($A179,'Price &amp; Return'!$AR:$CD,COLUMN(O$1),0)</f>
        <v>4.3249983793816525E-2</v>
      </c>
      <c r="P179" s="36">
        <f>VLOOKUP($A179,'Price &amp; Return'!$AR:$CD,COLUMN(P$1),0)</f>
        <v>-2.5094116054258072E-3</v>
      </c>
      <c r="Q179" s="36">
        <f>VLOOKUP($A179,'Price &amp; Return'!$AR:$CD,COLUMN(Q$1),0)</f>
        <v>0</v>
      </c>
      <c r="R179" s="36">
        <f>VLOOKUP($A179,'Price &amp; Return'!$AR:$CD,COLUMN(R$1),0)</f>
        <v>1.2236726448437084E-2</v>
      </c>
      <c r="S179" s="36">
        <f>VLOOKUP($A179,'Price &amp; Return'!$AR:$CD,COLUMN(S$1),0)</f>
        <v>0</v>
      </c>
      <c r="T179" s="36">
        <f>VLOOKUP($A179,'Price &amp; Return'!$AR:$CD,COLUMN(T$1),0)</f>
        <v>-6.3513405722325861E-2</v>
      </c>
      <c r="U179" s="36">
        <f>VLOOKUP($A179,'Price &amp; Return'!$AR:$CD,COLUMN(U$1),0)</f>
        <v>0</v>
      </c>
      <c r="V179" s="36">
        <f>VLOOKUP($A179,'Price &amp; Return'!$AR:$CD,COLUMN(V$1),0)</f>
        <v>0</v>
      </c>
      <c r="W179" s="36">
        <f>VLOOKUP($A179,'Price &amp; Return'!$AR:$CD,COLUMN(W$1),0)</f>
        <v>0</v>
      </c>
      <c r="X179" s="36">
        <f>VLOOKUP($A179,'Price &amp; Return'!$AR:$CD,COLUMN(X$1),0)</f>
        <v>3.5650661644961446E-3</v>
      </c>
      <c r="Y179" s="36">
        <f>VLOOKUP($A179,'Price &amp; Return'!$AR:$CD,COLUMN(Y$1),0)</f>
        <v>-6.5820641956405562E-3</v>
      </c>
      <c r="Z179" s="36">
        <f>VLOOKUP($A179,'Price &amp; Return'!$AR:$CD,COLUMN(Z$1),0)</f>
        <v>0</v>
      </c>
      <c r="AA179" s="36">
        <f>VLOOKUP($A179,'Price &amp; Return'!$AR:$CD,COLUMN(AA$1),0)</f>
        <v>0</v>
      </c>
      <c r="AB179" s="36">
        <f>VLOOKUP($A179,'Price &amp; Return'!$AR:$CD,COLUMN(AB$1),0)</f>
        <v>0</v>
      </c>
      <c r="AC179" s="36">
        <f>VLOOKUP($A179,'Price &amp; Return'!$AR:$CD,COLUMN(AC$1),0)</f>
        <v>0</v>
      </c>
      <c r="AD179" s="36">
        <f>VLOOKUP($A179,'Price &amp; Return'!$AR:$CD,COLUMN(AD$1),0)</f>
        <v>0</v>
      </c>
      <c r="AE179" s="36">
        <f>VLOOKUP($A179,'Price &amp; Return'!$AR:$CD,COLUMN(AE$1),0)</f>
        <v>0</v>
      </c>
      <c r="AF179" s="36">
        <f>VLOOKUP($A179,'Price &amp; Return'!$AR:$CD,COLUMN(AF$1),0)</f>
        <v>0</v>
      </c>
      <c r="AG179" s="36">
        <f>VLOOKUP($A179,'Price &amp; Return'!$AR:$CD,COLUMN(AG$1),0)</f>
        <v>6.8728792877620504E-3</v>
      </c>
      <c r="AH179" s="36">
        <f>VLOOKUP($A179,'Price &amp; Return'!$AR:$CD,COLUMN(AH$1),0)</f>
        <v>0</v>
      </c>
      <c r="AI179" s="36">
        <f>VLOOKUP($A179,'Price &amp; Return'!$AR:$CD,COLUMN(AI$1),0)</f>
        <v>0</v>
      </c>
      <c r="AJ179" s="36">
        <f>VLOOKUP($A179,'Price &amp; Return'!$AR:$CD,COLUMN(AJ$1),0)</f>
        <v>0</v>
      </c>
      <c r="AK179" s="36">
        <f>VLOOKUP($A179,'Price &amp; Return'!$AR:$CD,COLUMN(AK$1),0)</f>
        <v>2.8530689824064807E-3</v>
      </c>
      <c r="AL179" s="36">
        <f>VLOOKUP($A179,'Price &amp; Return'!$AR:$CD,COLUMN(AL$1),0)</f>
        <v>-2.2472855852058628E-2</v>
      </c>
      <c r="AM179" s="36">
        <f>VLOOKUP($A179,'Price &amp; Return'!$AR:$CD,COLUMN(AM$1),0)</f>
        <v>6.1162270174360536E-3</v>
      </c>
    </row>
    <row r="180" spans="1:39" x14ac:dyDescent="0.35">
      <c r="A180">
        <v>179</v>
      </c>
      <c r="B180" s="31">
        <f>VLOOKUP($A180,'Price &amp; Return'!$AR:$CD,COLUMN(B$1),0)</f>
        <v>43381</v>
      </c>
      <c r="C180" s="36">
        <f>VLOOKUP($A180,'Price &amp; Return'!$AR:$CD,COLUMN(C$1),0)</f>
        <v>0</v>
      </c>
      <c r="D180" s="36">
        <f>VLOOKUP($A180,'Price &amp; Return'!$AR:$CD,COLUMN(D$1),0)</f>
        <v>-6.2131781107006158E-2</v>
      </c>
      <c r="E180" s="36">
        <f>VLOOKUP($A180,'Price &amp; Return'!$AR:$CD,COLUMN(E$1),0)</f>
        <v>0</v>
      </c>
      <c r="F180" s="36">
        <f>VLOOKUP($A180,'Price &amp; Return'!$AR:$CD,COLUMN(F$1),0)</f>
        <v>0</v>
      </c>
      <c r="G180" s="36">
        <f>VLOOKUP($A180,'Price &amp; Return'!$AR:$CD,COLUMN(G$1),0)</f>
        <v>0</v>
      </c>
      <c r="H180" s="36">
        <f>VLOOKUP($A180,'Price &amp; Return'!$AR:$CD,COLUMN(H$1),0)</f>
        <v>0</v>
      </c>
      <c r="I180" s="36">
        <f>VLOOKUP($A180,'Price &amp; Return'!$AR:$CD,COLUMN(I$1),0)</f>
        <v>1.3423020332140771E-2</v>
      </c>
      <c r="J180" s="36">
        <f>VLOOKUP($A180,'Price &amp; Return'!$AR:$CD,COLUMN(J$1),0)</f>
        <v>0</v>
      </c>
      <c r="K180" s="36">
        <f>VLOOKUP($A180,'Price &amp; Return'!$AR:$CD,COLUMN(K$1),0)</f>
        <v>0</v>
      </c>
      <c r="L180" s="36">
        <f>VLOOKUP($A180,'Price &amp; Return'!$AR:$CD,COLUMN(L$1),0)</f>
        <v>0</v>
      </c>
      <c r="M180" s="36">
        <f>VLOOKUP($A180,'Price &amp; Return'!$AR:$CD,COLUMN(M$1),0)</f>
        <v>0</v>
      </c>
      <c r="N180" s="36">
        <f>VLOOKUP($A180,'Price &amp; Return'!$AR:$CD,COLUMN(N$1),0)</f>
        <v>5.5096558109694795E-3</v>
      </c>
      <c r="O180" s="36">
        <f>VLOOKUP($A180,'Price &amp; Return'!$AR:$CD,COLUMN(O$1),0)</f>
        <v>1.6713480973740532E-2</v>
      </c>
      <c r="P180" s="36">
        <f>VLOOKUP($A180,'Price &amp; Return'!$AR:$CD,COLUMN(P$1),0)</f>
        <v>0</v>
      </c>
      <c r="Q180" s="36">
        <f>VLOOKUP($A180,'Price &amp; Return'!$AR:$CD,COLUMN(Q$1),0)</f>
        <v>0</v>
      </c>
      <c r="R180" s="36">
        <f>VLOOKUP($A180,'Price &amp; Return'!$AR:$CD,COLUMN(R$1),0)</f>
        <v>4.1124115530925195E-3</v>
      </c>
      <c r="S180" s="36">
        <f>VLOOKUP($A180,'Price &amp; Return'!$AR:$CD,COLUMN(S$1),0)</f>
        <v>0</v>
      </c>
      <c r="T180" s="36">
        <f>VLOOKUP($A180,'Price &amp; Return'!$AR:$CD,COLUMN(T$1),0)</f>
        <v>0</v>
      </c>
      <c r="U180" s="36">
        <f>VLOOKUP($A180,'Price &amp; Return'!$AR:$CD,COLUMN(U$1),0)</f>
        <v>0</v>
      </c>
      <c r="V180" s="36">
        <f>VLOOKUP($A180,'Price &amp; Return'!$AR:$CD,COLUMN(V$1),0)</f>
        <v>0</v>
      </c>
      <c r="W180" s="36">
        <f>VLOOKUP($A180,'Price &amp; Return'!$AR:$CD,COLUMN(W$1),0)</f>
        <v>0</v>
      </c>
      <c r="X180" s="36">
        <f>VLOOKUP($A180,'Price &amp; Return'!$AR:$CD,COLUMN(X$1),0)</f>
        <v>0</v>
      </c>
      <c r="Y180" s="36">
        <f>VLOOKUP($A180,'Price &amp; Return'!$AR:$CD,COLUMN(Y$1),0)</f>
        <v>-5.8251224814366995E-2</v>
      </c>
      <c r="Z180" s="36">
        <f>VLOOKUP($A180,'Price &amp; Return'!$AR:$CD,COLUMN(Z$1),0)</f>
        <v>0</v>
      </c>
      <c r="AA180" s="36">
        <f>VLOOKUP($A180,'Price &amp; Return'!$AR:$CD,COLUMN(AA$1),0)</f>
        <v>1.053257249989337E-2</v>
      </c>
      <c r="AB180" s="36">
        <f>VLOOKUP($A180,'Price &amp; Return'!$AR:$CD,COLUMN(AB$1),0)</f>
        <v>0</v>
      </c>
      <c r="AC180" s="36">
        <f>VLOOKUP($A180,'Price &amp; Return'!$AR:$CD,COLUMN(AC$1),0)</f>
        <v>0</v>
      </c>
      <c r="AD180" s="36">
        <f>VLOOKUP($A180,'Price &amp; Return'!$AR:$CD,COLUMN(AD$1),0)</f>
        <v>1.980262729617973E-2</v>
      </c>
      <c r="AE180" s="36">
        <f>VLOOKUP($A180,'Price &amp; Return'!$AR:$CD,COLUMN(AE$1),0)</f>
        <v>0</v>
      </c>
      <c r="AF180" s="36">
        <f>VLOOKUP($A180,'Price &amp; Return'!$AR:$CD,COLUMN(AF$1),0)</f>
        <v>0</v>
      </c>
      <c r="AG180" s="36">
        <f>VLOOKUP($A180,'Price &amp; Return'!$AR:$CD,COLUMN(AG$1),0)</f>
        <v>9.2379409849363599E-3</v>
      </c>
      <c r="AH180" s="36">
        <f>VLOOKUP($A180,'Price &amp; Return'!$AR:$CD,COLUMN(AH$1),0)</f>
        <v>0</v>
      </c>
      <c r="AI180" s="36">
        <f>VLOOKUP($A180,'Price &amp; Return'!$AR:$CD,COLUMN(AI$1),0)</f>
        <v>0</v>
      </c>
      <c r="AJ180" s="36">
        <f>VLOOKUP($A180,'Price &amp; Return'!$AR:$CD,COLUMN(AJ$1),0)</f>
        <v>0</v>
      </c>
      <c r="AK180" s="36">
        <f>VLOOKUP($A180,'Price &amp; Return'!$AR:$CD,COLUMN(AK$1),0)</f>
        <v>0</v>
      </c>
      <c r="AL180" s="36">
        <f>VLOOKUP($A180,'Price &amp; Return'!$AR:$CD,COLUMN(AL$1),0)</f>
        <v>3.3389012655146303E-3</v>
      </c>
      <c r="AM180" s="36">
        <f>VLOOKUP($A180,'Price &amp; Return'!$AR:$CD,COLUMN(AM$1),0)</f>
        <v>-6.1162270174359825E-3</v>
      </c>
    </row>
    <row r="181" spans="1:39" x14ac:dyDescent="0.35">
      <c r="A181">
        <v>180</v>
      </c>
      <c r="B181" s="31">
        <f>VLOOKUP($A181,'Price &amp; Return'!$AR:$CD,COLUMN(B$1),0)</f>
        <v>43378</v>
      </c>
      <c r="C181" s="36">
        <f>VLOOKUP($A181,'Price &amp; Return'!$AR:$CD,COLUMN(C$1),0)</f>
        <v>6.2305497506361628E-3</v>
      </c>
      <c r="D181" s="36">
        <f>VLOOKUP($A181,'Price &amp; Return'!$AR:$CD,COLUMN(D$1),0)</f>
        <v>2.4391453124159048E-2</v>
      </c>
      <c r="E181" s="36">
        <f>VLOOKUP($A181,'Price &amp; Return'!$AR:$CD,COLUMN(E$1),0)</f>
        <v>0</v>
      </c>
      <c r="F181" s="36">
        <f>VLOOKUP($A181,'Price &amp; Return'!$AR:$CD,COLUMN(F$1),0)</f>
        <v>-6.6445427186686131E-3</v>
      </c>
      <c r="G181" s="36">
        <f>VLOOKUP($A181,'Price &amp; Return'!$AR:$CD,COLUMN(G$1),0)</f>
        <v>4.2334363826560736E-2</v>
      </c>
      <c r="H181" s="36">
        <f>VLOOKUP($A181,'Price &amp; Return'!$AR:$CD,COLUMN(H$1),0)</f>
        <v>0</v>
      </c>
      <c r="I181" s="36">
        <f>VLOOKUP($A181,'Price &amp; Return'!$AR:$CD,COLUMN(I$1),0)</f>
        <v>1.3605652055778678E-2</v>
      </c>
      <c r="J181" s="36">
        <f>VLOOKUP($A181,'Price &amp; Return'!$AR:$CD,COLUMN(J$1),0)</f>
        <v>-1.4285957247476428E-2</v>
      </c>
      <c r="K181" s="36">
        <f>VLOOKUP($A181,'Price &amp; Return'!$AR:$CD,COLUMN(K$1),0)</f>
        <v>0</v>
      </c>
      <c r="L181" s="36">
        <f>VLOOKUP($A181,'Price &amp; Return'!$AR:$CD,COLUMN(L$1),0)</f>
        <v>1.0398707220898517E-2</v>
      </c>
      <c r="M181" s="36">
        <f>VLOOKUP($A181,'Price &amp; Return'!$AR:$CD,COLUMN(M$1),0)</f>
        <v>0</v>
      </c>
      <c r="N181" s="36">
        <f>VLOOKUP($A181,'Price &amp; Return'!$AR:$CD,COLUMN(N$1),0)</f>
        <v>-2.724964244737536E-2</v>
      </c>
      <c r="O181" s="36">
        <f>VLOOKUP($A181,'Price &amp; Return'!$AR:$CD,COLUMN(O$1),0)</f>
        <v>-2.2223136784710124E-2</v>
      </c>
      <c r="P181" s="36">
        <f>VLOOKUP($A181,'Price &amp; Return'!$AR:$CD,COLUMN(P$1),0)</f>
        <v>0</v>
      </c>
      <c r="Q181" s="36">
        <f>VLOOKUP($A181,'Price &amp; Return'!$AR:$CD,COLUMN(Q$1),0)</f>
        <v>3.5650661644961446E-3</v>
      </c>
      <c r="R181" s="36">
        <f>VLOOKUP($A181,'Price &amp; Return'!$AR:$CD,COLUMN(R$1),0)</f>
        <v>-9.5694510161507852E-3</v>
      </c>
      <c r="S181" s="36">
        <f>VLOOKUP($A181,'Price &amp; Return'!$AR:$CD,COLUMN(S$1),0)</f>
        <v>1.2098205505580396E-2</v>
      </c>
      <c r="T181" s="36">
        <f>VLOOKUP($A181,'Price &amp; Return'!$AR:$CD,COLUMN(T$1),0)</f>
        <v>0</v>
      </c>
      <c r="U181" s="36">
        <f>VLOOKUP($A181,'Price &amp; Return'!$AR:$CD,COLUMN(U$1),0)</f>
        <v>0</v>
      </c>
      <c r="V181" s="36">
        <f>VLOOKUP($A181,'Price &amp; Return'!$AR:$CD,COLUMN(V$1),0)</f>
        <v>0</v>
      </c>
      <c r="W181" s="36">
        <f>VLOOKUP($A181,'Price &amp; Return'!$AR:$CD,COLUMN(W$1),0)</f>
        <v>0</v>
      </c>
      <c r="X181" s="36">
        <f>VLOOKUP($A181,'Price &amp; Return'!$AR:$CD,COLUMN(X$1),0)</f>
        <v>0</v>
      </c>
      <c r="Y181" s="36">
        <f>VLOOKUP($A181,'Price &amp; Return'!$AR:$CD,COLUMN(Y$1),0)</f>
        <v>0</v>
      </c>
      <c r="Z181" s="36">
        <f>VLOOKUP($A181,'Price &amp; Return'!$AR:$CD,COLUMN(Z$1),0)</f>
        <v>0</v>
      </c>
      <c r="AA181" s="36">
        <f>VLOOKUP($A181,'Price &amp; Return'!$AR:$CD,COLUMN(AA$1),0)</f>
        <v>0</v>
      </c>
      <c r="AB181" s="36">
        <f>VLOOKUP($A181,'Price &amp; Return'!$AR:$CD,COLUMN(AB$1),0)</f>
        <v>0</v>
      </c>
      <c r="AC181" s="36">
        <f>VLOOKUP($A181,'Price &amp; Return'!$AR:$CD,COLUMN(AC$1),0)</f>
        <v>7.2103293901343901E-2</v>
      </c>
      <c r="AD181" s="36">
        <f>VLOOKUP($A181,'Price &amp; Return'!$AR:$CD,COLUMN(AD$1),0)</f>
        <v>-1.9802627296179643E-2</v>
      </c>
      <c r="AE181" s="36">
        <f>VLOOKUP($A181,'Price &amp; Return'!$AR:$CD,COLUMN(AE$1),0)</f>
        <v>0</v>
      </c>
      <c r="AF181" s="36">
        <f>VLOOKUP($A181,'Price &amp; Return'!$AR:$CD,COLUMN(AF$1),0)</f>
        <v>0</v>
      </c>
      <c r="AG181" s="36">
        <f>VLOOKUP($A181,'Price &amp; Return'!$AR:$CD,COLUMN(AG$1),0)</f>
        <v>-3.8685142311237292E-2</v>
      </c>
      <c r="AH181" s="36">
        <f>VLOOKUP($A181,'Price &amp; Return'!$AR:$CD,COLUMN(AH$1),0)</f>
        <v>0</v>
      </c>
      <c r="AI181" s="36">
        <f>VLOOKUP($A181,'Price &amp; Return'!$AR:$CD,COLUMN(AI$1),0)</f>
        <v>0</v>
      </c>
      <c r="AJ181" s="36">
        <f>VLOOKUP($A181,'Price &amp; Return'!$AR:$CD,COLUMN(AJ$1),0)</f>
        <v>-4.9987504165104253E-4</v>
      </c>
      <c r="AK181" s="36">
        <f>VLOOKUP($A181,'Price &amp; Return'!$AR:$CD,COLUMN(AK$1),0)</f>
        <v>0</v>
      </c>
      <c r="AL181" s="36">
        <f>VLOOKUP($A181,'Price &amp; Return'!$AR:$CD,COLUMN(AL$1),0)</f>
        <v>3.632635512691678E-2</v>
      </c>
      <c r="AM181" s="36">
        <f>VLOOKUP($A181,'Price &amp; Return'!$AR:$CD,COLUMN(AM$1),0)</f>
        <v>-6.0790460763822263E-3</v>
      </c>
    </row>
    <row r="182" spans="1:39" x14ac:dyDescent="0.35">
      <c r="A182">
        <v>181</v>
      </c>
      <c r="B182" s="31">
        <f>VLOOKUP($A182,'Price &amp; Return'!$AR:$CD,COLUMN(B$1),0)</f>
        <v>43377</v>
      </c>
      <c r="C182" s="36">
        <f>VLOOKUP($A182,'Price &amp; Return'!$AR:$CD,COLUMN(C$1),0)</f>
        <v>-6.2305497506361975E-3</v>
      </c>
      <c r="D182" s="36">
        <f>VLOOKUP($A182,'Price &amp; Return'!$AR:$CD,COLUMN(D$1),0)</f>
        <v>5.0643732818754936E-2</v>
      </c>
      <c r="E182" s="36">
        <f>VLOOKUP($A182,'Price &amp; Return'!$AR:$CD,COLUMN(E$1),0)</f>
        <v>0</v>
      </c>
      <c r="F182" s="36">
        <f>VLOOKUP($A182,'Price &amp; Return'!$AR:$CD,COLUMN(F$1),0)</f>
        <v>0</v>
      </c>
      <c r="G182" s="36">
        <f>VLOOKUP($A182,'Price &amp; Return'!$AR:$CD,COLUMN(G$1),0)</f>
        <v>0</v>
      </c>
      <c r="H182" s="36">
        <f>VLOOKUP($A182,'Price &amp; Return'!$AR:$CD,COLUMN(H$1),0)</f>
        <v>0</v>
      </c>
      <c r="I182" s="36">
        <f>VLOOKUP($A182,'Price &amp; Return'!$AR:$CD,COLUMN(I$1),0)</f>
        <v>0</v>
      </c>
      <c r="J182" s="36">
        <f>VLOOKUP($A182,'Price &amp; Return'!$AR:$CD,COLUMN(J$1),0)</f>
        <v>0</v>
      </c>
      <c r="K182" s="36">
        <f>VLOOKUP($A182,'Price &amp; Return'!$AR:$CD,COLUMN(K$1),0)</f>
        <v>0</v>
      </c>
      <c r="L182" s="36">
        <f>VLOOKUP($A182,'Price &amp; Return'!$AR:$CD,COLUMN(L$1),0)</f>
        <v>-1.0398707220898622E-2</v>
      </c>
      <c r="M182" s="36">
        <f>VLOOKUP($A182,'Price &amp; Return'!$AR:$CD,COLUMN(M$1),0)</f>
        <v>0</v>
      </c>
      <c r="N182" s="36">
        <f>VLOOKUP($A182,'Price &amp; Return'!$AR:$CD,COLUMN(N$1),0)</f>
        <v>5.390848634876373E-3</v>
      </c>
      <c r="O182" s="36">
        <f>VLOOKUP($A182,'Price &amp; Return'!$AR:$CD,COLUMN(O$1),0)</f>
        <v>0</v>
      </c>
      <c r="P182" s="36">
        <f>VLOOKUP($A182,'Price &amp; Return'!$AR:$CD,COLUMN(P$1),0)</f>
        <v>1.007565198874164E-2</v>
      </c>
      <c r="Q182" s="36">
        <f>VLOOKUP($A182,'Price &amp; Return'!$AR:$CD,COLUMN(Q$1),0)</f>
        <v>-3.5091319811270061E-2</v>
      </c>
      <c r="R182" s="36">
        <f>VLOOKUP($A182,'Price &amp; Return'!$AR:$CD,COLUMN(R$1),0)</f>
        <v>1.361470598320949E-3</v>
      </c>
      <c r="S182" s="36">
        <f>VLOOKUP($A182,'Price &amp; Return'!$AR:$CD,COLUMN(S$1),0)</f>
        <v>0</v>
      </c>
      <c r="T182" s="36">
        <f>VLOOKUP($A182,'Price &amp; Return'!$AR:$CD,COLUMN(T$1),0)</f>
        <v>0</v>
      </c>
      <c r="U182" s="36">
        <f>VLOOKUP($A182,'Price &amp; Return'!$AR:$CD,COLUMN(U$1),0)</f>
        <v>0</v>
      </c>
      <c r="V182" s="36">
        <f>VLOOKUP($A182,'Price &amp; Return'!$AR:$CD,COLUMN(V$1),0)</f>
        <v>0</v>
      </c>
      <c r="W182" s="36">
        <f>VLOOKUP($A182,'Price &amp; Return'!$AR:$CD,COLUMN(W$1),0)</f>
        <v>0</v>
      </c>
      <c r="X182" s="36">
        <f>VLOOKUP($A182,'Price &amp; Return'!$AR:$CD,COLUMN(X$1),0)</f>
        <v>0</v>
      </c>
      <c r="Y182" s="36">
        <f>VLOOKUP($A182,'Price &amp; Return'!$AR:$CD,COLUMN(Y$1),0)</f>
        <v>0</v>
      </c>
      <c r="Z182" s="36">
        <f>VLOOKUP($A182,'Price &amp; Return'!$AR:$CD,COLUMN(Z$1),0)</f>
        <v>0</v>
      </c>
      <c r="AA182" s="36">
        <f>VLOOKUP($A182,'Price &amp; Return'!$AR:$CD,COLUMN(AA$1),0)</f>
        <v>0</v>
      </c>
      <c r="AB182" s="36">
        <f>VLOOKUP($A182,'Price &amp; Return'!$AR:$CD,COLUMN(AB$1),0)</f>
        <v>0</v>
      </c>
      <c r="AC182" s="36">
        <f>VLOOKUP($A182,'Price &amp; Return'!$AR:$CD,COLUMN(AC$1),0)</f>
        <v>0</v>
      </c>
      <c r="AD182" s="36">
        <f>VLOOKUP($A182,'Price &amp; Return'!$AR:$CD,COLUMN(AD$1),0)</f>
        <v>0</v>
      </c>
      <c r="AE182" s="36">
        <f>VLOOKUP($A182,'Price &amp; Return'!$AR:$CD,COLUMN(AE$1),0)</f>
        <v>0</v>
      </c>
      <c r="AF182" s="36">
        <f>VLOOKUP($A182,'Price &amp; Return'!$AR:$CD,COLUMN(AF$1),0)</f>
        <v>0</v>
      </c>
      <c r="AG182" s="36">
        <f>VLOOKUP($A182,'Price &amp; Return'!$AR:$CD,COLUMN(AG$1),0)</f>
        <v>2.7150989065950683E-2</v>
      </c>
      <c r="AH182" s="36">
        <f>VLOOKUP($A182,'Price &amp; Return'!$AR:$CD,COLUMN(AH$1),0)</f>
        <v>-2.0305266160745569E-2</v>
      </c>
      <c r="AI182" s="36">
        <f>VLOOKUP($A182,'Price &amp; Return'!$AR:$CD,COLUMN(AI$1),0)</f>
        <v>0</v>
      </c>
      <c r="AJ182" s="36">
        <f>VLOOKUP($A182,'Price &amp; Return'!$AR:$CD,COLUMN(AJ$1),0)</f>
        <v>0</v>
      </c>
      <c r="AK182" s="36">
        <f>VLOOKUP($A182,'Price &amp; Return'!$AR:$CD,COLUMN(AK$1),0)</f>
        <v>-1.9802627296179754E-2</v>
      </c>
      <c r="AL182" s="36">
        <f>VLOOKUP($A182,'Price &amp; Return'!$AR:$CD,COLUMN(AL$1),0)</f>
        <v>-2.8491955794306158E-2</v>
      </c>
      <c r="AM182" s="36">
        <f>VLOOKUP($A182,'Price &amp; Return'!$AR:$CD,COLUMN(AM$1),0)</f>
        <v>-6.0423144559626982E-3</v>
      </c>
    </row>
    <row r="183" spans="1:39" x14ac:dyDescent="0.35">
      <c r="A183">
        <v>182</v>
      </c>
      <c r="B183" s="31">
        <f>VLOOKUP($A183,'Price &amp; Return'!$AR:$CD,COLUMN(B$1),0)</f>
        <v>43376</v>
      </c>
      <c r="C183" s="36">
        <f>VLOOKUP($A183,'Price &amp; Return'!$AR:$CD,COLUMN(C$1),0)</f>
        <v>-1.2345835822299266E-2</v>
      </c>
      <c r="D183" s="36">
        <f>VLOOKUP($A183,'Price &amp; Return'!$AR:$CD,COLUMN(D$1),0)</f>
        <v>-3.8221212820197741E-2</v>
      </c>
      <c r="E183" s="36">
        <f>VLOOKUP($A183,'Price &amp; Return'!$AR:$CD,COLUMN(E$1),0)</f>
        <v>0</v>
      </c>
      <c r="F183" s="36">
        <f>VLOOKUP($A183,'Price &amp; Return'!$AR:$CD,COLUMN(F$1),0)</f>
        <v>0</v>
      </c>
      <c r="G183" s="36">
        <f>VLOOKUP($A183,'Price &amp; Return'!$AR:$CD,COLUMN(G$1),0)</f>
        <v>5.4200674693393345E-3</v>
      </c>
      <c r="H183" s="36">
        <f>VLOOKUP($A183,'Price &amp; Return'!$AR:$CD,COLUMN(H$1),0)</f>
        <v>0</v>
      </c>
      <c r="I183" s="36">
        <f>VLOOKUP($A183,'Price &amp; Return'!$AR:$CD,COLUMN(I$1),0)</f>
        <v>0</v>
      </c>
      <c r="J183" s="36">
        <f>VLOOKUP($A183,'Price &amp; Return'!$AR:$CD,COLUMN(J$1),0)</f>
        <v>0</v>
      </c>
      <c r="K183" s="36">
        <f>VLOOKUP($A183,'Price &amp; Return'!$AR:$CD,COLUMN(K$1),0)</f>
        <v>0</v>
      </c>
      <c r="L183" s="36">
        <f>VLOOKUP($A183,'Price &amp; Return'!$AR:$CD,COLUMN(L$1),0)</f>
        <v>4.2259809289882599E-2</v>
      </c>
      <c r="M183" s="36">
        <f>VLOOKUP($A183,'Price &amp; Return'!$AR:$CD,COLUMN(M$1),0)</f>
        <v>0</v>
      </c>
      <c r="N183" s="36">
        <f>VLOOKUP($A183,'Price &amp; Return'!$AR:$CD,COLUMN(N$1),0)</f>
        <v>2.7398974188114562E-2</v>
      </c>
      <c r="O183" s="36">
        <f>VLOOKUP($A183,'Price &amp; Return'!$AR:$CD,COLUMN(O$1),0)</f>
        <v>-1.0929070532190206E-2</v>
      </c>
      <c r="P183" s="36">
        <f>VLOOKUP($A183,'Price &amp; Return'!$AR:$CD,COLUMN(P$1),0)</f>
        <v>0</v>
      </c>
      <c r="Q183" s="36">
        <f>VLOOKUP($A183,'Price &amp; Return'!$AR:$CD,COLUMN(Q$1),0)</f>
        <v>0</v>
      </c>
      <c r="R183" s="36">
        <f>VLOOKUP($A183,'Price &amp; Return'!$AR:$CD,COLUMN(R$1),0)</f>
        <v>5.4644944720787453E-3</v>
      </c>
      <c r="S183" s="36">
        <f>VLOOKUP($A183,'Price &amp; Return'!$AR:$CD,COLUMN(S$1),0)</f>
        <v>0</v>
      </c>
      <c r="T183" s="36">
        <f>VLOOKUP($A183,'Price &amp; Return'!$AR:$CD,COLUMN(T$1),0)</f>
        <v>0</v>
      </c>
      <c r="U183" s="36">
        <f>VLOOKUP($A183,'Price &amp; Return'!$AR:$CD,COLUMN(U$1),0)</f>
        <v>0</v>
      </c>
      <c r="V183" s="36">
        <f>VLOOKUP($A183,'Price &amp; Return'!$AR:$CD,COLUMN(V$1),0)</f>
        <v>0</v>
      </c>
      <c r="W183" s="36">
        <f>VLOOKUP($A183,'Price &amp; Return'!$AR:$CD,COLUMN(W$1),0)</f>
        <v>0</v>
      </c>
      <c r="X183" s="36">
        <f>VLOOKUP($A183,'Price &amp; Return'!$AR:$CD,COLUMN(X$1),0)</f>
        <v>7.1454093786885034E-4</v>
      </c>
      <c r="Y183" s="36">
        <f>VLOOKUP($A183,'Price &amp; Return'!$AR:$CD,COLUMN(Y$1),0)</f>
        <v>0</v>
      </c>
      <c r="Z183" s="36">
        <f>VLOOKUP($A183,'Price &amp; Return'!$AR:$CD,COLUMN(Z$1),0)</f>
        <v>2.7398974188114562E-2</v>
      </c>
      <c r="AA183" s="36">
        <f>VLOOKUP($A183,'Price &amp; Return'!$AR:$CD,COLUMN(AA$1),0)</f>
        <v>0</v>
      </c>
      <c r="AB183" s="36">
        <f>VLOOKUP($A183,'Price &amp; Return'!$AR:$CD,COLUMN(AB$1),0)</f>
        <v>0</v>
      </c>
      <c r="AC183" s="36">
        <f>VLOOKUP($A183,'Price &amp; Return'!$AR:$CD,COLUMN(AC$1),0)</f>
        <v>0</v>
      </c>
      <c r="AD183" s="36">
        <f>VLOOKUP($A183,'Price &amp; Return'!$AR:$CD,COLUMN(AD$1),0)</f>
        <v>0</v>
      </c>
      <c r="AE183" s="36">
        <f>VLOOKUP($A183,'Price &amp; Return'!$AR:$CD,COLUMN(AE$1),0)</f>
        <v>0</v>
      </c>
      <c r="AF183" s="36">
        <f>VLOOKUP($A183,'Price &amp; Return'!$AR:$CD,COLUMN(AF$1),0)</f>
        <v>0</v>
      </c>
      <c r="AG183" s="36">
        <f>VLOOKUP($A183,'Price &amp; Return'!$AR:$CD,COLUMN(AG$1),0)</f>
        <v>1.3857034661426281E-2</v>
      </c>
      <c r="AH183" s="36">
        <f>VLOOKUP($A183,'Price &amp; Return'!$AR:$CD,COLUMN(AH$1),0)</f>
        <v>-2.5094116054258072E-3</v>
      </c>
      <c r="AI183" s="36">
        <f>VLOOKUP($A183,'Price &amp; Return'!$AR:$CD,COLUMN(AI$1),0)</f>
        <v>0</v>
      </c>
      <c r="AJ183" s="36">
        <f>VLOOKUP($A183,'Price &amp; Return'!$AR:$CD,COLUMN(AJ$1),0)</f>
        <v>-2.4192737548720474E-2</v>
      </c>
      <c r="AK183" s="36">
        <f>VLOOKUP($A183,'Price &amp; Return'!$AR:$CD,COLUMN(AK$1),0)</f>
        <v>-2.7972046210610309E-3</v>
      </c>
      <c r="AL183" s="36">
        <f>VLOOKUP($A183,'Price &amp; Return'!$AR:$CD,COLUMN(AL$1),0)</f>
        <v>-2.7702602549335823E-2</v>
      </c>
      <c r="AM183" s="36">
        <f>VLOOKUP($A183,'Price &amp; Return'!$AR:$CD,COLUMN(AM$1),0)</f>
        <v>-1.1976191046715649E-2</v>
      </c>
    </row>
    <row r="184" spans="1:39" x14ac:dyDescent="0.35">
      <c r="A184">
        <v>183</v>
      </c>
      <c r="B184" s="31">
        <f>VLOOKUP($A184,'Price &amp; Return'!$AR:$CD,COLUMN(B$1),0)</f>
        <v>43375</v>
      </c>
      <c r="C184" s="36">
        <f>VLOOKUP($A184,'Price &amp; Return'!$AR:$CD,COLUMN(C$1),0)</f>
        <v>0</v>
      </c>
      <c r="D184" s="36">
        <f>VLOOKUP($A184,'Price &amp; Return'!$AR:$CD,COLUMN(D$1),0)</f>
        <v>3.8221212820197879E-2</v>
      </c>
      <c r="E184" s="36">
        <f>VLOOKUP($A184,'Price &amp; Return'!$AR:$CD,COLUMN(E$1),0)</f>
        <v>0</v>
      </c>
      <c r="F184" s="36">
        <f>VLOOKUP($A184,'Price &amp; Return'!$AR:$CD,COLUMN(F$1),0)</f>
        <v>0</v>
      </c>
      <c r="G184" s="36">
        <f>VLOOKUP($A184,'Price &amp; Return'!$AR:$CD,COLUMN(G$1),0)</f>
        <v>1.092907053219023E-2</v>
      </c>
      <c r="H184" s="36">
        <f>VLOOKUP($A184,'Price &amp; Return'!$AR:$CD,COLUMN(H$1),0)</f>
        <v>0</v>
      </c>
      <c r="I184" s="36">
        <f>VLOOKUP($A184,'Price &amp; Return'!$AR:$CD,COLUMN(I$1),0)</f>
        <v>0</v>
      </c>
      <c r="J184" s="36">
        <f>VLOOKUP($A184,'Price &amp; Return'!$AR:$CD,COLUMN(J$1),0)</f>
        <v>0</v>
      </c>
      <c r="K184" s="36">
        <f>VLOOKUP($A184,'Price &amp; Return'!$AR:$CD,COLUMN(K$1),0)</f>
        <v>0</v>
      </c>
      <c r="L184" s="36">
        <f>VLOOKUP($A184,'Price &amp; Return'!$AR:$CD,COLUMN(L$1),0)</f>
        <v>-2.1353124470568946E-2</v>
      </c>
      <c r="M184" s="36">
        <f>VLOOKUP($A184,'Price &amp; Return'!$AR:$CD,COLUMN(M$1),0)</f>
        <v>0</v>
      </c>
      <c r="N184" s="36">
        <f>VLOOKUP($A184,'Price &amp; Return'!$AR:$CD,COLUMN(N$1),0)</f>
        <v>5.7158413839948623E-2</v>
      </c>
      <c r="O184" s="36">
        <f>VLOOKUP($A184,'Price &amp; Return'!$AR:$CD,COLUMN(O$1),0)</f>
        <v>3.3152207316900335E-2</v>
      </c>
      <c r="P184" s="36">
        <f>VLOOKUP($A184,'Price &amp; Return'!$AR:$CD,COLUMN(P$1),0)</f>
        <v>-1.2578782206860073E-2</v>
      </c>
      <c r="Q184" s="36">
        <f>VLOOKUP($A184,'Price &amp; Return'!$AR:$CD,COLUMN(Q$1),0)</f>
        <v>3.5091319811270193E-2</v>
      </c>
      <c r="R184" s="36">
        <f>VLOOKUP($A184,'Price &amp; Return'!$AR:$CD,COLUMN(R$1),0)</f>
        <v>-1.368925607341621E-3</v>
      </c>
      <c r="S184" s="36">
        <f>VLOOKUP($A184,'Price &amp; Return'!$AR:$CD,COLUMN(S$1),0)</f>
        <v>-2.467698771244058E-2</v>
      </c>
      <c r="T184" s="36">
        <f>VLOOKUP($A184,'Price &amp; Return'!$AR:$CD,COLUMN(T$1),0)</f>
        <v>0</v>
      </c>
      <c r="U184" s="36">
        <f>VLOOKUP($A184,'Price &amp; Return'!$AR:$CD,COLUMN(U$1),0)</f>
        <v>3.5539047600258368E-2</v>
      </c>
      <c r="V184" s="36">
        <f>VLOOKUP($A184,'Price &amp; Return'!$AR:$CD,COLUMN(V$1),0)</f>
        <v>0</v>
      </c>
      <c r="W184" s="36">
        <f>VLOOKUP($A184,'Price &amp; Return'!$AR:$CD,COLUMN(W$1),0)</f>
        <v>0</v>
      </c>
      <c r="X184" s="36">
        <f>VLOOKUP($A184,'Price &amp; Return'!$AR:$CD,COLUMN(X$1),0)</f>
        <v>-7.1454093786876014E-4</v>
      </c>
      <c r="Y184" s="36">
        <f>VLOOKUP($A184,'Price &amp; Return'!$AR:$CD,COLUMN(Y$1),0)</f>
        <v>0</v>
      </c>
      <c r="Z184" s="36">
        <f>VLOOKUP($A184,'Price &amp; Return'!$AR:$CD,COLUMN(Z$1),0)</f>
        <v>-5.4067221270275821E-2</v>
      </c>
      <c r="AA184" s="36">
        <f>VLOOKUP($A184,'Price &amp; Return'!$AR:$CD,COLUMN(AA$1),0)</f>
        <v>-7.9137320558723856E-2</v>
      </c>
      <c r="AB184" s="36">
        <f>VLOOKUP($A184,'Price &amp; Return'!$AR:$CD,COLUMN(AB$1),0)</f>
        <v>0</v>
      </c>
      <c r="AC184" s="36">
        <f>VLOOKUP($A184,'Price &amp; Return'!$AR:$CD,COLUMN(AC$1),0)</f>
        <v>0</v>
      </c>
      <c r="AD184" s="36">
        <f>VLOOKUP($A184,'Price &amp; Return'!$AR:$CD,COLUMN(AD$1),0)</f>
        <v>0</v>
      </c>
      <c r="AE184" s="36">
        <f>VLOOKUP($A184,'Price &amp; Return'!$AR:$CD,COLUMN(AE$1),0)</f>
        <v>0</v>
      </c>
      <c r="AF184" s="36">
        <f>VLOOKUP($A184,'Price &amp; Return'!$AR:$CD,COLUMN(AF$1),0)</f>
        <v>0</v>
      </c>
      <c r="AG184" s="36">
        <f>VLOOKUP($A184,'Price &amp; Return'!$AR:$CD,COLUMN(AG$1),0)</f>
        <v>0</v>
      </c>
      <c r="AH184" s="36">
        <f>VLOOKUP($A184,'Price &amp; Return'!$AR:$CD,COLUMN(AH$1),0)</f>
        <v>0</v>
      </c>
      <c r="AI184" s="36">
        <f>VLOOKUP($A184,'Price &amp; Return'!$AR:$CD,COLUMN(AI$1),0)</f>
        <v>0</v>
      </c>
      <c r="AJ184" s="36">
        <f>VLOOKUP($A184,'Price &amp; Return'!$AR:$CD,COLUMN(AJ$1),0)</f>
        <v>0</v>
      </c>
      <c r="AK184" s="36">
        <f>VLOOKUP($A184,'Price &amp; Return'!$AR:$CD,COLUMN(AK$1),0)</f>
        <v>0</v>
      </c>
      <c r="AL184" s="36">
        <f>VLOOKUP($A184,'Price &amp; Return'!$AR:$CD,COLUMN(AL$1),0)</f>
        <v>0</v>
      </c>
      <c r="AM184" s="36">
        <f>VLOOKUP($A184,'Price &amp; Return'!$AR:$CD,COLUMN(AM$1),0)</f>
        <v>0</v>
      </c>
    </row>
    <row r="185" spans="1:39" x14ac:dyDescent="0.35">
      <c r="A185">
        <v>184</v>
      </c>
      <c r="B185" s="31">
        <f>VLOOKUP($A185,'Price &amp; Return'!$AR:$CD,COLUMN(B$1),0)</f>
        <v>43371</v>
      </c>
      <c r="C185" s="36">
        <f>VLOOKUP($A185,'Price &amp; Return'!$AR:$CD,COLUMN(C$1),0)</f>
        <v>6.1538655743782859E-3</v>
      </c>
      <c r="D185" s="36">
        <f>VLOOKUP($A185,'Price &amp; Return'!$AR:$CD,COLUMN(D$1),0)</f>
        <v>0</v>
      </c>
      <c r="E185" s="36">
        <f>VLOOKUP($A185,'Price &amp; Return'!$AR:$CD,COLUMN(E$1),0)</f>
        <v>0</v>
      </c>
      <c r="F185" s="36">
        <f>VLOOKUP($A185,'Price &amp; Return'!$AR:$CD,COLUMN(F$1),0)</f>
        <v>0</v>
      </c>
      <c r="G185" s="36">
        <f>VLOOKUP($A185,'Price &amp; Return'!$AR:$CD,COLUMN(G$1),0)</f>
        <v>-1.0929070532190206E-2</v>
      </c>
      <c r="H185" s="36">
        <f>VLOOKUP($A185,'Price &amp; Return'!$AR:$CD,COLUMN(H$1),0)</f>
        <v>4.4931187270388244E-2</v>
      </c>
      <c r="I185" s="36">
        <f>VLOOKUP($A185,'Price &amp; Return'!$AR:$CD,COLUMN(I$1),0)</f>
        <v>0</v>
      </c>
      <c r="J185" s="36">
        <f>VLOOKUP($A185,'Price &amp; Return'!$AR:$CD,COLUMN(J$1),0)</f>
        <v>2.1506205220963682E-2</v>
      </c>
      <c r="K185" s="36">
        <f>VLOOKUP($A185,'Price &amp; Return'!$AR:$CD,COLUMN(K$1),0)</f>
        <v>-1.9121041446778512E-2</v>
      </c>
      <c r="L185" s="36">
        <f>VLOOKUP($A185,'Price &amp; Return'!$AR:$CD,COLUMN(L$1),0)</f>
        <v>0</v>
      </c>
      <c r="M185" s="36">
        <f>VLOOKUP($A185,'Price &amp; Return'!$AR:$CD,COLUMN(M$1),0)</f>
        <v>0</v>
      </c>
      <c r="N185" s="36">
        <f>VLOOKUP($A185,'Price &amp; Return'!$AR:$CD,COLUMN(N$1),0)</f>
        <v>-1.749315744751723E-2</v>
      </c>
      <c r="O185" s="36">
        <f>VLOOKUP($A185,'Price &amp; Return'!$AR:$CD,COLUMN(O$1),0)</f>
        <v>3.4289073478632165E-2</v>
      </c>
      <c r="P185" s="36">
        <f>VLOOKUP($A185,'Price &amp; Return'!$AR:$CD,COLUMN(P$1),0)</f>
        <v>1.7654935238720745E-2</v>
      </c>
      <c r="Q185" s="36">
        <f>VLOOKUP($A185,'Price &amp; Return'!$AR:$CD,COLUMN(Q$1),0)</f>
        <v>2.5317807984289786E-2</v>
      </c>
      <c r="R185" s="36">
        <f>VLOOKUP($A185,'Price &amp; Return'!$AR:$CD,COLUMN(R$1),0)</f>
        <v>-4.0955688647371933E-3</v>
      </c>
      <c r="S185" s="36">
        <f>VLOOKUP($A185,'Price &amp; Return'!$AR:$CD,COLUMN(S$1),0)</f>
        <v>-7.4063328300057074E-2</v>
      </c>
      <c r="T185" s="36">
        <f>VLOOKUP($A185,'Price &amp; Return'!$AR:$CD,COLUMN(T$1),0)</f>
        <v>0</v>
      </c>
      <c r="U185" s="36">
        <f>VLOOKUP($A185,'Price &amp; Return'!$AR:$CD,COLUMN(U$1),0)</f>
        <v>-1.3361175500802911E-2</v>
      </c>
      <c r="V185" s="36">
        <f>VLOOKUP($A185,'Price &amp; Return'!$AR:$CD,COLUMN(V$1),0)</f>
        <v>-4.4997365930735805E-2</v>
      </c>
      <c r="W185" s="36">
        <f>VLOOKUP($A185,'Price &amp; Return'!$AR:$CD,COLUMN(W$1),0)</f>
        <v>0</v>
      </c>
      <c r="X185" s="36">
        <f>VLOOKUP($A185,'Price &amp; Return'!$AR:$CD,COLUMN(X$1),0)</f>
        <v>-2.2948932985544651E-2</v>
      </c>
      <c r="Y185" s="36">
        <f>VLOOKUP($A185,'Price &amp; Return'!$AR:$CD,COLUMN(Y$1),0)</f>
        <v>0</v>
      </c>
      <c r="Z185" s="36">
        <f>VLOOKUP($A185,'Price &amp; Return'!$AR:$CD,COLUMN(Z$1),0)</f>
        <v>8.2238098236972215E-2</v>
      </c>
      <c r="AA185" s="36">
        <f>VLOOKUP($A185,'Price &amp; Return'!$AR:$CD,COLUMN(AA$1),0)</f>
        <v>6.0488761480650952E-2</v>
      </c>
      <c r="AB185" s="36">
        <f>VLOOKUP($A185,'Price &amp; Return'!$AR:$CD,COLUMN(AB$1),0)</f>
        <v>0</v>
      </c>
      <c r="AC185" s="36">
        <f>VLOOKUP($A185,'Price &amp; Return'!$AR:$CD,COLUMN(AC$1),0)</f>
        <v>-0.10208412611327974</v>
      </c>
      <c r="AD185" s="36">
        <f>VLOOKUP($A185,'Price &amp; Return'!$AR:$CD,COLUMN(AD$1),0)</f>
        <v>0</v>
      </c>
      <c r="AE185" s="36">
        <f>VLOOKUP($A185,'Price &amp; Return'!$AR:$CD,COLUMN(AE$1),0)</f>
        <v>0</v>
      </c>
      <c r="AF185" s="36">
        <f>VLOOKUP($A185,'Price &amp; Return'!$AR:$CD,COLUMN(AF$1),0)</f>
        <v>0</v>
      </c>
      <c r="AG185" s="36">
        <f>VLOOKUP($A185,'Price &amp; Return'!$AR:$CD,COLUMN(AG$1),0)</f>
        <v>0</v>
      </c>
      <c r="AH185" s="36">
        <f>VLOOKUP($A185,'Price &amp; Return'!$AR:$CD,COLUMN(AH$1),0)</f>
        <v>0</v>
      </c>
      <c r="AI185" s="36">
        <f>VLOOKUP($A185,'Price &amp; Return'!$AR:$CD,COLUMN(AI$1),0)</f>
        <v>1.2779726646399021E-2</v>
      </c>
      <c r="AJ185" s="36">
        <f>VLOOKUP($A185,'Price &amp; Return'!$AR:$CD,COLUMN(AJ$1),0)</f>
        <v>0</v>
      </c>
      <c r="AK185" s="36">
        <f>VLOOKUP($A185,'Price &amp; Return'!$AR:$CD,COLUMN(AK$1),0)</f>
        <v>-5.571045049455472E-3</v>
      </c>
      <c r="AL185" s="36">
        <f>VLOOKUP($A185,'Price &amp; Return'!$AR:$CD,COLUMN(AL$1),0)</f>
        <v>0</v>
      </c>
      <c r="AM185" s="36">
        <f>VLOOKUP($A185,'Price &amp; Return'!$AR:$CD,COLUMN(AM$1),0)</f>
        <v>1.197619104671562E-2</v>
      </c>
    </row>
    <row r="186" spans="1:39" x14ac:dyDescent="0.35">
      <c r="A186">
        <v>185</v>
      </c>
      <c r="B186" s="31">
        <f>VLOOKUP($A186,'Price &amp; Return'!$AR:$CD,COLUMN(B$1),0)</f>
        <v>43370</v>
      </c>
      <c r="C186" s="36">
        <f>VLOOKUP($A186,'Price &amp; Return'!$AR:$CD,COLUMN(C$1),0)</f>
        <v>-6.1538655743783354E-3</v>
      </c>
      <c r="D186" s="36">
        <f>VLOOKUP($A186,'Price &amp; Return'!$AR:$CD,COLUMN(D$1),0)</f>
        <v>-3.8221212820197741E-2</v>
      </c>
      <c r="E186" s="36">
        <f>VLOOKUP($A186,'Price &amp; Return'!$AR:$CD,COLUMN(E$1),0)</f>
        <v>0</v>
      </c>
      <c r="F186" s="36">
        <f>VLOOKUP($A186,'Price &amp; Return'!$AR:$CD,COLUMN(F$1),0)</f>
        <v>0</v>
      </c>
      <c r="G186" s="36">
        <f>VLOOKUP($A186,'Price &amp; Return'!$AR:$CD,COLUMN(G$1),0)</f>
        <v>0</v>
      </c>
      <c r="H186" s="36">
        <f>VLOOKUP($A186,'Price &amp; Return'!$AR:$CD,COLUMN(H$1),0)</f>
        <v>0</v>
      </c>
      <c r="I186" s="36">
        <f>VLOOKUP($A186,'Price &amp; Return'!$AR:$CD,COLUMN(I$1),0)</f>
        <v>0</v>
      </c>
      <c r="J186" s="36">
        <f>VLOOKUP($A186,'Price &amp; Return'!$AR:$CD,COLUMN(J$1),0)</f>
        <v>-2.8573372444056114E-2</v>
      </c>
      <c r="K186" s="36">
        <f>VLOOKUP($A186,'Price &amp; Return'!$AR:$CD,COLUMN(K$1),0)</f>
        <v>4.6520015634892907E-2</v>
      </c>
      <c r="L186" s="36">
        <f>VLOOKUP($A186,'Price &amp; Return'!$AR:$CD,COLUMN(L$1),0)</f>
        <v>-2.7779564107075706E-2</v>
      </c>
      <c r="M186" s="36">
        <f>VLOOKUP($A186,'Price &amp; Return'!$AR:$CD,COLUMN(M$1),0)</f>
        <v>0</v>
      </c>
      <c r="N186" s="36">
        <f>VLOOKUP($A186,'Price &amp; Return'!$AR:$CD,COLUMN(N$1),0)</f>
        <v>1.7493157447517119E-2</v>
      </c>
      <c r="O186" s="36">
        <f>VLOOKUP($A186,'Price &amp; Return'!$AR:$CD,COLUMN(O$1),0)</f>
        <v>5.8309203107931437E-3</v>
      </c>
      <c r="P186" s="36">
        <f>VLOOKUP($A186,'Price &amp; Return'!$AR:$CD,COLUMN(P$1),0)</f>
        <v>0</v>
      </c>
      <c r="Q186" s="36">
        <f>VLOOKUP($A186,'Price &amp; Return'!$AR:$CD,COLUMN(Q$1),0)</f>
        <v>0</v>
      </c>
      <c r="R186" s="36">
        <f>VLOOKUP($A186,'Price &amp; Return'!$AR:$CD,COLUMN(R$1),0)</f>
        <v>-2.1564177915840411E-2</v>
      </c>
      <c r="S186" s="36">
        <f>VLOOKUP($A186,'Price &amp; Return'!$AR:$CD,COLUMN(S$1),0)</f>
        <v>0</v>
      </c>
      <c r="T186" s="36">
        <f>VLOOKUP($A186,'Price &amp; Return'!$AR:$CD,COLUMN(T$1),0)</f>
        <v>0</v>
      </c>
      <c r="U186" s="36">
        <f>VLOOKUP($A186,'Price &amp; Return'!$AR:$CD,COLUMN(U$1),0)</f>
        <v>0</v>
      </c>
      <c r="V186" s="36">
        <f>VLOOKUP($A186,'Price &amp; Return'!$AR:$CD,COLUMN(V$1),0)</f>
        <v>0</v>
      </c>
      <c r="W186" s="36">
        <f>VLOOKUP($A186,'Price &amp; Return'!$AR:$CD,COLUMN(W$1),0)</f>
        <v>0</v>
      </c>
      <c r="X186" s="36">
        <f>VLOOKUP($A186,'Price &amp; Return'!$AR:$CD,COLUMN(X$1),0)</f>
        <v>-4.270503723589214E-2</v>
      </c>
      <c r="Y186" s="36">
        <f>VLOOKUP($A186,'Price &amp; Return'!$AR:$CD,COLUMN(Y$1),0)</f>
        <v>0</v>
      </c>
      <c r="Z186" s="36">
        <f>VLOOKUP($A186,'Price &amp; Return'!$AR:$CD,COLUMN(Z$1),0)</f>
        <v>5.8840500022933395E-2</v>
      </c>
      <c r="AA186" s="36">
        <f>VLOOKUP($A186,'Price &amp; Return'!$AR:$CD,COLUMN(AA$1),0)</f>
        <v>0</v>
      </c>
      <c r="AB186" s="36">
        <f>VLOOKUP($A186,'Price &amp; Return'!$AR:$CD,COLUMN(AB$1),0)</f>
        <v>1.0436787952053314E-2</v>
      </c>
      <c r="AC186" s="36">
        <f>VLOOKUP($A186,'Price &amp; Return'!$AR:$CD,COLUMN(AC$1),0)</f>
        <v>0</v>
      </c>
      <c r="AD186" s="36">
        <f>VLOOKUP($A186,'Price &amp; Return'!$AR:$CD,COLUMN(AD$1),0)</f>
        <v>-3.8466280827796052E-2</v>
      </c>
      <c r="AE186" s="36">
        <f>VLOOKUP($A186,'Price &amp; Return'!$AR:$CD,COLUMN(AE$1),0)</f>
        <v>0</v>
      </c>
      <c r="AF186" s="36">
        <f>VLOOKUP($A186,'Price &amp; Return'!$AR:$CD,COLUMN(AF$1),0)</f>
        <v>0</v>
      </c>
      <c r="AG186" s="36">
        <f>VLOOKUP($A186,'Price &amp; Return'!$AR:$CD,COLUMN(AG$1),0)</f>
        <v>4.6620131058113714E-3</v>
      </c>
      <c r="AH186" s="36">
        <f>VLOOKUP($A186,'Price &amp; Return'!$AR:$CD,COLUMN(AH$1),0)</f>
        <v>0</v>
      </c>
      <c r="AI186" s="36">
        <f>VLOOKUP($A186,'Price &amp; Return'!$AR:$CD,COLUMN(AI$1),0)</f>
        <v>0</v>
      </c>
      <c r="AJ186" s="36">
        <f>VLOOKUP($A186,'Price &amp; Return'!$AR:$CD,COLUMN(AJ$1),0)</f>
        <v>0</v>
      </c>
      <c r="AK186" s="36">
        <f>VLOOKUP($A186,'Price &amp; Return'!$AR:$CD,COLUMN(AK$1),0)</f>
        <v>0</v>
      </c>
      <c r="AL186" s="36">
        <f>VLOOKUP($A186,'Price &amp; Return'!$AR:$CD,COLUMN(AL$1),0)</f>
        <v>1.5418807667183359E-2</v>
      </c>
      <c r="AM186" s="36">
        <f>VLOOKUP($A186,'Price &amp; Return'!$AR:$CD,COLUMN(AM$1),0)</f>
        <v>-6.006024060211698E-3</v>
      </c>
    </row>
    <row r="187" spans="1:39" x14ac:dyDescent="0.35">
      <c r="A187">
        <v>186</v>
      </c>
      <c r="B187" s="31">
        <f>VLOOKUP($A187,'Price &amp; Return'!$AR:$CD,COLUMN(B$1),0)</f>
        <v>43369</v>
      </c>
      <c r="C187" s="36">
        <f>VLOOKUP($A187,'Price &amp; Return'!$AR:$CD,COLUMN(C$1),0)</f>
        <v>0</v>
      </c>
      <c r="D187" s="36">
        <f>VLOOKUP($A187,'Price &amp; Return'!$AR:$CD,COLUMN(D$1),0)</f>
        <v>-1.2422519998557209E-2</v>
      </c>
      <c r="E187" s="36">
        <f>VLOOKUP($A187,'Price &amp; Return'!$AR:$CD,COLUMN(E$1),0)</f>
        <v>0</v>
      </c>
      <c r="F187" s="36">
        <f>VLOOKUP($A187,'Price &amp; Return'!$AR:$CD,COLUMN(F$1),0)</f>
        <v>-1.6420730212327411E-2</v>
      </c>
      <c r="G187" s="36">
        <f>VLOOKUP($A187,'Price &amp; Return'!$AR:$CD,COLUMN(G$1),0)</f>
        <v>0</v>
      </c>
      <c r="H187" s="36">
        <f>VLOOKUP($A187,'Price &amp; Return'!$AR:$CD,COLUMN(H$1),0)</f>
        <v>0</v>
      </c>
      <c r="I187" s="36">
        <f>VLOOKUP($A187,'Price &amp; Return'!$AR:$CD,COLUMN(I$1),0)</f>
        <v>0</v>
      </c>
      <c r="J187" s="36">
        <f>VLOOKUP($A187,'Price &amp; Return'!$AR:$CD,COLUMN(J$1),0)</f>
        <v>-3.4605529177475607E-2</v>
      </c>
      <c r="K187" s="36">
        <f>VLOOKUP($A187,'Price &amp; Return'!$AR:$CD,COLUMN(K$1),0)</f>
        <v>-7.6372978784574094E-2</v>
      </c>
      <c r="L187" s="36">
        <f>VLOOKUP($A187,'Price &amp; Return'!$AR:$CD,COLUMN(L$1),0)</f>
        <v>0</v>
      </c>
      <c r="M187" s="36">
        <f>VLOOKUP($A187,'Price &amp; Return'!$AR:$CD,COLUMN(M$1),0)</f>
        <v>0</v>
      </c>
      <c r="N187" s="36">
        <f>VLOOKUP($A187,'Price &amp; Return'!$AR:$CD,COLUMN(N$1),0)</f>
        <v>2.9852963149681128E-2</v>
      </c>
      <c r="O187" s="36">
        <f>VLOOKUP($A187,'Price &amp; Return'!$AR:$CD,COLUMN(O$1),0)</f>
        <v>-2.8820438535491971E-2</v>
      </c>
      <c r="P187" s="36">
        <f>VLOOKUP($A187,'Price &amp; Return'!$AR:$CD,COLUMN(P$1),0)</f>
        <v>-1.7654935238720824E-2</v>
      </c>
      <c r="Q187" s="36">
        <f>VLOOKUP($A187,'Price &amp; Return'!$AR:$CD,COLUMN(Q$1),0)</f>
        <v>0</v>
      </c>
      <c r="R187" s="36">
        <f>VLOOKUP($A187,'Price &amp; Return'!$AR:$CD,COLUMN(R$1),0)</f>
        <v>1.3423020332140771E-2</v>
      </c>
      <c r="S187" s="36">
        <f>VLOOKUP($A187,'Price &amp; Return'!$AR:$CD,COLUMN(S$1),0)</f>
        <v>0</v>
      </c>
      <c r="T187" s="36">
        <f>VLOOKUP($A187,'Price &amp; Return'!$AR:$CD,COLUMN(T$1),0)</f>
        <v>0</v>
      </c>
      <c r="U187" s="36">
        <f>VLOOKUP($A187,'Price &amp; Return'!$AR:$CD,COLUMN(U$1),0)</f>
        <v>0</v>
      </c>
      <c r="V187" s="36">
        <f>VLOOKUP($A187,'Price &amp; Return'!$AR:$CD,COLUMN(V$1),0)</f>
        <v>0</v>
      </c>
      <c r="W187" s="36">
        <f>VLOOKUP($A187,'Price &amp; Return'!$AR:$CD,COLUMN(W$1),0)</f>
        <v>0</v>
      </c>
      <c r="X187" s="36">
        <f>VLOOKUP($A187,'Price &amp; Return'!$AR:$CD,COLUMN(X$1),0)</f>
        <v>0</v>
      </c>
      <c r="Y187" s="36">
        <f>VLOOKUP($A187,'Price &amp; Return'!$AR:$CD,COLUMN(Y$1),0)</f>
        <v>0</v>
      </c>
      <c r="Z187" s="36">
        <f>VLOOKUP($A187,'Price &amp; Return'!$AR:$CD,COLUMN(Z$1),0)</f>
        <v>-8.7011376989629685E-2</v>
      </c>
      <c r="AA187" s="36">
        <f>VLOOKUP($A187,'Price &amp; Return'!$AR:$CD,COLUMN(AA$1),0)</f>
        <v>-1.6036998909817076E-2</v>
      </c>
      <c r="AB187" s="36">
        <f>VLOOKUP($A187,'Price &amp; Return'!$AR:$CD,COLUMN(AB$1),0)</f>
        <v>6.0925139991573887E-3</v>
      </c>
      <c r="AC187" s="36">
        <f>VLOOKUP($A187,'Price &amp; Return'!$AR:$CD,COLUMN(AC$1),0)</f>
        <v>8.4746269909722356E-3</v>
      </c>
      <c r="AD187" s="36">
        <f>VLOOKUP($A187,'Price &amp; Return'!$AR:$CD,COLUMN(AD$1),0)</f>
        <v>3.8466280827796143E-2</v>
      </c>
      <c r="AE187" s="36">
        <f>VLOOKUP($A187,'Price &amp; Return'!$AR:$CD,COLUMN(AE$1),0)</f>
        <v>0</v>
      </c>
      <c r="AF187" s="36">
        <f>VLOOKUP($A187,'Price &amp; Return'!$AR:$CD,COLUMN(AF$1),0)</f>
        <v>0</v>
      </c>
      <c r="AG187" s="36">
        <f>VLOOKUP($A187,'Price &amp; Return'!$AR:$CD,COLUMN(AG$1),0)</f>
        <v>4.5408039538994985E-2</v>
      </c>
      <c r="AH187" s="36">
        <f>VLOOKUP($A187,'Price &amp; Return'!$AR:$CD,COLUMN(AH$1),0)</f>
        <v>0</v>
      </c>
      <c r="AI187" s="36">
        <f>VLOOKUP($A187,'Price &amp; Return'!$AR:$CD,COLUMN(AI$1),0)</f>
        <v>0</v>
      </c>
      <c r="AJ187" s="36">
        <f>VLOOKUP($A187,'Price &amp; Return'!$AR:$CD,COLUMN(AJ$1),0)</f>
        <v>-2.409755157906053E-2</v>
      </c>
      <c r="AK187" s="36">
        <f>VLOOKUP($A187,'Price &amp; Return'!$AR:$CD,COLUMN(AK$1),0)</f>
        <v>0</v>
      </c>
      <c r="AL187" s="36">
        <f>VLOOKUP($A187,'Price &amp; Return'!$AR:$CD,COLUMN(AL$1),0)</f>
        <v>-1.109262454285845E-3</v>
      </c>
      <c r="AM187" s="36">
        <f>VLOOKUP($A187,'Price &amp; Return'!$AR:$CD,COLUMN(AM$1),0)</f>
        <v>6.0060240602117284E-3</v>
      </c>
    </row>
    <row r="188" spans="1:39" x14ac:dyDescent="0.35">
      <c r="A188">
        <v>187</v>
      </c>
      <c r="B188" s="31">
        <f>VLOOKUP($A188,'Price &amp; Return'!$AR:$CD,COLUMN(B$1),0)</f>
        <v>43368</v>
      </c>
      <c r="C188" s="36">
        <f>VLOOKUP($A188,'Price &amp; Return'!$AR:$CD,COLUMN(C$1),0)</f>
        <v>1.2345835822299362E-2</v>
      </c>
      <c r="D188" s="36">
        <f>VLOOKUP($A188,'Price &amp; Return'!$AR:$CD,COLUMN(D$1),0)</f>
        <v>-3.6367644170874715E-2</v>
      </c>
      <c r="E188" s="36">
        <f>VLOOKUP($A188,'Price &amp; Return'!$AR:$CD,COLUMN(E$1),0)</f>
        <v>0</v>
      </c>
      <c r="F188" s="36">
        <f>VLOOKUP($A188,'Price &amp; Return'!$AR:$CD,COLUMN(F$1),0)</f>
        <v>0</v>
      </c>
      <c r="G188" s="36">
        <f>VLOOKUP($A188,'Price &amp; Return'!$AR:$CD,COLUMN(G$1),0)</f>
        <v>1.643872634315972E-2</v>
      </c>
      <c r="H188" s="36">
        <f>VLOOKUP($A188,'Price &amp; Return'!$AR:$CD,COLUMN(H$1),0)</f>
        <v>0</v>
      </c>
      <c r="I188" s="36">
        <f>VLOOKUP($A188,'Price &amp; Return'!$AR:$CD,COLUMN(I$1),0)</f>
        <v>0</v>
      </c>
      <c r="J188" s="36">
        <f>VLOOKUP($A188,'Price &amp; Return'!$AR:$CD,COLUMN(J$1),0)</f>
        <v>1.3698844358161927E-2</v>
      </c>
      <c r="K188" s="36">
        <f>VLOOKUP($A188,'Price &amp; Return'!$AR:$CD,COLUMN(K$1),0)</f>
        <v>0</v>
      </c>
      <c r="L188" s="36">
        <f>VLOOKUP($A188,'Price &amp; Return'!$AR:$CD,COLUMN(L$1),0)</f>
        <v>-6.8259650703998706E-3</v>
      </c>
      <c r="M188" s="36">
        <f>VLOOKUP($A188,'Price &amp; Return'!$AR:$CD,COLUMN(M$1),0)</f>
        <v>0</v>
      </c>
      <c r="N188" s="36">
        <f>VLOOKUP($A188,'Price &amp; Return'!$AR:$CD,COLUMN(N$1),0)</f>
        <v>1.8349138668196398E-2</v>
      </c>
      <c r="O188" s="36">
        <f>VLOOKUP($A188,'Price &amp; Return'!$AR:$CD,COLUMN(O$1),0)</f>
        <v>2.8820438535491884E-2</v>
      </c>
      <c r="P188" s="36">
        <f>VLOOKUP($A188,'Price &amp; Return'!$AR:$CD,COLUMN(P$1),0)</f>
        <v>0</v>
      </c>
      <c r="Q188" s="36">
        <f>VLOOKUP($A188,'Price &amp; Return'!$AR:$CD,COLUMN(Q$1),0)</f>
        <v>0</v>
      </c>
      <c r="R188" s="36">
        <f>VLOOKUP($A188,'Price &amp; Return'!$AR:$CD,COLUMN(R$1),0)</f>
        <v>4.8452383385946748E-2</v>
      </c>
      <c r="S188" s="36">
        <f>VLOOKUP($A188,'Price &amp; Return'!$AR:$CD,COLUMN(S$1),0)</f>
        <v>0</v>
      </c>
      <c r="T188" s="36">
        <f>VLOOKUP($A188,'Price &amp; Return'!$AR:$CD,COLUMN(T$1),0)</f>
        <v>6.351340572232593E-2</v>
      </c>
      <c r="U188" s="36">
        <f>VLOOKUP($A188,'Price &amp; Return'!$AR:$CD,COLUMN(U$1),0)</f>
        <v>-2.2177872099455365E-2</v>
      </c>
      <c r="V188" s="36">
        <f>VLOOKUP($A188,'Price &amp; Return'!$AR:$CD,COLUMN(V$1),0)</f>
        <v>0</v>
      </c>
      <c r="W188" s="36">
        <f>VLOOKUP($A188,'Price &amp; Return'!$AR:$CD,COLUMN(W$1),0)</f>
        <v>-2.1457627338463965E-2</v>
      </c>
      <c r="X188" s="36">
        <f>VLOOKUP($A188,'Price &amp; Return'!$AR:$CD,COLUMN(X$1),0)</f>
        <v>6.5653970221436805E-2</v>
      </c>
      <c r="Y188" s="36">
        <f>VLOOKUP($A188,'Price &amp; Return'!$AR:$CD,COLUMN(Y$1),0)</f>
        <v>-5.9219359659971216E-2</v>
      </c>
      <c r="Z188" s="36">
        <f>VLOOKUP($A188,'Price &amp; Return'!$AR:$CD,COLUMN(Z$1),0)</f>
        <v>0</v>
      </c>
      <c r="AA188" s="36">
        <f>VLOOKUP($A188,'Price &amp; Return'!$AR:$CD,COLUMN(AA$1),0)</f>
        <v>4.6520015634892907E-2</v>
      </c>
      <c r="AB188" s="36">
        <f>VLOOKUP($A188,'Price &amp; Return'!$AR:$CD,COLUMN(AB$1),0)</f>
        <v>-5.248702605075805E-2</v>
      </c>
      <c r="AC188" s="36">
        <f>VLOOKUP($A188,'Price &amp; Return'!$AR:$CD,COLUMN(AC$1),0)</f>
        <v>8.5470605784583476E-3</v>
      </c>
      <c r="AD188" s="36">
        <f>VLOOKUP($A188,'Price &amp; Return'!$AR:$CD,COLUMN(AD$1),0)</f>
        <v>-2.8987536873252413E-2</v>
      </c>
      <c r="AE188" s="36">
        <f>VLOOKUP($A188,'Price &amp; Return'!$AR:$CD,COLUMN(AE$1),0)</f>
        <v>0</v>
      </c>
      <c r="AF188" s="36">
        <f>VLOOKUP($A188,'Price &amp; Return'!$AR:$CD,COLUMN(AF$1),0)</f>
        <v>5.9982704601710408E-2</v>
      </c>
      <c r="AG188" s="36">
        <f>VLOOKUP($A188,'Price &amp; Return'!$AR:$CD,COLUMN(AG$1),0)</f>
        <v>-2.6539555234612263E-2</v>
      </c>
      <c r="AH188" s="36">
        <f>VLOOKUP($A188,'Price &amp; Return'!$AR:$CD,COLUMN(AH$1),0)</f>
        <v>-2.503130218118477E-3</v>
      </c>
      <c r="AI188" s="36">
        <f>VLOOKUP($A188,'Price &amp; Return'!$AR:$CD,COLUMN(AI$1),0)</f>
        <v>0</v>
      </c>
      <c r="AJ188" s="36">
        <f>VLOOKUP($A188,'Price &amp; Return'!$AR:$CD,COLUMN(AJ$1),0)</f>
        <v>2.4097551579060524E-2</v>
      </c>
      <c r="AK188" s="36">
        <f>VLOOKUP($A188,'Price &amp; Return'!$AR:$CD,COLUMN(AK$1),0)</f>
        <v>0</v>
      </c>
      <c r="AL188" s="36">
        <f>VLOOKUP($A188,'Price &amp; Return'!$AR:$CD,COLUMN(AL$1),0)</f>
        <v>2.2197567383130316E-3</v>
      </c>
      <c r="AM188" s="36">
        <f>VLOOKUP($A188,'Price &amp; Return'!$AR:$CD,COLUMN(AM$1),0)</f>
        <v>2.4391453124159263E-2</v>
      </c>
    </row>
    <row r="189" spans="1:39" x14ac:dyDescent="0.35">
      <c r="A189">
        <v>188</v>
      </c>
      <c r="B189" s="31">
        <f>VLOOKUP($A189,'Price &amp; Return'!$AR:$CD,COLUMN(B$1),0)</f>
        <v>43367</v>
      </c>
      <c r="C189" s="36">
        <f>VLOOKUP($A189,'Price &amp; Return'!$AR:$CD,COLUMN(C$1),0)</f>
        <v>-1.2345835822299266E-2</v>
      </c>
      <c r="D189" s="36">
        <f>VLOOKUP($A189,'Price &amp; Return'!$AR:$CD,COLUMN(D$1),0)</f>
        <v>3.6367644170874791E-2</v>
      </c>
      <c r="E189" s="36">
        <f>VLOOKUP($A189,'Price &amp; Return'!$AR:$CD,COLUMN(E$1),0)</f>
        <v>0</v>
      </c>
      <c r="F189" s="36">
        <f>VLOOKUP($A189,'Price &amp; Return'!$AR:$CD,COLUMN(F$1),0)</f>
        <v>0</v>
      </c>
      <c r="G189" s="36">
        <f>VLOOKUP($A189,'Price &amp; Return'!$AR:$CD,COLUMN(G$1),0)</f>
        <v>0</v>
      </c>
      <c r="H189" s="36">
        <f>VLOOKUP($A189,'Price &amp; Return'!$AR:$CD,COLUMN(H$1),0)</f>
        <v>-4.14100568718095E-2</v>
      </c>
      <c r="I189" s="36">
        <f>VLOOKUP($A189,'Price &amp; Return'!$AR:$CD,COLUMN(I$1),0)</f>
        <v>0</v>
      </c>
      <c r="J189" s="36">
        <f>VLOOKUP($A189,'Price &amp; Return'!$AR:$CD,COLUMN(J$1),0)</f>
        <v>0</v>
      </c>
      <c r="K189" s="36">
        <f>VLOOKUP($A189,'Price &amp; Return'!$AR:$CD,COLUMN(K$1),0)</f>
        <v>-2.8987536873252187E-2</v>
      </c>
      <c r="L189" s="36">
        <f>VLOOKUP($A189,'Price &amp; Return'!$AR:$CD,COLUMN(L$1),0)</f>
        <v>0</v>
      </c>
      <c r="M189" s="36">
        <f>VLOOKUP($A189,'Price &amp; Return'!$AR:$CD,COLUMN(M$1),0)</f>
        <v>0</v>
      </c>
      <c r="N189" s="36">
        <f>VLOOKUP($A189,'Price &amp; Return'!$AR:$CD,COLUMN(N$1),0)</f>
        <v>-1.834913866819643E-2</v>
      </c>
      <c r="O189" s="36">
        <f>VLOOKUP($A189,'Price &amp; Return'!$AR:$CD,COLUMN(O$1),0)</f>
        <v>-5.8309203107930986E-3</v>
      </c>
      <c r="P189" s="36">
        <f>VLOOKUP($A189,'Price &amp; Return'!$AR:$CD,COLUMN(P$1),0)</f>
        <v>0</v>
      </c>
      <c r="Q189" s="36">
        <f>VLOOKUP($A189,'Price &amp; Return'!$AR:$CD,COLUMN(Q$1),0)</f>
        <v>0</v>
      </c>
      <c r="R189" s="36">
        <f>VLOOKUP($A189,'Price &amp; Return'!$AR:$CD,COLUMN(R$1),0)</f>
        <v>1.5725842305464095E-2</v>
      </c>
      <c r="S189" s="36">
        <f>VLOOKUP($A189,'Price &amp; Return'!$AR:$CD,COLUMN(S$1),0)</f>
        <v>-2.1246851504267819E-2</v>
      </c>
      <c r="T189" s="36">
        <f>VLOOKUP($A189,'Price &amp; Return'!$AR:$CD,COLUMN(T$1),0)</f>
        <v>-1.4646315517239189E-2</v>
      </c>
      <c r="U189" s="36">
        <f>VLOOKUP($A189,'Price &amp; Return'!$AR:$CD,COLUMN(U$1),0)</f>
        <v>-2.1258550792874951E-2</v>
      </c>
      <c r="V189" s="36">
        <f>VLOOKUP($A189,'Price &amp; Return'!$AR:$CD,COLUMN(V$1),0)</f>
        <v>0</v>
      </c>
      <c r="W189" s="36">
        <f>VLOOKUP($A189,'Price &amp; Return'!$AR:$CD,COLUMN(W$1),0)</f>
        <v>0</v>
      </c>
      <c r="X189" s="36">
        <f>VLOOKUP($A189,'Price &amp; Return'!$AR:$CD,COLUMN(X$1),0)</f>
        <v>0</v>
      </c>
      <c r="Y189" s="36">
        <f>VLOOKUP($A189,'Price &amp; Return'!$AR:$CD,COLUMN(Y$1),0)</f>
        <v>0</v>
      </c>
      <c r="Z189" s="36">
        <f>VLOOKUP($A189,'Price &amp; Return'!$AR:$CD,COLUMN(Z$1),0)</f>
        <v>-5.4067221270275821E-2</v>
      </c>
      <c r="AA189" s="36">
        <f>VLOOKUP($A189,'Price &amp; Return'!$AR:$CD,COLUMN(AA$1),0)</f>
        <v>0</v>
      </c>
      <c r="AB189" s="36">
        <f>VLOOKUP($A189,'Price &amp; Return'!$AR:$CD,COLUMN(AB$1),0)</f>
        <v>0</v>
      </c>
      <c r="AC189" s="36">
        <f>VLOOKUP($A189,'Price &amp; Return'!$AR:$CD,COLUMN(AC$1),0)</f>
        <v>-1.2793351459909582E-2</v>
      </c>
      <c r="AD189" s="36">
        <f>VLOOKUP($A189,'Price &amp; Return'!$AR:$CD,COLUMN(AD$1),0)</f>
        <v>-9.9629840948841294E-2</v>
      </c>
      <c r="AE189" s="36">
        <f>VLOOKUP($A189,'Price &amp; Return'!$AR:$CD,COLUMN(AE$1),0)</f>
        <v>0</v>
      </c>
      <c r="AF189" s="36">
        <f>VLOOKUP($A189,'Price &amp; Return'!$AR:$CD,COLUMN(AF$1),0)</f>
        <v>0</v>
      </c>
      <c r="AG189" s="36">
        <f>VLOOKUP($A189,'Price &amp; Return'!$AR:$CD,COLUMN(AG$1),0)</f>
        <v>9.5694510161506725E-3</v>
      </c>
      <c r="AH189" s="36">
        <f>VLOOKUP($A189,'Price &amp; Return'!$AR:$CD,COLUMN(AH$1),0)</f>
        <v>1.2578782206859965E-2</v>
      </c>
      <c r="AI189" s="36">
        <f>VLOOKUP($A189,'Price &amp; Return'!$AR:$CD,COLUMN(AI$1),0)</f>
        <v>0</v>
      </c>
      <c r="AJ189" s="36">
        <f>VLOOKUP($A189,'Price &amp; Return'!$AR:$CD,COLUMN(AJ$1),0)</f>
        <v>0</v>
      </c>
      <c r="AK189" s="36">
        <f>VLOOKUP($A189,'Price &amp; Return'!$AR:$CD,COLUMN(AK$1),0)</f>
        <v>0</v>
      </c>
      <c r="AL189" s="36">
        <f>VLOOKUP($A189,'Price &amp; Return'!$AR:$CD,COLUMN(AL$1),0)</f>
        <v>-3.2789822822990838E-2</v>
      </c>
      <c r="AM189" s="36">
        <f>VLOOKUP($A189,'Price &amp; Return'!$AR:$CD,COLUMN(AM$1),0)</f>
        <v>1.242251999855711E-2</v>
      </c>
    </row>
    <row r="190" spans="1:39" x14ac:dyDescent="0.35">
      <c r="A190">
        <v>189</v>
      </c>
      <c r="B190" s="31">
        <f>VLOOKUP($A190,'Price &amp; Return'!$AR:$CD,COLUMN(B$1),0)</f>
        <v>43364</v>
      </c>
      <c r="C190" s="36">
        <f>VLOOKUP($A190,'Price &amp; Return'!$AR:$CD,COLUMN(C$1),0)</f>
        <v>1.8576385572935457E-2</v>
      </c>
      <c r="D190" s="36">
        <f>VLOOKUP($A190,'Price &amp; Return'!$AR:$CD,COLUMN(D$1),0)</f>
        <v>0</v>
      </c>
      <c r="E190" s="36">
        <f>VLOOKUP($A190,'Price &amp; Return'!$AR:$CD,COLUMN(E$1),0)</f>
        <v>0</v>
      </c>
      <c r="F190" s="36">
        <f>VLOOKUP($A190,'Price &amp; Return'!$AR:$CD,COLUMN(F$1),0)</f>
        <v>2.3065272930995969E-2</v>
      </c>
      <c r="G190" s="36">
        <f>VLOOKUP($A190,'Price &amp; Return'!$AR:$CD,COLUMN(G$1),0)</f>
        <v>-3.7944931564123367E-2</v>
      </c>
      <c r="H190" s="36">
        <f>VLOOKUP($A190,'Price &amp; Return'!$AR:$CD,COLUMN(H$1),0)</f>
        <v>0</v>
      </c>
      <c r="I190" s="36">
        <f>VLOOKUP($A190,'Price &amp; Return'!$AR:$CD,COLUMN(I$1),0)</f>
        <v>0</v>
      </c>
      <c r="J190" s="36">
        <f>VLOOKUP($A190,'Price &amp; Return'!$AR:$CD,COLUMN(J$1),0)</f>
        <v>0</v>
      </c>
      <c r="K190" s="36">
        <f>VLOOKUP($A190,'Price &amp; Return'!$AR:$CD,COLUMN(K$1),0)</f>
        <v>0</v>
      </c>
      <c r="L190" s="36">
        <f>VLOOKUP($A190,'Price &amp; Return'!$AR:$CD,COLUMN(L$1),0)</f>
        <v>0</v>
      </c>
      <c r="M190" s="36">
        <f>VLOOKUP($A190,'Price &amp; Return'!$AR:$CD,COLUMN(M$1),0)</f>
        <v>0</v>
      </c>
      <c r="N190" s="36">
        <f>VLOOKUP($A190,'Price &amp; Return'!$AR:$CD,COLUMN(N$1),0)</f>
        <v>-6.0423144559628101E-3</v>
      </c>
      <c r="O190" s="36">
        <f>VLOOKUP($A190,'Price &amp; Return'!$AR:$CD,COLUMN(O$1),0)</f>
        <v>1.1696039763191236E-2</v>
      </c>
      <c r="P190" s="36">
        <f>VLOOKUP($A190,'Price &amp; Return'!$AR:$CD,COLUMN(P$1),0)</f>
        <v>-4.9875415110391622E-3</v>
      </c>
      <c r="Q190" s="36">
        <f>VLOOKUP($A190,'Price &amp; Return'!$AR:$CD,COLUMN(Q$1),0)</f>
        <v>0</v>
      </c>
      <c r="R190" s="36">
        <f>VLOOKUP($A190,'Price &amp; Return'!$AR:$CD,COLUMN(R$1),0)</f>
        <v>2.0379162336652264E-2</v>
      </c>
      <c r="S190" s="36">
        <f>VLOOKUP($A190,'Price &amp; Return'!$AR:$CD,COLUMN(S$1),0)</f>
        <v>0</v>
      </c>
      <c r="T190" s="36">
        <f>VLOOKUP($A190,'Price &amp; Return'!$AR:$CD,COLUMN(T$1),0)</f>
        <v>3.1175617468449796E-2</v>
      </c>
      <c r="U190" s="36">
        <f>VLOOKUP($A190,'Price &amp; Return'!$AR:$CD,COLUMN(U$1),0)</f>
        <v>3.2512327001903797E-2</v>
      </c>
      <c r="V190" s="36">
        <f>VLOOKUP($A190,'Price &amp; Return'!$AR:$CD,COLUMN(V$1),0)</f>
        <v>0</v>
      </c>
      <c r="W190" s="36">
        <f>VLOOKUP($A190,'Price &amp; Return'!$AR:$CD,COLUMN(W$1),0)</f>
        <v>0</v>
      </c>
      <c r="X190" s="36">
        <f>VLOOKUP($A190,'Price &amp; Return'!$AR:$CD,COLUMN(X$1),0)</f>
        <v>1.4026484233140849E-2</v>
      </c>
      <c r="Y190" s="36">
        <f>VLOOKUP($A190,'Price &amp; Return'!$AR:$CD,COLUMN(Y$1),0)</f>
        <v>0</v>
      </c>
      <c r="Z190" s="36">
        <f>VLOOKUP($A190,'Price &amp; Return'!$AR:$CD,COLUMN(Z$1),0)</f>
        <v>-5.1293294387550578E-2</v>
      </c>
      <c r="AA190" s="36">
        <f>VLOOKUP($A190,'Price &amp; Return'!$AR:$CD,COLUMN(AA$1),0)</f>
        <v>0</v>
      </c>
      <c r="AB190" s="36">
        <f>VLOOKUP($A190,'Price &amp; Return'!$AR:$CD,COLUMN(AB$1),0)</f>
        <v>0</v>
      </c>
      <c r="AC190" s="36">
        <f>VLOOKUP($A190,'Price &amp; Return'!$AR:$CD,COLUMN(AC$1),0)</f>
        <v>6.1154423153330646E-2</v>
      </c>
      <c r="AD190" s="36">
        <f>VLOOKUP($A190,'Price &amp; Return'!$AR:$CD,COLUMN(AD$1),0)</f>
        <v>0</v>
      </c>
      <c r="AE190" s="36">
        <f>VLOOKUP($A190,'Price &amp; Return'!$AR:$CD,COLUMN(AE$1),0)</f>
        <v>0</v>
      </c>
      <c r="AF190" s="36">
        <f>VLOOKUP($A190,'Price &amp; Return'!$AR:$CD,COLUMN(AF$1),0)</f>
        <v>0</v>
      </c>
      <c r="AG190" s="36">
        <f>VLOOKUP($A190,'Price &amp; Return'!$AR:$CD,COLUMN(AG$1),0)</f>
        <v>7.2376673002306031E-3</v>
      </c>
      <c r="AH190" s="36">
        <f>VLOOKUP($A190,'Price &amp; Return'!$AR:$CD,COLUMN(AH$1),0)</f>
        <v>1.2739025777429932E-2</v>
      </c>
      <c r="AI190" s="36">
        <f>VLOOKUP($A190,'Price &amp; Return'!$AR:$CD,COLUMN(AI$1),0)</f>
        <v>3.6010437523033033E-2</v>
      </c>
      <c r="AJ190" s="36">
        <f>VLOOKUP($A190,'Price &amp; Return'!$AR:$CD,COLUMN(AJ$1),0)</f>
        <v>-2.409755157906053E-2</v>
      </c>
      <c r="AK190" s="36">
        <f>VLOOKUP($A190,'Price &amp; Return'!$AR:$CD,COLUMN(AK$1),0)</f>
        <v>-2.7398974188114388E-2</v>
      </c>
      <c r="AL190" s="36">
        <f>VLOOKUP($A190,'Price &amp; Return'!$AR:$CD,COLUMN(AL$1),0)</f>
        <v>4.3963123421116204E-2</v>
      </c>
      <c r="AM190" s="36">
        <f>VLOOKUP($A190,'Price &amp; Return'!$AR:$CD,COLUMN(AM$1),0)</f>
        <v>2.5317807984290001E-2</v>
      </c>
    </row>
    <row r="191" spans="1:39" x14ac:dyDescent="0.35">
      <c r="A191">
        <v>190</v>
      </c>
      <c r="B191" s="31">
        <f>VLOOKUP($A191,'Price &amp; Return'!$AR:$CD,COLUMN(B$1),0)</f>
        <v>43363</v>
      </c>
      <c r="C191" s="36">
        <f>VLOOKUP($A191,'Price &amp; Return'!$AR:$CD,COLUMN(C$1),0)</f>
        <v>6.269613013595395E-3</v>
      </c>
      <c r="D191" s="36">
        <f>VLOOKUP($A191,'Price &amp; Return'!$AR:$CD,COLUMN(D$1),0)</f>
        <v>-4.8202101817877631E-2</v>
      </c>
      <c r="E191" s="36">
        <f>VLOOKUP($A191,'Price &amp; Return'!$AR:$CD,COLUMN(E$1),0)</f>
        <v>0</v>
      </c>
      <c r="F191" s="36">
        <f>VLOOKUP($A191,'Price &amp; Return'!$AR:$CD,COLUMN(F$1),0)</f>
        <v>0</v>
      </c>
      <c r="G191" s="36">
        <f>VLOOKUP($A191,'Price &amp; Return'!$AR:$CD,COLUMN(G$1),0)</f>
        <v>0</v>
      </c>
      <c r="H191" s="36">
        <f>VLOOKUP($A191,'Price &amp; Return'!$AR:$CD,COLUMN(H$1),0)</f>
        <v>0</v>
      </c>
      <c r="I191" s="36">
        <f>VLOOKUP($A191,'Price &amp; Return'!$AR:$CD,COLUMN(I$1),0)</f>
        <v>0</v>
      </c>
      <c r="J191" s="36">
        <f>VLOOKUP($A191,'Price &amp; Return'!$AR:$CD,COLUMN(J$1),0)</f>
        <v>6.920442844573757E-3</v>
      </c>
      <c r="K191" s="36">
        <f>VLOOKUP($A191,'Price &amp; Return'!$AR:$CD,COLUMN(K$1),0)</f>
        <v>0</v>
      </c>
      <c r="L191" s="36">
        <f>VLOOKUP($A191,'Price &amp; Return'!$AR:$CD,COLUMN(L$1),0)</f>
        <v>4.5225098004935807E-2</v>
      </c>
      <c r="M191" s="36">
        <f>VLOOKUP($A191,'Price &amp; Return'!$AR:$CD,COLUMN(M$1),0)</f>
        <v>0</v>
      </c>
      <c r="N191" s="36">
        <f>VLOOKUP($A191,'Price &amp; Return'!$AR:$CD,COLUMN(N$1),0)</f>
        <v>6.0423144559626617E-3</v>
      </c>
      <c r="O191" s="36">
        <f>VLOOKUP($A191,'Price &amp; Return'!$AR:$CD,COLUMN(O$1),0)</f>
        <v>0</v>
      </c>
      <c r="P191" s="36">
        <f>VLOOKUP($A191,'Price &amp; Return'!$AR:$CD,COLUMN(P$1),0)</f>
        <v>4.0614719154190126E-2</v>
      </c>
      <c r="Q191" s="36">
        <f>VLOOKUP($A191,'Price &amp; Return'!$AR:$CD,COLUMN(Q$1),0)</f>
        <v>-4.6520015634892928E-2</v>
      </c>
      <c r="R191" s="36">
        <f>VLOOKUP($A191,'Price &amp; Return'!$AR:$CD,COLUMN(R$1),0)</f>
        <v>0</v>
      </c>
      <c r="S191" s="36">
        <f>VLOOKUP($A191,'Price &amp; Return'!$AR:$CD,COLUMN(S$1),0)</f>
        <v>2.2989518224698781E-2</v>
      </c>
      <c r="T191" s="36">
        <f>VLOOKUP($A191,'Price &amp; Return'!$AR:$CD,COLUMN(T$1),0)</f>
        <v>0</v>
      </c>
      <c r="U191" s="36">
        <f>VLOOKUP($A191,'Price &amp; Return'!$AR:$CD,COLUMN(U$1),0)</f>
        <v>9.4405202366995636E-2</v>
      </c>
      <c r="V191" s="36">
        <f>VLOOKUP($A191,'Price &amp; Return'!$AR:$CD,COLUMN(V$1),0)</f>
        <v>0</v>
      </c>
      <c r="W191" s="36">
        <f>VLOOKUP($A191,'Price &amp; Return'!$AR:$CD,COLUMN(W$1),0)</f>
        <v>0</v>
      </c>
      <c r="X191" s="36">
        <f>VLOOKUP($A191,'Price &amp; Return'!$AR:$CD,COLUMN(X$1),0)</f>
        <v>0</v>
      </c>
      <c r="Y191" s="36">
        <f>VLOOKUP($A191,'Price &amp; Return'!$AR:$CD,COLUMN(Y$1),0)</f>
        <v>0</v>
      </c>
      <c r="Z191" s="36">
        <f>VLOOKUP($A191,'Price &amp; Return'!$AR:$CD,COLUMN(Z$1),0)</f>
        <v>-9.5310179804324768E-2</v>
      </c>
      <c r="AA191" s="36">
        <f>VLOOKUP($A191,'Price &amp; Return'!$AR:$CD,COLUMN(AA$1),0)</f>
        <v>0</v>
      </c>
      <c r="AB191" s="36">
        <f>VLOOKUP($A191,'Price &amp; Return'!$AR:$CD,COLUMN(AB$1),0)</f>
        <v>0</v>
      </c>
      <c r="AC191" s="36">
        <f>VLOOKUP($A191,'Price &amp; Return'!$AR:$CD,COLUMN(AC$1),0)</f>
        <v>8.4557388028063174E-2</v>
      </c>
      <c r="AD191" s="36">
        <f>VLOOKUP($A191,'Price &amp; Return'!$AR:$CD,COLUMN(AD$1),0)</f>
        <v>0</v>
      </c>
      <c r="AE191" s="36">
        <f>VLOOKUP($A191,'Price &amp; Return'!$AR:$CD,COLUMN(AE$1),0)</f>
        <v>0</v>
      </c>
      <c r="AF191" s="36">
        <f>VLOOKUP($A191,'Price &amp; Return'!$AR:$CD,COLUMN(AF$1),0)</f>
        <v>0</v>
      </c>
      <c r="AG191" s="36">
        <f>VLOOKUP($A191,'Price &amp; Return'!$AR:$CD,COLUMN(AG$1),0)</f>
        <v>-4.8309272696655803E-3</v>
      </c>
      <c r="AH191" s="36">
        <f>VLOOKUP($A191,'Price &amp; Return'!$AR:$CD,COLUMN(AH$1),0)</f>
        <v>2.5975486403260736E-2</v>
      </c>
      <c r="AI191" s="36">
        <f>VLOOKUP($A191,'Price &amp; Return'!$AR:$CD,COLUMN(AI$1),0)</f>
        <v>-1.1104779732105809E-2</v>
      </c>
      <c r="AJ191" s="36">
        <f>VLOOKUP($A191,'Price &amp; Return'!$AR:$CD,COLUMN(AJ$1),0)</f>
        <v>0</v>
      </c>
      <c r="AK191" s="36">
        <f>VLOOKUP($A191,'Price &amp; Return'!$AR:$CD,COLUMN(AK$1),0)</f>
        <v>2.7398974188114347E-2</v>
      </c>
      <c r="AL191" s="36">
        <f>VLOOKUP($A191,'Price &amp; Return'!$AR:$CD,COLUMN(AL$1),0)</f>
        <v>-1.228379488215231E-2</v>
      </c>
      <c r="AM191" s="36">
        <f>VLOOKUP($A191,'Price &amp; Return'!$AR:$CD,COLUMN(AM$1),0)</f>
        <v>3.9220713153281329E-2</v>
      </c>
    </row>
    <row r="192" spans="1:39" x14ac:dyDescent="0.35">
      <c r="A192">
        <v>191</v>
      </c>
      <c r="B192" s="31">
        <f>VLOOKUP($A192,'Price &amp; Return'!$AR:$CD,COLUMN(B$1),0)</f>
        <v>43362</v>
      </c>
      <c r="C192" s="36">
        <f>VLOOKUP($A192,'Price &amp; Return'!$AR:$CD,COLUMN(C$1),0)</f>
        <v>0</v>
      </c>
      <c r="D192" s="36">
        <f>VLOOKUP($A192,'Price &amp; Return'!$AR:$CD,COLUMN(D$1),0)</f>
        <v>6.062462181643484E-2</v>
      </c>
      <c r="E192" s="36">
        <f>VLOOKUP($A192,'Price &amp; Return'!$AR:$CD,COLUMN(E$1),0)</f>
        <v>0</v>
      </c>
      <c r="F192" s="36">
        <f>VLOOKUP($A192,'Price &amp; Return'!$AR:$CD,COLUMN(F$1),0)</f>
        <v>0</v>
      </c>
      <c r="G192" s="36">
        <f>VLOOKUP($A192,'Price &amp; Return'!$AR:$CD,COLUMN(G$1),0)</f>
        <v>0</v>
      </c>
      <c r="H192" s="36">
        <f>VLOOKUP($A192,'Price &amp; Return'!$AR:$CD,COLUMN(H$1),0)</f>
        <v>0</v>
      </c>
      <c r="I192" s="36">
        <f>VLOOKUP($A192,'Price &amp; Return'!$AR:$CD,COLUMN(I$1),0)</f>
        <v>0</v>
      </c>
      <c r="J192" s="36">
        <f>VLOOKUP($A192,'Price &amp; Return'!$AR:$CD,COLUMN(J$1),0)</f>
        <v>0</v>
      </c>
      <c r="K192" s="36">
        <f>VLOOKUP($A192,'Price &amp; Return'!$AR:$CD,COLUMN(K$1),0)</f>
        <v>0</v>
      </c>
      <c r="L192" s="36">
        <f>VLOOKUP($A192,'Price &amp; Return'!$AR:$CD,COLUMN(L$1),0)</f>
        <v>3.5650661644961446E-3</v>
      </c>
      <c r="M192" s="36">
        <f>VLOOKUP($A192,'Price &amp; Return'!$AR:$CD,COLUMN(M$1),0)</f>
        <v>0</v>
      </c>
      <c r="N192" s="36">
        <f>VLOOKUP($A192,'Price &amp; Return'!$AR:$CD,COLUMN(N$1),0)</f>
        <v>-1.204833851617448E-2</v>
      </c>
      <c r="O192" s="36">
        <f>VLOOKUP($A192,'Price &amp; Return'!$AR:$CD,COLUMN(O$1),0)</f>
        <v>-2.8987536873252298E-2</v>
      </c>
      <c r="P192" s="36">
        <f>VLOOKUP($A192,'Price &amp; Return'!$AR:$CD,COLUMN(P$1),0)</f>
        <v>7.8023802841850204E-3</v>
      </c>
      <c r="Q192" s="36">
        <f>VLOOKUP($A192,'Price &amp; Return'!$AR:$CD,COLUMN(Q$1),0)</f>
        <v>0</v>
      </c>
      <c r="R192" s="36">
        <f>VLOOKUP($A192,'Price &amp; Return'!$AR:$CD,COLUMN(R$1),0)</f>
        <v>8.8626872578453243E-3</v>
      </c>
      <c r="S192" s="36">
        <f>VLOOKUP($A192,'Price &amp; Return'!$AR:$CD,COLUMN(S$1),0)</f>
        <v>0</v>
      </c>
      <c r="T192" s="36">
        <f>VLOOKUP($A192,'Price &amp; Return'!$AR:$CD,COLUMN(T$1),0)</f>
        <v>-6.4538521137571178E-2</v>
      </c>
      <c r="U192" s="36">
        <f>VLOOKUP($A192,'Price &amp; Return'!$AR:$CD,COLUMN(U$1),0)</f>
        <v>0</v>
      </c>
      <c r="V192" s="36">
        <f>VLOOKUP($A192,'Price &amp; Return'!$AR:$CD,COLUMN(V$1),0)</f>
        <v>0</v>
      </c>
      <c r="W192" s="36">
        <f>VLOOKUP($A192,'Price &amp; Return'!$AR:$CD,COLUMN(W$1),0)</f>
        <v>0</v>
      </c>
      <c r="X192" s="36">
        <f>VLOOKUP($A192,'Price &amp; Return'!$AR:$CD,COLUMN(X$1),0)</f>
        <v>0</v>
      </c>
      <c r="Y192" s="36">
        <f>VLOOKUP($A192,'Price &amp; Return'!$AR:$CD,COLUMN(Y$1),0)</f>
        <v>0</v>
      </c>
      <c r="Z192" s="36">
        <f>VLOOKUP($A192,'Price &amp; Return'!$AR:$CD,COLUMN(Z$1),0)</f>
        <v>9.5310179804324741E-2</v>
      </c>
      <c r="AA192" s="36">
        <f>VLOOKUP($A192,'Price &amp; Return'!$AR:$CD,COLUMN(AA$1),0)</f>
        <v>9.5694510161506725E-3</v>
      </c>
      <c r="AB192" s="36">
        <f>VLOOKUP($A192,'Price &amp; Return'!$AR:$CD,COLUMN(AB$1),0)</f>
        <v>0</v>
      </c>
      <c r="AC192" s="36">
        <f>VLOOKUP($A192,'Price &amp; Return'!$AR:$CD,COLUMN(AC$1),0)</f>
        <v>1.980262729617973E-2</v>
      </c>
      <c r="AD192" s="36">
        <f>VLOOKUP($A192,'Price &amp; Return'!$AR:$CD,COLUMN(AD$1),0)</f>
        <v>6.2242308877220792E-2</v>
      </c>
      <c r="AE192" s="36">
        <f>VLOOKUP($A192,'Price &amp; Return'!$AR:$CD,COLUMN(AE$1),0)</f>
        <v>0</v>
      </c>
      <c r="AF192" s="36">
        <f>VLOOKUP($A192,'Price &amp; Return'!$AR:$CD,COLUMN(AF$1),0)</f>
        <v>0</v>
      </c>
      <c r="AG192" s="36">
        <f>VLOOKUP($A192,'Price &amp; Return'!$AR:$CD,COLUMN(AG$1),0)</f>
        <v>0</v>
      </c>
      <c r="AH192" s="36">
        <f>VLOOKUP($A192,'Price &amp; Return'!$AR:$CD,COLUMN(AH$1),0)</f>
        <v>0</v>
      </c>
      <c r="AI192" s="36">
        <f>VLOOKUP($A192,'Price &amp; Return'!$AR:$CD,COLUMN(AI$1),0)</f>
        <v>0</v>
      </c>
      <c r="AJ192" s="36">
        <f>VLOOKUP($A192,'Price &amp; Return'!$AR:$CD,COLUMN(AJ$1),0)</f>
        <v>0</v>
      </c>
      <c r="AK192" s="36">
        <f>VLOOKUP($A192,'Price &amp; Return'!$AR:$CD,COLUMN(AK$1),0)</f>
        <v>0</v>
      </c>
      <c r="AL192" s="36">
        <f>VLOOKUP($A192,'Price &amp; Return'!$AR:$CD,COLUMN(AL$1),0)</f>
        <v>1.1104942840271153E-3</v>
      </c>
      <c r="AM192" s="36">
        <f>VLOOKUP($A192,'Price &amp; Return'!$AR:$CD,COLUMN(AM$1),0)</f>
        <v>-2.6317308317373417E-2</v>
      </c>
    </row>
    <row r="193" spans="1:39" x14ac:dyDescent="0.35">
      <c r="A193">
        <v>192</v>
      </c>
      <c r="B193" s="31">
        <f>VLOOKUP($A193,'Price &amp; Return'!$AR:$CD,COLUMN(B$1),0)</f>
        <v>43361</v>
      </c>
      <c r="C193" s="36">
        <f>VLOOKUP($A193,'Price &amp; Return'!$AR:$CD,COLUMN(C$1),0)</f>
        <v>-1.8692133012152522E-2</v>
      </c>
      <c r="D193" s="36">
        <f>VLOOKUP($A193,'Price &amp; Return'!$AR:$CD,COLUMN(D$1),0)</f>
        <v>0</v>
      </c>
      <c r="E193" s="36">
        <f>VLOOKUP($A193,'Price &amp; Return'!$AR:$CD,COLUMN(E$1),0)</f>
        <v>0</v>
      </c>
      <c r="F193" s="36">
        <f>VLOOKUP($A193,'Price &amp; Return'!$AR:$CD,COLUMN(F$1),0)</f>
        <v>-4.8790164169431945E-2</v>
      </c>
      <c r="G193" s="36">
        <f>VLOOKUP($A193,'Price &amp; Return'!$AR:$CD,COLUMN(G$1),0)</f>
        <v>0</v>
      </c>
      <c r="H193" s="36">
        <f>VLOOKUP($A193,'Price &amp; Return'!$AR:$CD,COLUMN(H$1),0)</f>
        <v>0</v>
      </c>
      <c r="I193" s="36">
        <f>VLOOKUP($A193,'Price &amp; Return'!$AR:$CD,COLUMN(I$1),0)</f>
        <v>0</v>
      </c>
      <c r="J193" s="36">
        <f>VLOOKUP($A193,'Price &amp; Return'!$AR:$CD,COLUMN(J$1),0)</f>
        <v>0</v>
      </c>
      <c r="K193" s="36">
        <f>VLOOKUP($A193,'Price &amp; Return'!$AR:$CD,COLUMN(K$1),0)</f>
        <v>1.8018505502678212E-2</v>
      </c>
      <c r="L193" s="36">
        <f>VLOOKUP($A193,'Price &amp; Return'!$AR:$CD,COLUMN(L$1),0)</f>
        <v>7.168489478612497E-3</v>
      </c>
      <c r="M193" s="36">
        <f>VLOOKUP($A193,'Price &amp; Return'!$AR:$CD,COLUMN(M$1),0)</f>
        <v>0</v>
      </c>
      <c r="N193" s="36">
        <f>VLOOKUP($A193,'Price &amp; Return'!$AR:$CD,COLUMN(N$1),0)</f>
        <v>-5.9701669865039079E-3</v>
      </c>
      <c r="O193" s="36">
        <f>VLOOKUP($A193,'Price &amp; Return'!$AR:$CD,COLUMN(O$1),0)</f>
        <v>6.4919546099315689E-2</v>
      </c>
      <c r="P193" s="36">
        <f>VLOOKUP($A193,'Price &amp; Return'!$AR:$CD,COLUMN(P$1),0)</f>
        <v>0</v>
      </c>
      <c r="Q193" s="36">
        <f>VLOOKUP($A193,'Price &amp; Return'!$AR:$CD,COLUMN(Q$1),0)</f>
        <v>0</v>
      </c>
      <c r="R193" s="36">
        <f>VLOOKUP($A193,'Price &amp; Return'!$AR:$CD,COLUMN(R$1),0)</f>
        <v>-7.3910166463890667E-3</v>
      </c>
      <c r="S193" s="36">
        <f>VLOOKUP($A193,'Price &amp; Return'!$AR:$CD,COLUMN(S$1),0)</f>
        <v>0</v>
      </c>
      <c r="T193" s="36">
        <f>VLOOKUP($A193,'Price &amp; Return'!$AR:$CD,COLUMN(T$1),0)</f>
        <v>0</v>
      </c>
      <c r="U193" s="36">
        <f>VLOOKUP($A193,'Price &amp; Return'!$AR:$CD,COLUMN(U$1),0)</f>
        <v>0</v>
      </c>
      <c r="V193" s="36">
        <f>VLOOKUP($A193,'Price &amp; Return'!$AR:$CD,COLUMN(V$1),0)</f>
        <v>0</v>
      </c>
      <c r="W193" s="36">
        <f>VLOOKUP($A193,'Price &amp; Return'!$AR:$CD,COLUMN(W$1),0)</f>
        <v>0</v>
      </c>
      <c r="X193" s="36">
        <f>VLOOKUP($A193,'Price &amp; Return'!$AR:$CD,COLUMN(X$1),0)</f>
        <v>2.2341159937733897E-2</v>
      </c>
      <c r="Y193" s="36">
        <f>VLOOKUP($A193,'Price &amp; Return'!$AR:$CD,COLUMN(Y$1),0)</f>
        <v>0</v>
      </c>
      <c r="Z193" s="36">
        <f>VLOOKUP($A193,'Price &amp; Return'!$AR:$CD,COLUMN(Z$1),0)</f>
        <v>7.7961541469711917E-2</v>
      </c>
      <c r="AA193" s="36">
        <f>VLOOKUP($A193,'Price &amp; Return'!$AR:$CD,COLUMN(AA$1),0)</f>
        <v>2.4067400305650593E-3</v>
      </c>
      <c r="AB193" s="36">
        <f>VLOOKUP($A193,'Price &amp; Return'!$AR:$CD,COLUMN(AB$1),0)</f>
        <v>0</v>
      </c>
      <c r="AC193" s="36">
        <f>VLOOKUP($A193,'Price &amp; Return'!$AR:$CD,COLUMN(AC$1),0)</f>
        <v>0</v>
      </c>
      <c r="AD193" s="36">
        <f>VLOOKUP($A193,'Price &amp; Return'!$AR:$CD,COLUMN(AD$1),0)</f>
        <v>8.6177696241052412E-2</v>
      </c>
      <c r="AE193" s="36">
        <f>VLOOKUP($A193,'Price &amp; Return'!$AR:$CD,COLUMN(AE$1),0)</f>
        <v>0</v>
      </c>
      <c r="AF193" s="36">
        <f>VLOOKUP($A193,'Price &amp; Return'!$AR:$CD,COLUMN(AF$1),0)</f>
        <v>0</v>
      </c>
      <c r="AG193" s="36">
        <f>VLOOKUP($A193,'Price &amp; Return'!$AR:$CD,COLUMN(AG$1),0)</f>
        <v>2.4391453124159263E-2</v>
      </c>
      <c r="AH193" s="36">
        <f>VLOOKUP($A193,'Price &amp; Return'!$AR:$CD,COLUMN(AH$1),0)</f>
        <v>1.5915455305899363E-2</v>
      </c>
      <c r="AI193" s="36">
        <f>VLOOKUP($A193,'Price &amp; Return'!$AR:$CD,COLUMN(AI$1),0)</f>
        <v>0</v>
      </c>
      <c r="AJ193" s="36">
        <f>VLOOKUP($A193,'Price &amp; Return'!$AR:$CD,COLUMN(AJ$1),0)</f>
        <v>0</v>
      </c>
      <c r="AK193" s="36">
        <f>VLOOKUP($A193,'Price &amp; Return'!$AR:$CD,COLUMN(AK$1),0)</f>
        <v>0</v>
      </c>
      <c r="AL193" s="36">
        <f>VLOOKUP($A193,'Price &amp; Return'!$AR:$CD,COLUMN(AL$1),0)</f>
        <v>-2.197890671877523E-2</v>
      </c>
      <c r="AM193" s="36">
        <f>VLOOKUP($A193,'Price &amp; Return'!$AR:$CD,COLUMN(AM$1),0)</f>
        <v>6.713930283762852E-2</v>
      </c>
    </row>
    <row r="194" spans="1:39" x14ac:dyDescent="0.35">
      <c r="A194">
        <v>193</v>
      </c>
      <c r="B194" s="31">
        <f>VLOOKUP($A194,'Price &amp; Return'!$AR:$CD,COLUMN(B$1),0)</f>
        <v>43360</v>
      </c>
      <c r="C194" s="36">
        <f>VLOOKUP($A194,'Price &amp; Return'!$AR:$CD,COLUMN(C$1),0)</f>
        <v>3.7740327982847113E-2</v>
      </c>
      <c r="D194" s="36">
        <f>VLOOKUP($A194,'Price &amp; Return'!$AR:$CD,COLUMN(D$1),0)</f>
        <v>0</v>
      </c>
      <c r="E194" s="36">
        <f>VLOOKUP($A194,'Price &amp; Return'!$AR:$CD,COLUMN(E$1),0)</f>
        <v>0</v>
      </c>
      <c r="F194" s="36">
        <f>VLOOKUP($A194,'Price &amp; Return'!$AR:$CD,COLUMN(F$1),0)</f>
        <v>8.2691715845113409E-2</v>
      </c>
      <c r="G194" s="36">
        <f>VLOOKUP($A194,'Price &amp; Return'!$AR:$CD,COLUMN(G$1),0)</f>
        <v>0</v>
      </c>
      <c r="H194" s="36">
        <f>VLOOKUP($A194,'Price &amp; Return'!$AR:$CD,COLUMN(H$1),0)</f>
        <v>0</v>
      </c>
      <c r="I194" s="36">
        <f>VLOOKUP($A194,'Price &amp; Return'!$AR:$CD,COLUMN(I$1),0)</f>
        <v>0</v>
      </c>
      <c r="J194" s="36">
        <f>VLOOKUP($A194,'Price &amp; Return'!$AR:$CD,COLUMN(J$1),0)</f>
        <v>0</v>
      </c>
      <c r="K194" s="36">
        <f>VLOOKUP($A194,'Price &amp; Return'!$AR:$CD,COLUMN(K$1),0)</f>
        <v>0</v>
      </c>
      <c r="L194" s="36">
        <f>VLOOKUP($A194,'Price &amp; Return'!$AR:$CD,COLUMN(L$1),0)</f>
        <v>0</v>
      </c>
      <c r="M194" s="36">
        <f>VLOOKUP($A194,'Price &amp; Return'!$AR:$CD,COLUMN(M$1),0)</f>
        <v>0</v>
      </c>
      <c r="N194" s="36">
        <f>VLOOKUP($A194,'Price &amp; Return'!$AR:$CD,COLUMN(N$1),0)</f>
        <v>2.4097551579060524E-2</v>
      </c>
      <c r="O194" s="36">
        <f>VLOOKUP($A194,'Price &amp; Return'!$AR:$CD,COLUMN(O$1),0)</f>
        <v>6.1162270174360536E-3</v>
      </c>
      <c r="P194" s="36">
        <f>VLOOKUP($A194,'Price &amp; Return'!$AR:$CD,COLUMN(P$1),0)</f>
        <v>7.8637364602144513E-3</v>
      </c>
      <c r="Q194" s="36">
        <f>VLOOKUP($A194,'Price &amp; Return'!$AR:$CD,COLUMN(Q$1),0)</f>
        <v>0</v>
      </c>
      <c r="R194" s="36">
        <f>VLOOKUP($A194,'Price &amp; Return'!$AR:$CD,COLUMN(R$1),0)</f>
        <v>-2.3290718006095879E-2</v>
      </c>
      <c r="S194" s="36">
        <f>VLOOKUP($A194,'Price &amp; Return'!$AR:$CD,COLUMN(S$1),0)</f>
        <v>-2.1852508437623607E-2</v>
      </c>
      <c r="T194" s="36">
        <f>VLOOKUP($A194,'Price &amp; Return'!$AR:$CD,COLUMN(T$1),0)</f>
        <v>0</v>
      </c>
      <c r="U194" s="36">
        <f>VLOOKUP($A194,'Price &amp; Return'!$AR:$CD,COLUMN(U$1),0)</f>
        <v>0</v>
      </c>
      <c r="V194" s="36">
        <f>VLOOKUP($A194,'Price &amp; Return'!$AR:$CD,COLUMN(V$1),0)</f>
        <v>0</v>
      </c>
      <c r="W194" s="36">
        <f>VLOOKUP($A194,'Price &amp; Return'!$AR:$CD,COLUMN(W$1),0)</f>
        <v>-5.5710450494553601E-3</v>
      </c>
      <c r="X194" s="36">
        <f>VLOOKUP($A194,'Price &amp; Return'!$AR:$CD,COLUMN(X$1),0)</f>
        <v>-1.4706147389695449E-2</v>
      </c>
      <c r="Y194" s="36">
        <f>VLOOKUP($A194,'Price &amp; Return'!$AR:$CD,COLUMN(Y$1),0)</f>
        <v>0</v>
      </c>
      <c r="Z194" s="36">
        <f>VLOOKUP($A194,'Price &amp; Return'!$AR:$CD,COLUMN(Z$1),0)</f>
        <v>8.4557388028062966E-2</v>
      </c>
      <c r="AA194" s="36">
        <f>VLOOKUP($A194,'Price &amp; Return'!$AR:$CD,COLUMN(AA$1),0)</f>
        <v>-1.7910926566530219E-2</v>
      </c>
      <c r="AB194" s="36">
        <f>VLOOKUP($A194,'Price &amp; Return'!$AR:$CD,COLUMN(AB$1),0)</f>
        <v>0</v>
      </c>
      <c r="AC194" s="36">
        <f>VLOOKUP($A194,'Price &amp; Return'!$AR:$CD,COLUMN(AC$1),0)</f>
        <v>-1.4888612493750637E-2</v>
      </c>
      <c r="AD194" s="36">
        <f>VLOOKUP($A194,'Price &amp; Return'!$AR:$CD,COLUMN(AD$1),0)</f>
        <v>0</v>
      </c>
      <c r="AE194" s="36">
        <f>VLOOKUP($A194,'Price &amp; Return'!$AR:$CD,COLUMN(AE$1),0)</f>
        <v>0</v>
      </c>
      <c r="AF194" s="36">
        <f>VLOOKUP($A194,'Price &amp; Return'!$AR:$CD,COLUMN(AF$1),0)</f>
        <v>0</v>
      </c>
      <c r="AG194" s="36">
        <f>VLOOKUP($A194,'Price &amp; Return'!$AR:$CD,COLUMN(AG$1),0)</f>
        <v>9.9256397999699982E-3</v>
      </c>
      <c r="AH194" s="36">
        <f>VLOOKUP($A194,'Price &amp; Return'!$AR:$CD,COLUMN(AH$1),0)</f>
        <v>-2.6702285558788097E-3</v>
      </c>
      <c r="AI194" s="36">
        <f>VLOOKUP($A194,'Price &amp; Return'!$AR:$CD,COLUMN(AI$1),0)</f>
        <v>0</v>
      </c>
      <c r="AJ194" s="36">
        <f>VLOOKUP($A194,'Price &amp; Return'!$AR:$CD,COLUMN(AJ$1),0)</f>
        <v>0</v>
      </c>
      <c r="AK194" s="36">
        <f>VLOOKUP($A194,'Price &amp; Return'!$AR:$CD,COLUMN(AK$1),0)</f>
        <v>0</v>
      </c>
      <c r="AL194" s="36">
        <f>VLOOKUP($A194,'Price &amp; Return'!$AR:$CD,COLUMN(AL$1),0)</f>
        <v>-5.4200674693391446E-3</v>
      </c>
      <c r="AM194" s="36">
        <f>VLOOKUP($A194,'Price &amp; Return'!$AR:$CD,COLUMN(AM$1),0)</f>
        <v>-2.7398974188114503E-2</v>
      </c>
    </row>
    <row r="195" spans="1:39" x14ac:dyDescent="0.35">
      <c r="A195">
        <v>194</v>
      </c>
      <c r="B195" s="31">
        <f>VLOOKUP($A195,'Price &amp; Return'!$AR:$CD,COLUMN(B$1),0)</f>
        <v>43357</v>
      </c>
      <c r="C195" s="36">
        <f>VLOOKUP($A195,'Price &amp; Return'!$AR:$CD,COLUMN(C$1),0)</f>
        <v>2.5975486403260736E-2</v>
      </c>
      <c r="D195" s="36">
        <f>VLOOKUP($A195,'Price &amp; Return'!$AR:$CD,COLUMN(D$1),0)</f>
        <v>0</v>
      </c>
      <c r="E195" s="36">
        <f>VLOOKUP($A195,'Price &amp; Return'!$AR:$CD,COLUMN(E$1),0)</f>
        <v>0</v>
      </c>
      <c r="F195" s="36">
        <f>VLOOKUP($A195,'Price &amp; Return'!$AR:$CD,COLUMN(F$1),0)</f>
        <v>0</v>
      </c>
      <c r="G195" s="36">
        <f>VLOOKUP($A195,'Price &amp; Return'!$AR:$CD,COLUMN(G$1),0)</f>
        <v>0</v>
      </c>
      <c r="H195" s="36">
        <f>VLOOKUP($A195,'Price &amp; Return'!$AR:$CD,COLUMN(H$1),0)</f>
        <v>0</v>
      </c>
      <c r="I195" s="36">
        <f>VLOOKUP($A195,'Price &amp; Return'!$AR:$CD,COLUMN(I$1),0)</f>
        <v>0</v>
      </c>
      <c r="J195" s="36">
        <f>VLOOKUP($A195,'Price &amp; Return'!$AR:$CD,COLUMN(J$1),0)</f>
        <v>6.9686693160934355E-3</v>
      </c>
      <c r="K195" s="36">
        <f>VLOOKUP($A195,'Price &amp; Return'!$AR:$CD,COLUMN(K$1),0)</f>
        <v>0</v>
      </c>
      <c r="L195" s="36">
        <f>VLOOKUP($A195,'Price &amp; Return'!$AR:$CD,COLUMN(L$1),0)</f>
        <v>0</v>
      </c>
      <c r="M195" s="36">
        <f>VLOOKUP($A195,'Price &amp; Return'!$AR:$CD,COLUMN(M$1),0)</f>
        <v>0</v>
      </c>
      <c r="N195" s="36">
        <f>VLOOKUP($A195,'Price &amp; Return'!$AR:$CD,COLUMN(N$1),0)</f>
        <v>5.0010420574661416E-2</v>
      </c>
      <c r="O195" s="36">
        <f>VLOOKUP($A195,'Price &amp; Return'!$AR:$CD,COLUMN(O$1),0)</f>
        <v>1.8576385572935457E-2</v>
      </c>
      <c r="P195" s="36">
        <f>VLOOKUP($A195,'Price &amp; Return'!$AR:$CD,COLUMN(P$1),0)</f>
        <v>-4.1242958534049134E-2</v>
      </c>
      <c r="Q195" s="36">
        <f>VLOOKUP($A195,'Price &amp; Return'!$AR:$CD,COLUMN(Q$1),0)</f>
        <v>0</v>
      </c>
      <c r="R195" s="36">
        <f>VLOOKUP($A195,'Price &amp; Return'!$AR:$CD,COLUMN(R$1),0)</f>
        <v>5.3188311062284853E-2</v>
      </c>
      <c r="S195" s="36">
        <f>VLOOKUP($A195,'Price &amp; Return'!$AR:$CD,COLUMN(S$1),0)</f>
        <v>-1.1370097870751247E-3</v>
      </c>
      <c r="T195" s="36">
        <f>VLOOKUP($A195,'Price &amp; Return'!$AR:$CD,COLUMN(T$1),0)</f>
        <v>0</v>
      </c>
      <c r="U195" s="36">
        <f>VLOOKUP($A195,'Price &amp; Return'!$AR:$CD,COLUMN(U$1),0)</f>
        <v>0</v>
      </c>
      <c r="V195" s="36">
        <f>VLOOKUP($A195,'Price &amp; Return'!$AR:$CD,COLUMN(V$1),0)</f>
        <v>0</v>
      </c>
      <c r="W195" s="36">
        <f>VLOOKUP($A195,'Price &amp; Return'!$AR:$CD,COLUMN(W$1),0)</f>
        <v>0</v>
      </c>
      <c r="X195" s="36">
        <f>VLOOKUP($A195,'Price &amp; Return'!$AR:$CD,COLUMN(X$1),0)</f>
        <v>-2.0231903971585002E-2</v>
      </c>
      <c r="Y195" s="36">
        <f>VLOOKUP($A195,'Price &amp; Return'!$AR:$CD,COLUMN(Y$1),0)</f>
        <v>0</v>
      </c>
      <c r="Z195" s="36">
        <f>VLOOKUP($A195,'Price &amp; Return'!$AR:$CD,COLUMN(Z$1),0)</f>
        <v>0</v>
      </c>
      <c r="AA195" s="36">
        <f>VLOOKUP($A195,'Price &amp; Return'!$AR:$CD,COLUMN(AA$1),0)</f>
        <v>3.0032287098875076E-2</v>
      </c>
      <c r="AB195" s="36">
        <f>VLOOKUP($A195,'Price &amp; Return'!$AR:$CD,COLUMN(AB$1),0)</f>
        <v>0</v>
      </c>
      <c r="AC195" s="36">
        <f>VLOOKUP($A195,'Price &amp; Return'!$AR:$CD,COLUMN(AC$1),0)</f>
        <v>-4.9140148024289293E-3</v>
      </c>
      <c r="AD195" s="36">
        <f>VLOOKUP($A195,'Price &amp; Return'!$AR:$CD,COLUMN(AD$1),0)</f>
        <v>-9.950330853168092E-3</v>
      </c>
      <c r="AE195" s="36">
        <f>VLOOKUP($A195,'Price &amp; Return'!$AR:$CD,COLUMN(AE$1),0)</f>
        <v>0</v>
      </c>
      <c r="AF195" s="36">
        <f>VLOOKUP($A195,'Price &amp; Return'!$AR:$CD,COLUMN(AF$1),0)</f>
        <v>2.5784117155714634E-2</v>
      </c>
      <c r="AG195" s="36">
        <f>VLOOKUP($A195,'Price &amp; Return'!$AR:$CD,COLUMN(AG$1),0)</f>
        <v>2.2699587516106536E-2</v>
      </c>
      <c r="AH195" s="36">
        <f>VLOOKUP($A195,'Price &amp; Return'!$AR:$CD,COLUMN(AH$1),0)</f>
        <v>1.342302033214055E-2</v>
      </c>
      <c r="AI195" s="36">
        <f>VLOOKUP($A195,'Price &amp; Return'!$AR:$CD,COLUMN(AI$1),0)</f>
        <v>0</v>
      </c>
      <c r="AJ195" s="36">
        <f>VLOOKUP($A195,'Price &amp; Return'!$AR:$CD,COLUMN(AJ$1),0)</f>
        <v>0</v>
      </c>
      <c r="AK195" s="36">
        <f>VLOOKUP($A195,'Price &amp; Return'!$AR:$CD,COLUMN(AK$1),0)</f>
        <v>-2.7398974188114388E-2</v>
      </c>
      <c r="AL195" s="36">
        <f>VLOOKUP($A195,'Price &amp; Return'!$AR:$CD,COLUMN(AL$1),0)</f>
        <v>9.5202077539477223E-2</v>
      </c>
      <c r="AM195" s="36">
        <f>VLOOKUP($A195,'Price &amp; Return'!$AR:$CD,COLUMN(AM$1),0)</f>
        <v>3.4367643504207818E-2</v>
      </c>
    </row>
    <row r="196" spans="1:39" x14ac:dyDescent="0.35">
      <c r="A196">
        <v>195</v>
      </c>
      <c r="B196" s="31">
        <f>VLOOKUP($A196,'Price &amp; Return'!$AR:$CD,COLUMN(B$1),0)</f>
        <v>43356</v>
      </c>
      <c r="C196" s="36">
        <f>VLOOKUP($A196,'Price &amp; Return'!$AR:$CD,COLUMN(C$1),0)</f>
        <v>-5.1293294387550578E-2</v>
      </c>
      <c r="D196" s="36">
        <f>VLOOKUP($A196,'Price &amp; Return'!$AR:$CD,COLUMN(D$1),0)</f>
        <v>-4.8790164169431945E-2</v>
      </c>
      <c r="E196" s="36">
        <f>VLOOKUP($A196,'Price &amp; Return'!$AR:$CD,COLUMN(E$1),0)</f>
        <v>0</v>
      </c>
      <c r="F196" s="36">
        <f>VLOOKUP($A196,'Price &amp; Return'!$AR:$CD,COLUMN(F$1),0)</f>
        <v>0</v>
      </c>
      <c r="G196" s="36">
        <f>VLOOKUP($A196,'Price &amp; Return'!$AR:$CD,COLUMN(G$1),0)</f>
        <v>0</v>
      </c>
      <c r="H196" s="36">
        <f>VLOOKUP($A196,'Price &amp; Return'!$AR:$CD,COLUMN(H$1),0)</f>
        <v>0</v>
      </c>
      <c r="I196" s="36">
        <f>VLOOKUP($A196,'Price &amp; Return'!$AR:$CD,COLUMN(I$1),0)</f>
        <v>-0.10398971352404775</v>
      </c>
      <c r="J196" s="36">
        <f>VLOOKUP($A196,'Price &amp; Return'!$AR:$CD,COLUMN(J$1),0)</f>
        <v>0</v>
      </c>
      <c r="K196" s="36">
        <f>VLOOKUP($A196,'Price &amp; Return'!$AR:$CD,COLUMN(K$1),0)</f>
        <v>0</v>
      </c>
      <c r="L196" s="36">
        <f>VLOOKUP($A196,'Price &amp; Return'!$AR:$CD,COLUMN(L$1),0)</f>
        <v>-2.1353124470568946E-2</v>
      </c>
      <c r="M196" s="36">
        <f>VLOOKUP($A196,'Price &amp; Return'!$AR:$CD,COLUMN(M$1),0)</f>
        <v>0</v>
      </c>
      <c r="N196" s="36">
        <f>VLOOKUP($A196,'Price &amp; Return'!$AR:$CD,COLUMN(N$1),0)</f>
        <v>3.2576170434612667E-2</v>
      </c>
      <c r="O196" s="36">
        <f>VLOOKUP($A196,'Price &amp; Return'!$AR:$CD,COLUMN(O$1),0)</f>
        <v>-1.2422519998557096E-2</v>
      </c>
      <c r="P196" s="36">
        <f>VLOOKUP($A196,'Price &amp; Return'!$AR:$CD,COLUMN(P$1),0)</f>
        <v>0</v>
      </c>
      <c r="Q196" s="36">
        <f>VLOOKUP($A196,'Price &amp; Return'!$AR:$CD,COLUMN(Q$1),0)</f>
        <v>0</v>
      </c>
      <c r="R196" s="36">
        <f>VLOOKUP($A196,'Price &amp; Return'!$AR:$CD,COLUMN(R$1),0)</f>
        <v>1.0678972575854314E-2</v>
      </c>
      <c r="S196" s="36">
        <f>VLOOKUP($A196,'Price &amp; Return'!$AR:$CD,COLUMN(S$1),0)</f>
        <v>0</v>
      </c>
      <c r="T196" s="36">
        <f>VLOOKUP($A196,'Price &amp; Return'!$AR:$CD,COLUMN(T$1),0)</f>
        <v>0</v>
      </c>
      <c r="U196" s="36">
        <f>VLOOKUP($A196,'Price &amp; Return'!$AR:$CD,COLUMN(U$1),0)</f>
        <v>-0.10565897857602453</v>
      </c>
      <c r="V196" s="36">
        <f>VLOOKUP($A196,'Price &amp; Return'!$AR:$CD,COLUMN(V$1),0)</f>
        <v>0</v>
      </c>
      <c r="W196" s="36">
        <f>VLOOKUP($A196,'Price &amp; Return'!$AR:$CD,COLUMN(W$1),0)</f>
        <v>0</v>
      </c>
      <c r="X196" s="36">
        <f>VLOOKUP($A196,'Price &amp; Return'!$AR:$CD,COLUMN(X$1),0)</f>
        <v>-5.6323539917044217E-2</v>
      </c>
      <c r="Y196" s="36">
        <f>VLOOKUP($A196,'Price &amp; Return'!$AR:$CD,COLUMN(Y$1),0)</f>
        <v>0</v>
      </c>
      <c r="Z196" s="36">
        <f>VLOOKUP($A196,'Price &amp; Return'!$AR:$CD,COLUMN(Z$1),0)</f>
        <v>0</v>
      </c>
      <c r="AA196" s="36">
        <f>VLOOKUP($A196,'Price &amp; Return'!$AR:$CD,COLUMN(AA$1),0)</f>
        <v>0</v>
      </c>
      <c r="AB196" s="36">
        <f>VLOOKUP($A196,'Price &amp; Return'!$AR:$CD,COLUMN(AB$1),0)</f>
        <v>0</v>
      </c>
      <c r="AC196" s="36">
        <f>VLOOKUP($A196,'Price &amp; Return'!$AR:$CD,COLUMN(AC$1),0)</f>
        <v>0</v>
      </c>
      <c r="AD196" s="36">
        <f>VLOOKUP($A196,'Price &amp; Return'!$AR:$CD,COLUMN(AD$1),0)</f>
        <v>0</v>
      </c>
      <c r="AE196" s="36">
        <f>VLOOKUP($A196,'Price &amp; Return'!$AR:$CD,COLUMN(AE$1),0)</f>
        <v>0</v>
      </c>
      <c r="AF196" s="36">
        <f>VLOOKUP($A196,'Price &amp; Return'!$AR:$CD,COLUMN(AF$1),0)</f>
        <v>0</v>
      </c>
      <c r="AG196" s="36">
        <f>VLOOKUP($A196,'Price &amp; Return'!$AR:$CD,COLUMN(AG$1),0)</f>
        <v>-5.0890695074711813E-3</v>
      </c>
      <c r="AH196" s="36">
        <f>VLOOKUP($A196,'Price &amp; Return'!$AR:$CD,COLUMN(AH$1),0)</f>
        <v>0</v>
      </c>
      <c r="AI196" s="36">
        <f>VLOOKUP($A196,'Price &amp; Return'!$AR:$CD,COLUMN(AI$1),0)</f>
        <v>0</v>
      </c>
      <c r="AJ196" s="36">
        <f>VLOOKUP($A196,'Price &amp; Return'!$AR:$CD,COLUMN(AJ$1),0)</f>
        <v>0</v>
      </c>
      <c r="AK196" s="36">
        <f>VLOOKUP($A196,'Price &amp; Return'!$AR:$CD,COLUMN(AK$1),0)</f>
        <v>0</v>
      </c>
      <c r="AL196" s="36">
        <f>VLOOKUP($A196,'Price &amp; Return'!$AR:$CD,COLUMN(AL$1),0)</f>
        <v>1.1897681355887508E-3</v>
      </c>
      <c r="AM196" s="36">
        <f>VLOOKUP($A196,'Price &amp; Return'!$AR:$CD,COLUMN(AM$1),0)</f>
        <v>1.4084739881739023E-2</v>
      </c>
    </row>
    <row r="197" spans="1:39" x14ac:dyDescent="0.35">
      <c r="A197">
        <v>196</v>
      </c>
      <c r="B197" s="31">
        <f>VLOOKUP($A197,'Price &amp; Return'!$AR:$CD,COLUMN(B$1),0)</f>
        <v>43355</v>
      </c>
      <c r="C197" s="36">
        <f>VLOOKUP($A197,'Price &amp; Return'!$AR:$CD,COLUMN(C$1),0)</f>
        <v>-0.11778303565638351</v>
      </c>
      <c r="D197" s="36">
        <f>VLOOKUP($A197,'Price &amp; Return'!$AR:$CD,COLUMN(D$1),0)</f>
        <v>-6.899287148695156E-2</v>
      </c>
      <c r="E197" s="36">
        <f>VLOOKUP($A197,'Price &amp; Return'!$AR:$CD,COLUMN(E$1),0)</f>
        <v>0</v>
      </c>
      <c r="F197" s="36">
        <f>VLOOKUP($A197,'Price &amp; Return'!$AR:$CD,COLUMN(F$1),0)</f>
        <v>0</v>
      </c>
      <c r="G197" s="36">
        <f>VLOOKUP($A197,'Price &amp; Return'!$AR:$CD,COLUMN(G$1),0)</f>
        <v>-6.6862945229126586E-2</v>
      </c>
      <c r="H197" s="36">
        <f>VLOOKUP($A197,'Price &amp; Return'!$AR:$CD,COLUMN(H$1),0)</f>
        <v>0</v>
      </c>
      <c r="I197" s="36">
        <f>VLOOKUP($A197,'Price &amp; Return'!$AR:$CD,COLUMN(I$1),0)</f>
        <v>0</v>
      </c>
      <c r="J197" s="36">
        <f>VLOOKUP($A197,'Price &amp; Return'!$AR:$CD,COLUMN(J$1),0)</f>
        <v>0</v>
      </c>
      <c r="K197" s="36">
        <f>VLOOKUP($A197,'Price &amp; Return'!$AR:$CD,COLUMN(K$1),0)</f>
        <v>0</v>
      </c>
      <c r="L197" s="36">
        <f>VLOOKUP($A197,'Price &amp; Return'!$AR:$CD,COLUMN(L$1),0)</f>
        <v>-1.3986241974739952E-2</v>
      </c>
      <c r="M197" s="36">
        <f>VLOOKUP($A197,'Price &amp; Return'!$AR:$CD,COLUMN(M$1),0)</f>
        <v>0</v>
      </c>
      <c r="N197" s="36">
        <f>VLOOKUP($A197,'Price &amp; Return'!$AR:$CD,COLUMN(N$1),0)</f>
        <v>-0.10071397560183075</v>
      </c>
      <c r="O197" s="36">
        <f>VLOOKUP($A197,'Price &amp; Return'!$AR:$CD,COLUMN(O$1),0)</f>
        <v>-8.2887659805767872E-2</v>
      </c>
      <c r="P197" s="36">
        <f>VLOOKUP($A197,'Price &amp; Return'!$AR:$CD,COLUMN(P$1),0)</f>
        <v>-8.2370997433127549E-2</v>
      </c>
      <c r="Q197" s="36">
        <f>VLOOKUP($A197,'Price &amp; Return'!$AR:$CD,COLUMN(Q$1),0)</f>
        <v>0</v>
      </c>
      <c r="R197" s="36">
        <f>VLOOKUP($A197,'Price &amp; Return'!$AR:$CD,COLUMN(R$1),0)</f>
        <v>3.07219903697028E-3</v>
      </c>
      <c r="S197" s="36">
        <f>VLOOKUP($A197,'Price &amp; Return'!$AR:$CD,COLUMN(S$1),0)</f>
        <v>0</v>
      </c>
      <c r="T197" s="36">
        <f>VLOOKUP($A197,'Price &amp; Return'!$AR:$CD,COLUMN(T$1),0)</f>
        <v>0</v>
      </c>
      <c r="U197" s="36">
        <f>VLOOKUP($A197,'Price &amp; Return'!$AR:$CD,COLUMN(U$1),0)</f>
        <v>0</v>
      </c>
      <c r="V197" s="36">
        <f>VLOOKUP($A197,'Price &amp; Return'!$AR:$CD,COLUMN(V$1),0)</f>
        <v>0</v>
      </c>
      <c r="W197" s="36">
        <f>VLOOKUP($A197,'Price &amp; Return'!$AR:$CD,COLUMN(W$1),0)</f>
        <v>0</v>
      </c>
      <c r="X197" s="36">
        <f>VLOOKUP($A197,'Price &amp; Return'!$AR:$CD,COLUMN(X$1),0)</f>
        <v>-4.0485885260002205E-3</v>
      </c>
      <c r="Y197" s="36">
        <f>VLOOKUP($A197,'Price &amp; Return'!$AR:$CD,COLUMN(Y$1),0)</f>
        <v>-8.3298630389177348E-4</v>
      </c>
      <c r="Z197" s="36">
        <f>VLOOKUP($A197,'Price &amp; Return'!$AR:$CD,COLUMN(Z$1),0)</f>
        <v>0</v>
      </c>
      <c r="AA197" s="36">
        <f>VLOOKUP($A197,'Price &amp; Return'!$AR:$CD,COLUMN(AA$1),0)</f>
        <v>-9.3090423066011979E-2</v>
      </c>
      <c r="AB197" s="36">
        <f>VLOOKUP($A197,'Price &amp; Return'!$AR:$CD,COLUMN(AB$1),0)</f>
        <v>0</v>
      </c>
      <c r="AC197" s="36">
        <f>VLOOKUP($A197,'Price &amp; Return'!$AR:$CD,COLUMN(AC$1),0)</f>
        <v>0</v>
      </c>
      <c r="AD197" s="36">
        <f>VLOOKUP($A197,'Price &amp; Return'!$AR:$CD,COLUMN(AD$1),0)</f>
        <v>-4.8318577270807683E-2</v>
      </c>
      <c r="AE197" s="36">
        <f>VLOOKUP($A197,'Price &amp; Return'!$AR:$CD,COLUMN(AE$1),0)</f>
        <v>0</v>
      </c>
      <c r="AF197" s="36">
        <f>VLOOKUP($A197,'Price &amp; Return'!$AR:$CD,COLUMN(AF$1),0)</f>
        <v>-7.4349784875180902E-3</v>
      </c>
      <c r="AG197" s="36">
        <f>VLOOKUP($A197,'Price &amp; Return'!$AR:$CD,COLUMN(AG$1),0)</f>
        <v>-1.0101095986503821E-2</v>
      </c>
      <c r="AH197" s="36">
        <f>VLOOKUP($A197,'Price &amp; Return'!$AR:$CD,COLUMN(AH$1),0)</f>
        <v>-1.8742181809740639E-2</v>
      </c>
      <c r="AI197" s="36">
        <f>VLOOKUP($A197,'Price &amp; Return'!$AR:$CD,COLUMN(AI$1),0)</f>
        <v>6.1172382210668078E-3</v>
      </c>
      <c r="AJ197" s="36">
        <f>VLOOKUP($A197,'Price &amp; Return'!$AR:$CD,COLUMN(AJ$1),0)</f>
        <v>-6.0064240742650023E-2</v>
      </c>
      <c r="AK197" s="36">
        <f>VLOOKUP($A197,'Price &amp; Return'!$AR:$CD,COLUMN(AK$1),0)</f>
        <v>-5.2643733485422027E-2</v>
      </c>
      <c r="AL197" s="36">
        <f>VLOOKUP($A197,'Price &amp; Return'!$AR:$CD,COLUMN(AL$1),0)</f>
        <v>-4.6520015634892817E-2</v>
      </c>
      <c r="AM197" s="36">
        <f>VLOOKUP($A197,'Price &amp; Return'!$AR:$CD,COLUMN(AM$1),0)</f>
        <v>-5.5186415567290897E-2</v>
      </c>
    </row>
    <row r="198" spans="1:39" x14ac:dyDescent="0.35">
      <c r="A198">
        <v>197</v>
      </c>
      <c r="B198" s="31">
        <f>VLOOKUP($A198,'Price &amp; Return'!$AR:$CD,COLUMN(B$1),0)</f>
        <v>43354</v>
      </c>
      <c r="C198" s="36">
        <f>VLOOKUP($A198,'Price &amp; Return'!$AR:$CD,COLUMN(C$1),0)</f>
        <v>1.1173300598125255E-2</v>
      </c>
      <c r="D198" s="36">
        <f>VLOOKUP($A198,'Price &amp; Return'!$AR:$CD,COLUMN(D$1),0)</f>
        <v>3.3901551675681416E-2</v>
      </c>
      <c r="E198" s="36">
        <f>VLOOKUP($A198,'Price &amp; Return'!$AR:$CD,COLUMN(E$1),0)</f>
        <v>0</v>
      </c>
      <c r="F198" s="36">
        <f>VLOOKUP($A198,'Price &amp; Return'!$AR:$CD,COLUMN(F$1),0)</f>
        <v>0</v>
      </c>
      <c r="G198" s="36">
        <f>VLOOKUP($A198,'Price &amp; Return'!$AR:$CD,COLUMN(G$1),0)</f>
        <v>0</v>
      </c>
      <c r="H198" s="36">
        <f>VLOOKUP($A198,'Price &amp; Return'!$AR:$CD,COLUMN(H$1),0)</f>
        <v>0</v>
      </c>
      <c r="I198" s="36">
        <f>VLOOKUP($A198,'Price &amp; Return'!$AR:$CD,COLUMN(I$1),0)</f>
        <v>0</v>
      </c>
      <c r="J198" s="36">
        <f>VLOOKUP($A198,'Price &amp; Return'!$AR:$CD,COLUMN(J$1),0)</f>
        <v>-4.779066383634855E-2</v>
      </c>
      <c r="K198" s="36">
        <f>VLOOKUP($A198,'Price &amp; Return'!$AR:$CD,COLUMN(K$1),0)</f>
        <v>0</v>
      </c>
      <c r="L198" s="36">
        <f>VLOOKUP($A198,'Price &amp; Return'!$AR:$CD,COLUMN(L$1),0)</f>
        <v>-0.10536051565782628</v>
      </c>
      <c r="M198" s="36">
        <f>VLOOKUP($A198,'Price &amp; Return'!$AR:$CD,COLUMN(M$1),0)</f>
        <v>0</v>
      </c>
      <c r="N198" s="36">
        <f>VLOOKUP($A198,'Price &amp; Return'!$AR:$CD,COLUMN(N$1),0)</f>
        <v>-1.7804624633506707E-2</v>
      </c>
      <c r="O198" s="36">
        <f>VLOOKUP($A198,'Price &amp; Return'!$AR:$CD,COLUMN(O$1),0)</f>
        <v>-2.8013036227674006E-2</v>
      </c>
      <c r="P198" s="36">
        <f>VLOOKUP($A198,'Price &amp; Return'!$AR:$CD,COLUMN(P$1),0)</f>
        <v>-2.2989518224698718E-2</v>
      </c>
      <c r="Q198" s="36">
        <f>VLOOKUP($A198,'Price &amp; Return'!$AR:$CD,COLUMN(Q$1),0)</f>
        <v>0</v>
      </c>
      <c r="R198" s="36">
        <f>VLOOKUP($A198,'Price &amp; Return'!$AR:$CD,COLUMN(R$1),0)</f>
        <v>-5.9719234701622312E-2</v>
      </c>
      <c r="S198" s="36">
        <f>VLOOKUP($A198,'Price &amp; Return'!$AR:$CD,COLUMN(S$1),0)</f>
        <v>0</v>
      </c>
      <c r="T198" s="36">
        <f>VLOOKUP($A198,'Price &amp; Return'!$AR:$CD,COLUMN(T$1),0)</f>
        <v>0</v>
      </c>
      <c r="U198" s="36">
        <f>VLOOKUP($A198,'Price &amp; Return'!$AR:$CD,COLUMN(U$1),0)</f>
        <v>0</v>
      </c>
      <c r="V198" s="36">
        <f>VLOOKUP($A198,'Price &amp; Return'!$AR:$CD,COLUMN(V$1),0)</f>
        <v>0</v>
      </c>
      <c r="W198" s="36">
        <f>VLOOKUP($A198,'Price &amp; Return'!$AR:$CD,COLUMN(W$1),0)</f>
        <v>0</v>
      </c>
      <c r="X198" s="36">
        <f>VLOOKUP($A198,'Price &amp; Return'!$AR:$CD,COLUMN(X$1),0)</f>
        <v>9.1613317922998747E-2</v>
      </c>
      <c r="Y198" s="36">
        <f>VLOOKUP($A198,'Price &amp; Return'!$AR:$CD,COLUMN(Y$1),0)</f>
        <v>0</v>
      </c>
      <c r="Z198" s="36">
        <f>VLOOKUP($A198,'Price &amp; Return'!$AR:$CD,COLUMN(Z$1),0)</f>
        <v>0</v>
      </c>
      <c r="AA198" s="36">
        <f>VLOOKUP($A198,'Price &amp; Return'!$AR:$CD,COLUMN(AA$1),0)</f>
        <v>0</v>
      </c>
      <c r="AB198" s="36">
        <f>VLOOKUP($A198,'Price &amp; Return'!$AR:$CD,COLUMN(AB$1),0)</f>
        <v>0</v>
      </c>
      <c r="AC198" s="36">
        <f>VLOOKUP($A198,'Price &amp; Return'!$AR:$CD,COLUMN(AC$1),0)</f>
        <v>-7.550755250814517E-2</v>
      </c>
      <c r="AD198" s="36">
        <f>VLOOKUP($A198,'Price &amp; Return'!$AR:$CD,COLUMN(AD$1),0)</f>
        <v>0</v>
      </c>
      <c r="AE198" s="36">
        <f>VLOOKUP($A198,'Price &amp; Return'!$AR:$CD,COLUMN(AE$1),0)</f>
        <v>0</v>
      </c>
      <c r="AF198" s="36">
        <f>VLOOKUP($A198,'Price &amp; Return'!$AR:$CD,COLUMN(AF$1),0)</f>
        <v>0</v>
      </c>
      <c r="AG198" s="36">
        <f>VLOOKUP($A198,'Price &amp; Return'!$AR:$CD,COLUMN(AG$1),0)</f>
        <v>-2.9705154413915809E-2</v>
      </c>
      <c r="AH198" s="36">
        <f>VLOOKUP($A198,'Price &amp; Return'!$AR:$CD,COLUMN(AH$1),0)</f>
        <v>-3.646237253735507E-2</v>
      </c>
      <c r="AI198" s="36">
        <f>VLOOKUP($A198,'Price &amp; Return'!$AR:$CD,COLUMN(AI$1),0)</f>
        <v>0</v>
      </c>
      <c r="AJ198" s="36">
        <f>VLOOKUP($A198,'Price &amp; Return'!$AR:$CD,COLUMN(AJ$1),0)</f>
        <v>0</v>
      </c>
      <c r="AK198" s="36">
        <f>VLOOKUP($A198,'Price &amp; Return'!$AR:$CD,COLUMN(AK$1),0)</f>
        <v>0</v>
      </c>
      <c r="AL198" s="36">
        <f>VLOOKUP($A198,'Price &amp; Return'!$AR:$CD,COLUMN(AL$1),0)</f>
        <v>-4.9871830040172982E-2</v>
      </c>
      <c r="AM198" s="36">
        <f>VLOOKUP($A198,'Price &amp; Return'!$AR:$CD,COLUMN(AM$1),0)</f>
        <v>-4.5909701304077857E-2</v>
      </c>
    </row>
    <row r="199" spans="1:39" x14ac:dyDescent="0.35">
      <c r="A199">
        <v>198</v>
      </c>
      <c r="B199" s="31">
        <f>VLOOKUP($A199,'Price &amp; Return'!$AR:$CD,COLUMN(B$1),0)</f>
        <v>43353</v>
      </c>
      <c r="C199" s="36">
        <f>VLOOKUP($A199,'Price &amp; Return'!$AR:$CD,COLUMN(C$1),0)</f>
        <v>-1.6713480973740667E-2</v>
      </c>
      <c r="D199" s="36">
        <f>VLOOKUP($A199,'Price &amp; Return'!$AR:$CD,COLUMN(D$1),0)</f>
        <v>-2.2728251077556175E-2</v>
      </c>
      <c r="E199" s="36">
        <f>VLOOKUP($A199,'Price &amp; Return'!$AR:$CD,COLUMN(E$1),0)</f>
        <v>0</v>
      </c>
      <c r="F199" s="36">
        <f>VLOOKUP($A199,'Price &amp; Return'!$AR:$CD,COLUMN(F$1),0)</f>
        <v>0</v>
      </c>
      <c r="G199" s="36">
        <f>VLOOKUP($A199,'Price &amp; Return'!$AR:$CD,COLUMN(G$1),0)</f>
        <v>0</v>
      </c>
      <c r="H199" s="36">
        <f>VLOOKUP($A199,'Price &amp; Return'!$AR:$CD,COLUMN(H$1),0)</f>
        <v>0</v>
      </c>
      <c r="I199" s="36">
        <f>VLOOKUP($A199,'Price &amp; Return'!$AR:$CD,COLUMN(I$1),0)</f>
        <v>0</v>
      </c>
      <c r="J199" s="36">
        <f>VLOOKUP($A199,'Price &amp; Return'!$AR:$CD,COLUMN(J$1),0)</f>
        <v>-6.4538521137571178E-2</v>
      </c>
      <c r="K199" s="36">
        <f>VLOOKUP($A199,'Price &amp; Return'!$AR:$CD,COLUMN(K$1),0)</f>
        <v>1.8349138668196398E-2</v>
      </c>
      <c r="L199" s="36">
        <f>VLOOKUP($A199,'Price &amp; Return'!$AR:$CD,COLUMN(L$1),0)</f>
        <v>0</v>
      </c>
      <c r="M199" s="36">
        <f>VLOOKUP($A199,'Price &amp; Return'!$AR:$CD,COLUMN(M$1),0)</f>
        <v>0</v>
      </c>
      <c r="N199" s="36">
        <f>VLOOKUP($A199,'Price &amp; Return'!$AR:$CD,COLUMN(N$1),0)</f>
        <v>0</v>
      </c>
      <c r="O199" s="36">
        <f>VLOOKUP($A199,'Price &amp; Return'!$AR:$CD,COLUMN(O$1),0)</f>
        <v>5.5401803756153509E-3</v>
      </c>
      <c r="P199" s="36">
        <f>VLOOKUP($A199,'Price &amp; Return'!$AR:$CD,COLUMN(P$1),0)</f>
        <v>2.2989518224698781E-2</v>
      </c>
      <c r="Q199" s="36">
        <f>VLOOKUP($A199,'Price &amp; Return'!$AR:$CD,COLUMN(Q$1),0)</f>
        <v>0</v>
      </c>
      <c r="R199" s="36">
        <f>VLOOKUP($A199,'Price &amp; Return'!$AR:$CD,COLUMN(R$1),0)</f>
        <v>-1.4388737452099556E-2</v>
      </c>
      <c r="S199" s="36">
        <f>VLOOKUP($A199,'Price &amp; Return'!$AR:$CD,COLUMN(S$1),0)</f>
        <v>0</v>
      </c>
      <c r="T199" s="36">
        <f>VLOOKUP($A199,'Price &amp; Return'!$AR:$CD,COLUMN(T$1),0)</f>
        <v>0</v>
      </c>
      <c r="U199" s="36">
        <f>VLOOKUP($A199,'Price &amp; Return'!$AR:$CD,COLUMN(U$1),0)</f>
        <v>0</v>
      </c>
      <c r="V199" s="36">
        <f>VLOOKUP($A199,'Price &amp; Return'!$AR:$CD,COLUMN(V$1),0)</f>
        <v>0</v>
      </c>
      <c r="W199" s="36">
        <f>VLOOKUP($A199,'Price &amp; Return'!$AR:$CD,COLUMN(W$1),0)</f>
        <v>0</v>
      </c>
      <c r="X199" s="36">
        <f>VLOOKUP($A199,'Price &amp; Return'!$AR:$CD,COLUMN(X$1),0)</f>
        <v>-0.10166365377650018</v>
      </c>
      <c r="Y199" s="36">
        <f>VLOOKUP($A199,'Price &amp; Return'!$AR:$CD,COLUMN(Y$1),0)</f>
        <v>0</v>
      </c>
      <c r="Z199" s="36">
        <f>VLOOKUP($A199,'Price &amp; Return'!$AR:$CD,COLUMN(Z$1),0)</f>
        <v>0</v>
      </c>
      <c r="AA199" s="36">
        <f>VLOOKUP($A199,'Price &amp; Return'!$AR:$CD,COLUMN(AA$1),0)</f>
        <v>0</v>
      </c>
      <c r="AB199" s="36">
        <f>VLOOKUP($A199,'Price &amp; Return'!$AR:$CD,COLUMN(AB$1),0)</f>
        <v>0</v>
      </c>
      <c r="AC199" s="36">
        <f>VLOOKUP($A199,'Price &amp; Return'!$AR:$CD,COLUMN(AC$1),0)</f>
        <v>0</v>
      </c>
      <c r="AD199" s="36">
        <f>VLOOKUP($A199,'Price &amp; Return'!$AR:$CD,COLUMN(AD$1),0)</f>
        <v>0</v>
      </c>
      <c r="AE199" s="36">
        <f>VLOOKUP($A199,'Price &amp; Return'!$AR:$CD,COLUMN(AE$1),0)</f>
        <v>0</v>
      </c>
      <c r="AF199" s="36">
        <f>VLOOKUP($A199,'Price &amp; Return'!$AR:$CD,COLUMN(AF$1),0)</f>
        <v>0</v>
      </c>
      <c r="AG199" s="36">
        <f>VLOOKUP($A199,'Price &amp; Return'!$AR:$CD,COLUMN(AG$1),0)</f>
        <v>-1.93242728264027E-2</v>
      </c>
      <c r="AH199" s="36">
        <f>VLOOKUP($A199,'Price &amp; Return'!$AR:$CD,COLUMN(AH$1),0)</f>
        <v>-2.275698712261618E-2</v>
      </c>
      <c r="AI199" s="36">
        <f>VLOOKUP($A199,'Price &amp; Return'!$AR:$CD,COLUMN(AI$1),0)</f>
        <v>0</v>
      </c>
      <c r="AJ199" s="36">
        <f>VLOOKUP($A199,'Price &amp; Return'!$AR:$CD,COLUMN(AJ$1),0)</f>
        <v>0</v>
      </c>
      <c r="AK199" s="36">
        <f>VLOOKUP($A199,'Price &amp; Return'!$AR:$CD,COLUMN(AK$1),0)</f>
        <v>0</v>
      </c>
      <c r="AL199" s="36">
        <f>VLOOKUP($A199,'Price &amp; Return'!$AR:$CD,COLUMN(AL$1),0)</f>
        <v>-4.315001301413348E-3</v>
      </c>
      <c r="AM199" s="36">
        <f>VLOOKUP($A199,'Price &amp; Return'!$AR:$CD,COLUMN(AM$1),0)</f>
        <v>-1.2739025777429826E-2</v>
      </c>
    </row>
    <row r="200" spans="1:39" x14ac:dyDescent="0.35">
      <c r="A200">
        <v>199</v>
      </c>
      <c r="B200" s="31">
        <f>VLOOKUP($A200,'Price &amp; Return'!$AR:$CD,COLUMN(B$1),0)</f>
        <v>43350</v>
      </c>
      <c r="C200" s="36">
        <f>VLOOKUP($A200,'Price &amp; Return'!$AR:$CD,COLUMN(C$1),0)</f>
        <v>0</v>
      </c>
      <c r="D200" s="36">
        <f>VLOOKUP($A200,'Price &amp; Return'!$AR:$CD,COLUMN(D$1),0)</f>
        <v>4.5985113241823437E-2</v>
      </c>
      <c r="E200" s="36">
        <f>VLOOKUP($A200,'Price &amp; Return'!$AR:$CD,COLUMN(E$1),0)</f>
        <v>0</v>
      </c>
      <c r="F200" s="36">
        <f>VLOOKUP($A200,'Price &amp; Return'!$AR:$CD,COLUMN(F$1),0)</f>
        <v>-3.056265041016681E-2</v>
      </c>
      <c r="G200" s="36">
        <f>VLOOKUP($A200,'Price &amp; Return'!$AR:$CD,COLUMN(G$1),0)</f>
        <v>0</v>
      </c>
      <c r="H200" s="36">
        <f>VLOOKUP($A200,'Price &amp; Return'!$AR:$CD,COLUMN(H$1),0)</f>
        <v>0</v>
      </c>
      <c r="I200" s="36">
        <f>VLOOKUP($A200,'Price &amp; Return'!$AR:$CD,COLUMN(I$1),0)</f>
        <v>0</v>
      </c>
      <c r="J200" s="36">
        <f>VLOOKUP($A200,'Price &amp; Return'!$AR:$CD,COLUMN(J$1),0)</f>
        <v>0</v>
      </c>
      <c r="K200" s="36">
        <f>VLOOKUP($A200,'Price &amp; Return'!$AR:$CD,COLUMN(K$1),0)</f>
        <v>0</v>
      </c>
      <c r="L200" s="36">
        <f>VLOOKUP($A200,'Price &amp; Return'!$AR:$CD,COLUMN(L$1),0)</f>
        <v>5.7893978418902668E-2</v>
      </c>
      <c r="M200" s="36">
        <f>VLOOKUP($A200,'Price &amp; Return'!$AR:$CD,COLUMN(M$1),0)</f>
        <v>0</v>
      </c>
      <c r="N200" s="36">
        <f>VLOOKUP($A200,'Price &amp; Return'!$AR:$CD,COLUMN(N$1),0)</f>
        <v>-5.8651194523981339E-3</v>
      </c>
      <c r="O200" s="36">
        <f>VLOOKUP($A200,'Price &amp; Return'!$AR:$CD,COLUMN(O$1),0)</f>
        <v>0</v>
      </c>
      <c r="P200" s="36">
        <f>VLOOKUP($A200,'Price &amp; Return'!$AR:$CD,COLUMN(P$1),0)</f>
        <v>0</v>
      </c>
      <c r="Q200" s="36">
        <f>VLOOKUP($A200,'Price &amp; Return'!$AR:$CD,COLUMN(Q$1),0)</f>
        <v>8.7647307058755869E-2</v>
      </c>
      <c r="R200" s="36">
        <f>VLOOKUP($A200,'Price &amp; Return'!$AR:$CD,COLUMN(R$1),0)</f>
        <v>1.4295928095943715E-3</v>
      </c>
      <c r="S200" s="36">
        <f>VLOOKUP($A200,'Price &amp; Return'!$AR:$CD,COLUMN(S$1),0)</f>
        <v>0</v>
      </c>
      <c r="T200" s="36">
        <f>VLOOKUP($A200,'Price &amp; Return'!$AR:$CD,COLUMN(T$1),0)</f>
        <v>0</v>
      </c>
      <c r="U200" s="36">
        <f>VLOOKUP($A200,'Price &amp; Return'!$AR:$CD,COLUMN(U$1),0)</f>
        <v>-6.2472313844357391E-3</v>
      </c>
      <c r="V200" s="36">
        <f>VLOOKUP($A200,'Price &amp; Return'!$AR:$CD,COLUMN(V$1),0)</f>
        <v>0</v>
      </c>
      <c r="W200" s="36">
        <f>VLOOKUP($A200,'Price &amp; Return'!$AR:$CD,COLUMN(W$1),0)</f>
        <v>5.5710450494554295E-3</v>
      </c>
      <c r="X200" s="36">
        <f>VLOOKUP($A200,'Price &amp; Return'!$AR:$CD,COLUMN(X$1),0)</f>
        <v>0</v>
      </c>
      <c r="Y200" s="36">
        <f>VLOOKUP($A200,'Price &amp; Return'!$AR:$CD,COLUMN(Y$1),0)</f>
        <v>0</v>
      </c>
      <c r="Z200" s="36">
        <f>VLOOKUP($A200,'Price &amp; Return'!$AR:$CD,COLUMN(Z$1),0)</f>
        <v>0</v>
      </c>
      <c r="AA200" s="36">
        <f>VLOOKUP($A200,'Price &amp; Return'!$AR:$CD,COLUMN(AA$1),0)</f>
        <v>0</v>
      </c>
      <c r="AB200" s="36">
        <f>VLOOKUP($A200,'Price &amp; Return'!$AR:$CD,COLUMN(AB$1),0)</f>
        <v>0</v>
      </c>
      <c r="AC200" s="36">
        <f>VLOOKUP($A200,'Price &amp; Return'!$AR:$CD,COLUMN(AC$1),0)</f>
        <v>0</v>
      </c>
      <c r="AD200" s="36">
        <f>VLOOKUP($A200,'Price &amp; Return'!$AR:$CD,COLUMN(AD$1),0)</f>
        <v>-9.8734840685688968E-2</v>
      </c>
      <c r="AE200" s="36">
        <f>VLOOKUP($A200,'Price &amp; Return'!$AR:$CD,COLUMN(AE$1),0)</f>
        <v>0</v>
      </c>
      <c r="AF200" s="36">
        <f>VLOOKUP($A200,'Price &amp; Return'!$AR:$CD,COLUMN(AF$1),0)</f>
        <v>0</v>
      </c>
      <c r="AG200" s="36">
        <f>VLOOKUP($A200,'Price &amp; Return'!$AR:$CD,COLUMN(AG$1),0)</f>
        <v>-4.7732787526577709E-3</v>
      </c>
      <c r="AH200" s="36">
        <f>VLOOKUP($A200,'Price &amp; Return'!$AR:$CD,COLUMN(AH$1),0)</f>
        <v>0</v>
      </c>
      <c r="AI200" s="36">
        <f>VLOOKUP($A200,'Price &amp; Return'!$AR:$CD,COLUMN(AI$1),0)</f>
        <v>0</v>
      </c>
      <c r="AJ200" s="36">
        <f>VLOOKUP($A200,'Price &amp; Return'!$AR:$CD,COLUMN(AJ$1),0)</f>
        <v>-4.4742803949210774E-3</v>
      </c>
      <c r="AK200" s="36">
        <f>VLOOKUP($A200,'Price &amp; Return'!$AR:$CD,COLUMN(AK$1),0)</f>
        <v>0</v>
      </c>
      <c r="AL200" s="36">
        <f>VLOOKUP($A200,'Price &amp; Return'!$AR:$CD,COLUMN(AL$1),0)</f>
        <v>-1.0758473334630141E-3</v>
      </c>
      <c r="AM200" s="36">
        <f>VLOOKUP($A200,'Price &amp; Return'!$AR:$CD,COLUMN(AM$1),0)</f>
        <v>0</v>
      </c>
    </row>
    <row r="201" spans="1:39" x14ac:dyDescent="0.35">
      <c r="A201">
        <v>200</v>
      </c>
      <c r="B201" s="31">
        <f>VLOOKUP($A201,'Price &amp; Return'!$AR:$CD,COLUMN(B$1),0)</f>
        <v>43349</v>
      </c>
      <c r="C201" s="36">
        <f>VLOOKUP($A201,'Price &amp; Return'!$AR:$CD,COLUMN(C$1),0)</f>
        <v>-1.643872634315972E-2</v>
      </c>
      <c r="D201" s="36">
        <f>VLOOKUP($A201,'Price &amp; Return'!$AR:$CD,COLUMN(D$1),0)</f>
        <v>-5.7158413839948637E-2</v>
      </c>
      <c r="E201" s="36">
        <f>VLOOKUP($A201,'Price &amp; Return'!$AR:$CD,COLUMN(E$1),0)</f>
        <v>0</v>
      </c>
      <c r="F201" s="36">
        <f>VLOOKUP($A201,'Price &amp; Return'!$AR:$CD,COLUMN(F$1),0)</f>
        <v>0</v>
      </c>
      <c r="G201" s="36">
        <f>VLOOKUP($A201,'Price &amp; Return'!$AR:$CD,COLUMN(G$1),0)</f>
        <v>0</v>
      </c>
      <c r="H201" s="36">
        <f>VLOOKUP($A201,'Price &amp; Return'!$AR:$CD,COLUMN(H$1),0)</f>
        <v>0</v>
      </c>
      <c r="I201" s="36">
        <f>VLOOKUP($A201,'Price &amp; Return'!$AR:$CD,COLUMN(I$1),0)</f>
        <v>0</v>
      </c>
      <c r="J201" s="36">
        <f>VLOOKUP($A201,'Price &amp; Return'!$AR:$CD,COLUMN(J$1),0)</f>
        <v>6.4538521137571164E-2</v>
      </c>
      <c r="K201" s="36">
        <f>VLOOKUP($A201,'Price &amp; Return'!$AR:$CD,COLUMN(K$1),0)</f>
        <v>-1.8501392881613661E-3</v>
      </c>
      <c r="L201" s="36">
        <f>VLOOKUP($A201,'Price &amp; Return'!$AR:$CD,COLUMN(L$1),0)</f>
        <v>0</v>
      </c>
      <c r="M201" s="36">
        <f>VLOOKUP($A201,'Price &amp; Return'!$AR:$CD,COLUMN(M$1),0)</f>
        <v>0</v>
      </c>
      <c r="N201" s="36">
        <f>VLOOKUP($A201,'Price &amp; Return'!$AR:$CD,COLUMN(N$1),0)</f>
        <v>-5.8309203107932096E-3</v>
      </c>
      <c r="O201" s="36">
        <f>VLOOKUP($A201,'Price &amp; Return'!$AR:$CD,COLUMN(O$1),0)</f>
        <v>0</v>
      </c>
      <c r="P201" s="36">
        <f>VLOOKUP($A201,'Price &amp; Return'!$AR:$CD,COLUMN(P$1),0)</f>
        <v>1.4051753455650287E-2</v>
      </c>
      <c r="Q201" s="36">
        <f>VLOOKUP($A201,'Price &amp; Return'!$AR:$CD,COLUMN(Q$1),0)</f>
        <v>0</v>
      </c>
      <c r="R201" s="36">
        <f>VLOOKUP($A201,'Price &amp; Return'!$AR:$CD,COLUMN(R$1),0)</f>
        <v>-4.7494959652841146E-2</v>
      </c>
      <c r="S201" s="36">
        <f>VLOOKUP($A201,'Price &amp; Return'!$AR:$CD,COLUMN(S$1),0)</f>
        <v>-2.2472855852058628E-2</v>
      </c>
      <c r="T201" s="36">
        <f>VLOOKUP($A201,'Price &amp; Return'!$AR:$CD,COLUMN(T$1),0)</f>
        <v>-3.077165866675366E-2</v>
      </c>
      <c r="U201" s="36">
        <f>VLOOKUP($A201,'Price &amp; Return'!$AR:$CD,COLUMN(U$1),0)</f>
        <v>4.0115944148268389E-3</v>
      </c>
      <c r="V201" s="36">
        <f>VLOOKUP($A201,'Price &amp; Return'!$AR:$CD,COLUMN(V$1),0)</f>
        <v>0</v>
      </c>
      <c r="W201" s="36">
        <f>VLOOKUP($A201,'Price &amp; Return'!$AR:$CD,COLUMN(W$1),0)</f>
        <v>-5.5710450494553601E-3</v>
      </c>
      <c r="X201" s="36">
        <f>VLOOKUP($A201,'Price &amp; Return'!$AR:$CD,COLUMN(X$1),0)</f>
        <v>0</v>
      </c>
      <c r="Y201" s="36">
        <f>VLOOKUP($A201,'Price &amp; Return'!$AR:$CD,COLUMN(Y$1),0)</f>
        <v>0</v>
      </c>
      <c r="Z201" s="36">
        <f>VLOOKUP($A201,'Price &amp; Return'!$AR:$CD,COLUMN(Z$1),0)</f>
        <v>0</v>
      </c>
      <c r="AA201" s="36">
        <f>VLOOKUP($A201,'Price &amp; Return'!$AR:$CD,COLUMN(AA$1),0)</f>
        <v>-4.348511193973878E-2</v>
      </c>
      <c r="AB201" s="36">
        <f>VLOOKUP($A201,'Price &amp; Return'!$AR:$CD,COLUMN(AB$1),0)</f>
        <v>0</v>
      </c>
      <c r="AC201" s="36">
        <f>VLOOKUP($A201,'Price &amp; Return'!$AR:$CD,COLUMN(AC$1),0)</f>
        <v>-1.801850550267825E-2</v>
      </c>
      <c r="AD201" s="36">
        <f>VLOOKUP($A201,'Price &amp; Return'!$AR:$CD,COLUMN(AD$1),0)</f>
        <v>0</v>
      </c>
      <c r="AE201" s="36">
        <f>VLOOKUP($A201,'Price &amp; Return'!$AR:$CD,COLUMN(AE$1),0)</f>
        <v>0</v>
      </c>
      <c r="AF201" s="36">
        <f>VLOOKUP($A201,'Price &amp; Return'!$AR:$CD,COLUMN(AF$1),0)</f>
        <v>0</v>
      </c>
      <c r="AG201" s="36">
        <f>VLOOKUP($A201,'Price &amp; Return'!$AR:$CD,COLUMN(AG$1),0)</f>
        <v>-2.1202207650602937E-2</v>
      </c>
      <c r="AH201" s="36">
        <f>VLOOKUP($A201,'Price &amp; Return'!$AR:$CD,COLUMN(AH$1),0)</f>
        <v>0</v>
      </c>
      <c r="AI201" s="36">
        <f>VLOOKUP($A201,'Price &amp; Return'!$AR:$CD,COLUMN(AI$1),0)</f>
        <v>0</v>
      </c>
      <c r="AJ201" s="36">
        <f>VLOOKUP($A201,'Price &amp; Return'!$AR:$CD,COLUMN(AJ$1),0)</f>
        <v>4.4742803949211069E-3</v>
      </c>
      <c r="AK201" s="36">
        <f>VLOOKUP($A201,'Price &amp; Return'!$AR:$CD,COLUMN(AK$1),0)</f>
        <v>-2.5608208616737039E-3</v>
      </c>
      <c r="AL201" s="36">
        <f>VLOOKUP($A201,'Price &amp; Return'!$AR:$CD,COLUMN(AL$1),0)</f>
        <v>-5.3619431413853991E-3</v>
      </c>
      <c r="AM201" s="36">
        <f>VLOOKUP($A201,'Price &amp; Return'!$AR:$CD,COLUMN(AM$1),0)</f>
        <v>-1.2578782206860073E-2</v>
      </c>
    </row>
    <row r="202" spans="1:39" x14ac:dyDescent="0.35">
      <c r="A202">
        <v>201</v>
      </c>
      <c r="B202" s="31">
        <f>VLOOKUP($A202,'Price &amp; Return'!$AR:$CD,COLUMN(B$1),0)</f>
        <v>43348</v>
      </c>
      <c r="C202" s="36">
        <f>VLOOKUP($A202,'Price &amp; Return'!$AR:$CD,COLUMN(C$1),0)</f>
        <v>-1.6172859245601072E-2</v>
      </c>
      <c r="D202" s="36">
        <f>VLOOKUP($A202,'Price &amp; Return'!$AR:$CD,COLUMN(D$1),0)</f>
        <v>-9.5310179804324768E-2</v>
      </c>
      <c r="E202" s="36">
        <f>VLOOKUP($A202,'Price &amp; Return'!$AR:$CD,COLUMN(E$1),0)</f>
        <v>0</v>
      </c>
      <c r="F202" s="36">
        <f>VLOOKUP($A202,'Price &amp; Return'!$AR:$CD,COLUMN(F$1),0)</f>
        <v>9.4641507094689187E-2</v>
      </c>
      <c r="G202" s="36">
        <f>VLOOKUP($A202,'Price &amp; Return'!$AR:$CD,COLUMN(G$1),0)</f>
        <v>0</v>
      </c>
      <c r="H202" s="36">
        <f>VLOOKUP($A202,'Price &amp; Return'!$AR:$CD,COLUMN(H$1),0)</f>
        <v>0</v>
      </c>
      <c r="I202" s="36">
        <f>VLOOKUP($A202,'Price &amp; Return'!$AR:$CD,COLUMN(I$1),0)</f>
        <v>0</v>
      </c>
      <c r="J202" s="36">
        <f>VLOOKUP($A202,'Price &amp; Return'!$AR:$CD,COLUMN(J$1),0)</f>
        <v>0</v>
      </c>
      <c r="K202" s="36">
        <f>VLOOKUP($A202,'Price &amp; Return'!$AR:$CD,COLUMN(K$1),0)</f>
        <v>0</v>
      </c>
      <c r="L202" s="36">
        <f>VLOOKUP($A202,'Price &amp; Return'!$AR:$CD,COLUMN(L$1),0)</f>
        <v>0</v>
      </c>
      <c r="M202" s="36">
        <f>VLOOKUP($A202,'Price &amp; Return'!$AR:$CD,COLUMN(M$1),0)</f>
        <v>0</v>
      </c>
      <c r="N202" s="36">
        <f>VLOOKUP($A202,'Price &amp; Return'!$AR:$CD,COLUMN(N$1),0)</f>
        <v>1.1696039763191236E-2</v>
      </c>
      <c r="O202" s="36">
        <f>VLOOKUP($A202,'Price &amp; Return'!$AR:$CD,COLUMN(O$1),0)</f>
        <v>-1.6529301951210582E-2</v>
      </c>
      <c r="P202" s="36">
        <f>VLOOKUP($A202,'Price &amp; Return'!$AR:$CD,COLUMN(P$1),0)</f>
        <v>-3.7041271680349097E-2</v>
      </c>
      <c r="Q202" s="36">
        <f>VLOOKUP($A202,'Price &amp; Return'!$AR:$CD,COLUMN(Q$1),0)</f>
        <v>0</v>
      </c>
      <c r="R202" s="36">
        <f>VLOOKUP($A202,'Price &amp; Return'!$AR:$CD,COLUMN(R$1),0)</f>
        <v>-1.0854923409435386E-2</v>
      </c>
      <c r="S202" s="36">
        <f>VLOOKUP($A202,'Price &amp; Return'!$AR:$CD,COLUMN(S$1),0)</f>
        <v>0</v>
      </c>
      <c r="T202" s="36">
        <f>VLOOKUP($A202,'Price &amp; Return'!$AR:$CD,COLUMN(T$1),0)</f>
        <v>3.0771658666753687E-2</v>
      </c>
      <c r="U202" s="36">
        <f>VLOOKUP($A202,'Price &amp; Return'!$AR:$CD,COLUMN(U$1),0)</f>
        <v>-1.9022913823266093E-2</v>
      </c>
      <c r="V202" s="36">
        <f>VLOOKUP($A202,'Price &amp; Return'!$AR:$CD,COLUMN(V$1),0)</f>
        <v>0</v>
      </c>
      <c r="W202" s="36">
        <f>VLOOKUP($A202,'Price &amp; Return'!$AR:$CD,COLUMN(W$1),0)</f>
        <v>0</v>
      </c>
      <c r="X202" s="36">
        <f>VLOOKUP($A202,'Price &amp; Return'!$AR:$CD,COLUMN(X$1),0)</f>
        <v>0</v>
      </c>
      <c r="Y202" s="36">
        <f>VLOOKUP($A202,'Price &amp; Return'!$AR:$CD,COLUMN(Y$1),0)</f>
        <v>0</v>
      </c>
      <c r="Z202" s="36">
        <f>VLOOKUP($A202,'Price &amp; Return'!$AR:$CD,COLUMN(Z$1),0)</f>
        <v>0</v>
      </c>
      <c r="AA202" s="36">
        <f>VLOOKUP($A202,'Price &amp; Return'!$AR:$CD,COLUMN(AA$1),0)</f>
        <v>-2.1053409197832381E-2</v>
      </c>
      <c r="AB202" s="36">
        <f>VLOOKUP($A202,'Price &amp; Return'!$AR:$CD,COLUMN(AB$1),0)</f>
        <v>0</v>
      </c>
      <c r="AC202" s="36">
        <f>VLOOKUP($A202,'Price &amp; Return'!$AR:$CD,COLUMN(AC$1),0)</f>
        <v>0</v>
      </c>
      <c r="AD202" s="36">
        <f>VLOOKUP($A202,'Price &amp; Return'!$AR:$CD,COLUMN(AD$1),0)</f>
        <v>0</v>
      </c>
      <c r="AE202" s="36">
        <f>VLOOKUP($A202,'Price &amp; Return'!$AR:$CD,COLUMN(AE$1),0)</f>
        <v>0</v>
      </c>
      <c r="AF202" s="36">
        <f>VLOOKUP($A202,'Price &amp; Return'!$AR:$CD,COLUMN(AF$1),0)</f>
        <v>0</v>
      </c>
      <c r="AG202" s="36">
        <f>VLOOKUP($A202,'Price &amp; Return'!$AR:$CD,COLUMN(AG$1),0)</f>
        <v>-2.0761991448429128E-2</v>
      </c>
      <c r="AH202" s="36">
        <f>VLOOKUP($A202,'Price &amp; Return'!$AR:$CD,COLUMN(AH$1),0)</f>
        <v>0</v>
      </c>
      <c r="AI202" s="36">
        <f>VLOOKUP($A202,'Price &amp; Return'!$AR:$CD,COLUMN(AI$1),0)</f>
        <v>-7.5055166162497342E-2</v>
      </c>
      <c r="AJ202" s="36">
        <f>VLOOKUP($A202,'Price &amp; Return'!$AR:$CD,COLUMN(AJ$1),0)</f>
        <v>-3.0907537463076663E-2</v>
      </c>
      <c r="AK202" s="36">
        <f>VLOOKUP($A202,'Price &amp; Return'!$AR:$CD,COLUMN(AK$1),0)</f>
        <v>-2.275698712261618E-2</v>
      </c>
      <c r="AL202" s="36">
        <f>VLOOKUP($A202,'Price &amp; Return'!$AR:$CD,COLUMN(AL$1),0)</f>
        <v>5.3619431413853731E-3</v>
      </c>
      <c r="AM202" s="36">
        <f>VLOOKUP($A202,'Price &amp; Return'!$AR:$CD,COLUMN(AM$1),0)</f>
        <v>-6.2305497506361975E-3</v>
      </c>
    </row>
    <row r="203" spans="1:39" x14ac:dyDescent="0.35">
      <c r="A203">
        <v>202</v>
      </c>
      <c r="B203" s="31">
        <f>VLOOKUP($A203,'Price &amp; Return'!$AR:$CD,COLUMN(B$1),0)</f>
        <v>43347</v>
      </c>
      <c r="C203" s="36">
        <f>VLOOKUP($A203,'Price &amp; Return'!$AR:$CD,COLUMN(C$1),0)</f>
        <v>-5.3333459753626168E-3</v>
      </c>
      <c r="D203" s="36">
        <f>VLOOKUP($A203,'Price &amp; Return'!$AR:$CD,COLUMN(D$1),0)</f>
        <v>9.5310179804324741E-2</v>
      </c>
      <c r="E203" s="36">
        <f>VLOOKUP($A203,'Price &amp; Return'!$AR:$CD,COLUMN(E$1),0)</f>
        <v>0</v>
      </c>
      <c r="F203" s="36">
        <f>VLOOKUP($A203,'Price &amp; Return'!$AR:$CD,COLUMN(F$1),0)</f>
        <v>8.4341148433750956E-2</v>
      </c>
      <c r="G203" s="36">
        <f>VLOOKUP($A203,'Price &amp; Return'!$AR:$CD,COLUMN(G$1),0)</f>
        <v>0</v>
      </c>
      <c r="H203" s="36">
        <f>VLOOKUP($A203,'Price &amp; Return'!$AR:$CD,COLUMN(H$1),0)</f>
        <v>0</v>
      </c>
      <c r="I203" s="36">
        <f>VLOOKUP($A203,'Price &amp; Return'!$AR:$CD,COLUMN(I$1),0)</f>
        <v>0</v>
      </c>
      <c r="J203" s="36">
        <f>VLOOKUP($A203,'Price &amp; Return'!$AR:$CD,COLUMN(J$1),0)</f>
        <v>0</v>
      </c>
      <c r="K203" s="36">
        <f>VLOOKUP($A203,'Price &amp; Return'!$AR:$CD,COLUMN(K$1),0)</f>
        <v>4.5376404338052533E-2</v>
      </c>
      <c r="L203" s="36">
        <f>VLOOKUP($A203,'Price &amp; Return'!$AR:$CD,COLUMN(L$1),0)</f>
        <v>0</v>
      </c>
      <c r="M203" s="36">
        <f>VLOOKUP($A203,'Price &amp; Return'!$AR:$CD,COLUMN(M$1),0)</f>
        <v>0</v>
      </c>
      <c r="N203" s="36">
        <f>VLOOKUP($A203,'Price &amp; Return'!$AR:$CD,COLUMN(N$1),0)</f>
        <v>4.8202101817877686E-2</v>
      </c>
      <c r="O203" s="36">
        <f>VLOOKUP($A203,'Price &amp; Return'!$AR:$CD,COLUMN(O$1),0)</f>
        <v>3.3336420267591926E-2</v>
      </c>
      <c r="P203" s="36">
        <f>VLOOKUP($A203,'Price &amp; Return'!$AR:$CD,COLUMN(P$1),0)</f>
        <v>2.2753138371356054E-3</v>
      </c>
      <c r="Q203" s="36">
        <f>VLOOKUP($A203,'Price &amp; Return'!$AR:$CD,COLUMN(Q$1),0)</f>
        <v>0</v>
      </c>
      <c r="R203" s="36">
        <f>VLOOKUP($A203,'Price &amp; Return'!$AR:$CD,COLUMN(R$1),0)</f>
        <v>1.4956091153649959E-2</v>
      </c>
      <c r="S203" s="36">
        <f>VLOOKUP($A203,'Price &amp; Return'!$AR:$CD,COLUMN(S$1),0)</f>
        <v>0</v>
      </c>
      <c r="T203" s="36">
        <f>VLOOKUP($A203,'Price &amp; Return'!$AR:$CD,COLUMN(T$1),0)</f>
        <v>0</v>
      </c>
      <c r="U203" s="36">
        <f>VLOOKUP($A203,'Price &amp; Return'!$AR:$CD,COLUMN(U$1),0)</f>
        <v>0</v>
      </c>
      <c r="V203" s="36">
        <f>VLOOKUP($A203,'Price &amp; Return'!$AR:$CD,COLUMN(V$1),0)</f>
        <v>0</v>
      </c>
      <c r="W203" s="36">
        <f>VLOOKUP($A203,'Price &amp; Return'!$AR:$CD,COLUMN(W$1),0)</f>
        <v>0</v>
      </c>
      <c r="X203" s="36">
        <f>VLOOKUP($A203,'Price &amp; Return'!$AR:$CD,COLUMN(X$1),0)</f>
        <v>0</v>
      </c>
      <c r="Y203" s="36">
        <f>VLOOKUP($A203,'Price &amp; Return'!$AR:$CD,COLUMN(Y$1),0)</f>
        <v>0</v>
      </c>
      <c r="Z203" s="36">
        <f>VLOOKUP($A203,'Price &amp; Return'!$AR:$CD,COLUMN(Z$1),0)</f>
        <v>0</v>
      </c>
      <c r="AA203" s="36">
        <f>VLOOKUP($A203,'Price &amp; Return'!$AR:$CD,COLUMN(AA$1),0)</f>
        <v>0</v>
      </c>
      <c r="AB203" s="36">
        <f>VLOOKUP($A203,'Price &amp; Return'!$AR:$CD,COLUMN(AB$1),0)</f>
        <v>0</v>
      </c>
      <c r="AC203" s="36">
        <f>VLOOKUP($A203,'Price &amp; Return'!$AR:$CD,COLUMN(AC$1),0)</f>
        <v>-7.7291674301646643E-2</v>
      </c>
      <c r="AD203" s="36">
        <f>VLOOKUP($A203,'Price &amp; Return'!$AR:$CD,COLUMN(AD$1),0)</f>
        <v>0</v>
      </c>
      <c r="AE203" s="36">
        <f>VLOOKUP($A203,'Price &amp; Return'!$AR:$CD,COLUMN(AE$1),0)</f>
        <v>0</v>
      </c>
      <c r="AF203" s="36">
        <f>VLOOKUP($A203,'Price &amp; Return'!$AR:$CD,COLUMN(AF$1),0)</f>
        <v>0</v>
      </c>
      <c r="AG203" s="36">
        <f>VLOOKUP($A203,'Price &amp; Return'!$AR:$CD,COLUMN(AG$1),0)</f>
        <v>2.5434897147821389E-2</v>
      </c>
      <c r="AH203" s="36">
        <f>VLOOKUP($A203,'Price &amp; Return'!$AR:$CD,COLUMN(AH$1),0)</f>
        <v>0</v>
      </c>
      <c r="AI203" s="36">
        <f>VLOOKUP($A203,'Price &amp; Return'!$AR:$CD,COLUMN(AI$1),0)</f>
        <v>0</v>
      </c>
      <c r="AJ203" s="36">
        <f>VLOOKUP($A203,'Price &amp; Return'!$AR:$CD,COLUMN(AJ$1),0)</f>
        <v>0</v>
      </c>
      <c r="AK203" s="36">
        <f>VLOOKUP($A203,'Price &amp; Return'!$AR:$CD,COLUMN(AK$1),0)</f>
        <v>0</v>
      </c>
      <c r="AL203" s="36">
        <f>VLOOKUP($A203,'Price &amp; Return'!$AR:$CD,COLUMN(AL$1),0)</f>
        <v>-2.1277398447284851E-2</v>
      </c>
      <c r="AM203" s="36">
        <f>VLOOKUP($A203,'Price &amp; Return'!$AR:$CD,COLUMN(AM$1),0)</f>
        <v>1.8809331957496293E-2</v>
      </c>
    </row>
    <row r="204" spans="1:39" x14ac:dyDescent="0.35">
      <c r="A204">
        <v>203</v>
      </c>
      <c r="B204" s="31">
        <f>VLOOKUP($A204,'Price &amp; Return'!$AR:$CD,COLUMN(B$1),0)</f>
        <v>43346</v>
      </c>
      <c r="C204" s="36">
        <f>VLOOKUP($A204,'Price &amp; Return'!$AR:$CD,COLUMN(C$1),0)</f>
        <v>-1.0582109330536859E-2</v>
      </c>
      <c r="D204" s="36">
        <f>VLOOKUP($A204,'Price &amp; Return'!$AR:$CD,COLUMN(D$1),0)</f>
        <v>9.3090423066012035E-2</v>
      </c>
      <c r="E204" s="36">
        <f>VLOOKUP($A204,'Price &amp; Return'!$AR:$CD,COLUMN(E$1),0)</f>
        <v>0</v>
      </c>
      <c r="F204" s="36">
        <f>VLOOKUP($A204,'Price &amp; Return'!$AR:$CD,COLUMN(F$1),0)</f>
        <v>0</v>
      </c>
      <c r="G204" s="36">
        <f>VLOOKUP($A204,'Price &amp; Return'!$AR:$CD,COLUMN(G$1),0)</f>
        <v>0</v>
      </c>
      <c r="H204" s="36">
        <f>VLOOKUP($A204,'Price &amp; Return'!$AR:$CD,COLUMN(H$1),0)</f>
        <v>0</v>
      </c>
      <c r="I204" s="36">
        <f>VLOOKUP($A204,'Price &amp; Return'!$AR:$CD,COLUMN(I$1),0)</f>
        <v>0</v>
      </c>
      <c r="J204" s="36">
        <f>VLOOKUP($A204,'Price &amp; Return'!$AR:$CD,COLUMN(J$1),0)</f>
        <v>9.0654368268130836E-2</v>
      </c>
      <c r="K204" s="36">
        <f>VLOOKUP($A204,'Price &amp; Return'!$AR:$CD,COLUMN(K$1),0)</f>
        <v>0</v>
      </c>
      <c r="L204" s="36">
        <f>VLOOKUP($A204,'Price &amp; Return'!$AR:$CD,COLUMN(L$1),0)</f>
        <v>-4.2145621450763504E-2</v>
      </c>
      <c r="M204" s="36">
        <f>VLOOKUP($A204,'Price &amp; Return'!$AR:$CD,COLUMN(M$1),0)</f>
        <v>0</v>
      </c>
      <c r="N204" s="36">
        <f>VLOOKUP($A204,'Price &amp; Return'!$AR:$CD,COLUMN(N$1),0)</f>
        <v>-1.834913866819643E-2</v>
      </c>
      <c r="O204" s="36">
        <f>VLOOKUP($A204,'Price &amp; Return'!$AR:$CD,COLUMN(O$1),0)</f>
        <v>5.6657375356772999E-3</v>
      </c>
      <c r="P204" s="36">
        <f>VLOOKUP($A204,'Price &amp; Return'!$AR:$CD,COLUMN(P$1),0)</f>
        <v>-0.10170921082532249</v>
      </c>
      <c r="Q204" s="36">
        <f>VLOOKUP($A204,'Price &amp; Return'!$AR:$CD,COLUMN(Q$1),0)</f>
        <v>0</v>
      </c>
      <c r="R204" s="36">
        <f>VLOOKUP($A204,'Price &amp; Return'!$AR:$CD,COLUMN(R$1),0)</f>
        <v>1.3793322132335769E-2</v>
      </c>
      <c r="S204" s="36">
        <f>VLOOKUP($A204,'Price &amp; Return'!$AR:$CD,COLUMN(S$1),0)</f>
        <v>-5.4067221270275821E-2</v>
      </c>
      <c r="T204" s="36">
        <f>VLOOKUP($A204,'Price &amp; Return'!$AR:$CD,COLUMN(T$1),0)</f>
        <v>0</v>
      </c>
      <c r="U204" s="36">
        <f>VLOOKUP($A204,'Price &amp; Return'!$AR:$CD,COLUMN(U$1),0)</f>
        <v>0</v>
      </c>
      <c r="V204" s="36">
        <f>VLOOKUP($A204,'Price &amp; Return'!$AR:$CD,COLUMN(V$1),0)</f>
        <v>0</v>
      </c>
      <c r="W204" s="36">
        <f>VLOOKUP($A204,'Price &amp; Return'!$AR:$CD,COLUMN(W$1),0)</f>
        <v>0</v>
      </c>
      <c r="X204" s="36">
        <f>VLOOKUP($A204,'Price &amp; Return'!$AR:$CD,COLUMN(X$1),0)</f>
        <v>0</v>
      </c>
      <c r="Y204" s="36">
        <f>VLOOKUP($A204,'Price &amp; Return'!$AR:$CD,COLUMN(Y$1),0)</f>
        <v>0</v>
      </c>
      <c r="Z204" s="36">
        <f>VLOOKUP($A204,'Price &amp; Return'!$AR:$CD,COLUMN(Z$1),0)</f>
        <v>-8.4557388028062994E-2</v>
      </c>
      <c r="AA204" s="36">
        <f>VLOOKUP($A204,'Price &amp; Return'!$AR:$CD,COLUMN(AA$1),0)</f>
        <v>0</v>
      </c>
      <c r="AB204" s="36">
        <f>VLOOKUP($A204,'Price &amp; Return'!$AR:$CD,COLUMN(AB$1),0)</f>
        <v>0</v>
      </c>
      <c r="AC204" s="36">
        <f>VLOOKUP($A204,'Price &amp; Return'!$AR:$CD,COLUMN(AC$1),0)</f>
        <v>0</v>
      </c>
      <c r="AD204" s="36">
        <f>VLOOKUP($A204,'Price &amp; Return'!$AR:$CD,COLUMN(AD$1),0)</f>
        <v>0</v>
      </c>
      <c r="AE204" s="36">
        <f>VLOOKUP($A204,'Price &amp; Return'!$AR:$CD,COLUMN(AE$1),0)</f>
        <v>0</v>
      </c>
      <c r="AF204" s="36">
        <f>VLOOKUP($A204,'Price &amp; Return'!$AR:$CD,COLUMN(AF$1),0)</f>
        <v>0</v>
      </c>
      <c r="AG204" s="36">
        <f>VLOOKUP($A204,'Price &amp; Return'!$AR:$CD,COLUMN(AG$1),0)</f>
        <v>1.6529301951210724E-2</v>
      </c>
      <c r="AH204" s="36">
        <f>VLOOKUP($A204,'Price &amp; Return'!$AR:$CD,COLUMN(AH$1),0)</f>
        <v>0</v>
      </c>
      <c r="AI204" s="36">
        <f>VLOOKUP($A204,'Price &amp; Return'!$AR:$CD,COLUMN(AI$1),0)</f>
        <v>0</v>
      </c>
      <c r="AJ204" s="36">
        <f>VLOOKUP($A204,'Price &amp; Return'!$AR:$CD,COLUMN(AJ$1),0)</f>
        <v>8.7336799687546315E-3</v>
      </c>
      <c r="AK204" s="36">
        <f>VLOOKUP($A204,'Price &amp; Return'!$AR:$CD,COLUMN(AK$1),0)</f>
        <v>0</v>
      </c>
      <c r="AL204" s="36">
        <f>VLOOKUP($A204,'Price &amp; Return'!$AR:$CD,COLUMN(AL$1),0)</f>
        <v>-3.0069657935923928E-2</v>
      </c>
      <c r="AM204" s="36">
        <f>VLOOKUP($A204,'Price &amp; Return'!$AR:$CD,COLUMN(AM$1),0)</f>
        <v>-1.2578782206860073E-2</v>
      </c>
    </row>
    <row r="205" spans="1:39" x14ac:dyDescent="0.35">
      <c r="A205">
        <v>204</v>
      </c>
      <c r="B205" s="31">
        <f>VLOOKUP($A205,'Price &amp; Return'!$AR:$CD,COLUMN(B$1),0)</f>
        <v>43343</v>
      </c>
      <c r="C205" s="36">
        <f>VLOOKUP($A205,'Price &amp; Return'!$AR:$CD,COLUMN(C$1),0)</f>
        <v>3.2088314551500664E-2</v>
      </c>
      <c r="D205" s="36">
        <f>VLOOKUP($A205,'Price &amp; Return'!$AR:$CD,COLUMN(D$1),0)</f>
        <v>8.9231133727942613E-2</v>
      </c>
      <c r="E205" s="36">
        <f>VLOOKUP($A205,'Price &amp; Return'!$AR:$CD,COLUMN(E$1),0)</f>
        <v>0</v>
      </c>
      <c r="F205" s="36">
        <f>VLOOKUP($A205,'Price &amp; Return'!$AR:$CD,COLUMN(F$1),0)</f>
        <v>0</v>
      </c>
      <c r="G205" s="36">
        <f>VLOOKUP($A205,'Price &amp; Return'!$AR:$CD,COLUMN(G$1),0)</f>
        <v>0</v>
      </c>
      <c r="H205" s="36">
        <f>VLOOKUP($A205,'Price &amp; Return'!$AR:$CD,COLUMN(H$1),0)</f>
        <v>0</v>
      </c>
      <c r="I205" s="36">
        <f>VLOOKUP($A205,'Price &amp; Return'!$AR:$CD,COLUMN(I$1),0)</f>
        <v>0</v>
      </c>
      <c r="J205" s="36">
        <f>VLOOKUP($A205,'Price &amp; Return'!$AR:$CD,COLUMN(J$1),0)</f>
        <v>-2.1661496781179193E-2</v>
      </c>
      <c r="K205" s="36">
        <f>VLOOKUP($A205,'Price &amp; Return'!$AR:$CD,COLUMN(K$1),0)</f>
        <v>0</v>
      </c>
      <c r="L205" s="36">
        <f>VLOOKUP($A205,'Price &amp; Return'!$AR:$CD,COLUMN(L$1),0)</f>
        <v>3.1796529173798056E-3</v>
      </c>
      <c r="M205" s="36">
        <f>VLOOKUP($A205,'Price &amp; Return'!$AR:$CD,COLUMN(M$1),0)</f>
        <v>0</v>
      </c>
      <c r="N205" s="36">
        <f>VLOOKUP($A205,'Price &amp; Return'!$AR:$CD,COLUMN(N$1),0)</f>
        <v>-6.0423144559628101E-3</v>
      </c>
      <c r="O205" s="36">
        <f>VLOOKUP($A205,'Price &amp; Return'!$AR:$CD,COLUMN(O$1),0)</f>
        <v>-3.3522692038643449E-2</v>
      </c>
      <c r="P205" s="36">
        <f>VLOOKUP($A205,'Price &amp; Return'!$AR:$CD,COLUMN(P$1),0)</f>
        <v>5.4982134417353196E-2</v>
      </c>
      <c r="Q205" s="36">
        <f>VLOOKUP($A205,'Price &amp; Return'!$AR:$CD,COLUMN(Q$1),0)</f>
        <v>-6.6445099408152741E-2</v>
      </c>
      <c r="R205" s="36">
        <f>VLOOKUP($A205,'Price &amp; Return'!$AR:$CD,COLUMN(R$1),0)</f>
        <v>-5.4067221270275821E-2</v>
      </c>
      <c r="S205" s="36">
        <f>VLOOKUP($A205,'Price &amp; Return'!$AR:$CD,COLUMN(S$1),0)</f>
        <v>0</v>
      </c>
      <c r="T205" s="36">
        <f>VLOOKUP($A205,'Price &amp; Return'!$AR:$CD,COLUMN(T$1),0)</f>
        <v>0</v>
      </c>
      <c r="U205" s="36">
        <f>VLOOKUP($A205,'Price &amp; Return'!$AR:$CD,COLUMN(U$1),0)</f>
        <v>-8.7260588598070156E-3</v>
      </c>
      <c r="V205" s="36">
        <f>VLOOKUP($A205,'Price &amp; Return'!$AR:$CD,COLUMN(V$1),0)</f>
        <v>0</v>
      </c>
      <c r="W205" s="36">
        <f>VLOOKUP($A205,'Price &amp; Return'!$AR:$CD,COLUMN(W$1),0)</f>
        <v>0</v>
      </c>
      <c r="X205" s="36">
        <f>VLOOKUP($A205,'Price &amp; Return'!$AR:$CD,COLUMN(X$1),0)</f>
        <v>0</v>
      </c>
      <c r="Y205" s="36">
        <f>VLOOKUP($A205,'Price &amp; Return'!$AR:$CD,COLUMN(Y$1),0)</f>
        <v>0</v>
      </c>
      <c r="Z205" s="36">
        <f>VLOOKUP($A205,'Price &amp; Return'!$AR:$CD,COLUMN(Z$1),0)</f>
        <v>0</v>
      </c>
      <c r="AA205" s="36">
        <f>VLOOKUP($A205,'Price &amp; Return'!$AR:$CD,COLUMN(AA$1),0)</f>
        <v>1.5748356968139112E-2</v>
      </c>
      <c r="AB205" s="36">
        <f>VLOOKUP($A205,'Price &amp; Return'!$AR:$CD,COLUMN(AB$1),0)</f>
        <v>-1.2051495086813123E-2</v>
      </c>
      <c r="AC205" s="36">
        <f>VLOOKUP($A205,'Price &amp; Return'!$AR:$CD,COLUMN(AC$1),0)</f>
        <v>0</v>
      </c>
      <c r="AD205" s="36">
        <f>VLOOKUP($A205,'Price &amp; Return'!$AR:$CD,COLUMN(AD$1),0)</f>
        <v>0</v>
      </c>
      <c r="AE205" s="36">
        <f>VLOOKUP($A205,'Price &amp; Return'!$AR:$CD,COLUMN(AE$1),0)</f>
        <v>0</v>
      </c>
      <c r="AF205" s="36">
        <f>VLOOKUP($A205,'Price &amp; Return'!$AR:$CD,COLUMN(AF$1),0)</f>
        <v>0</v>
      </c>
      <c r="AG205" s="36">
        <f>VLOOKUP($A205,'Price &amp; Return'!$AR:$CD,COLUMN(AG$1),0)</f>
        <v>-3.0483016725075765E-2</v>
      </c>
      <c r="AH205" s="36">
        <f>VLOOKUP($A205,'Price &amp; Return'!$AR:$CD,COLUMN(AH$1),0)</f>
        <v>0</v>
      </c>
      <c r="AI205" s="36">
        <f>VLOOKUP($A205,'Price &amp; Return'!$AR:$CD,COLUMN(AI$1),0)</f>
        <v>0</v>
      </c>
      <c r="AJ205" s="36">
        <f>VLOOKUP($A205,'Price &amp; Return'!$AR:$CD,COLUMN(AJ$1),0)</f>
        <v>0</v>
      </c>
      <c r="AK205" s="36">
        <f>VLOOKUP($A205,'Price &amp; Return'!$AR:$CD,COLUMN(AK$1),0)</f>
        <v>0</v>
      </c>
      <c r="AL205" s="36">
        <f>VLOOKUP($A205,'Price &amp; Return'!$AR:$CD,COLUMN(AL$1),0)</f>
        <v>-2.1223636451626577E-2</v>
      </c>
      <c r="AM205" s="36">
        <f>VLOOKUP($A205,'Price &amp; Return'!$AR:$CD,COLUMN(AM$1),0)</f>
        <v>-1.2422519998557096E-2</v>
      </c>
    </row>
    <row r="206" spans="1:39" x14ac:dyDescent="0.35">
      <c r="A206">
        <v>205</v>
      </c>
      <c r="B206" s="31">
        <f>VLOOKUP($A206,'Price &amp; Return'!$AR:$CD,COLUMN(B$1),0)</f>
        <v>43342</v>
      </c>
      <c r="C206" s="36">
        <f>VLOOKUP($A206,'Price &amp; Return'!$AR:$CD,COLUMN(C$1),0)</f>
        <v>-3.208831455150063E-2</v>
      </c>
      <c r="D206" s="36">
        <f>VLOOKUP($A206,'Price &amp; Return'!$AR:$CD,COLUMN(D$1),0)</f>
        <v>6.8992871486951421E-2</v>
      </c>
      <c r="E206" s="36">
        <f>VLOOKUP($A206,'Price &amp; Return'!$AR:$CD,COLUMN(E$1),0)</f>
        <v>0</v>
      </c>
      <c r="F206" s="36">
        <f>VLOOKUP($A206,'Price &amp; Return'!$AR:$CD,COLUMN(F$1),0)</f>
        <v>0</v>
      </c>
      <c r="G206" s="36">
        <f>VLOOKUP($A206,'Price &amp; Return'!$AR:$CD,COLUMN(G$1),0)</f>
        <v>0</v>
      </c>
      <c r="H206" s="36">
        <f>VLOOKUP($A206,'Price &amp; Return'!$AR:$CD,COLUMN(H$1),0)</f>
        <v>0</v>
      </c>
      <c r="I206" s="36">
        <f>VLOOKUP($A206,'Price &amp; Return'!$AR:$CD,COLUMN(I$1),0)</f>
        <v>0</v>
      </c>
      <c r="J206" s="36">
        <f>VLOOKUP($A206,'Price &amp; Return'!$AR:$CD,COLUMN(J$1),0)</f>
        <v>-4.1964199099032193E-2</v>
      </c>
      <c r="K206" s="36">
        <f>VLOOKUP($A206,'Price &amp; Return'!$AR:$CD,COLUMN(K$1),0)</f>
        <v>-5.2742920154814944E-2</v>
      </c>
      <c r="L206" s="36">
        <f>VLOOKUP($A206,'Price &amp; Return'!$AR:$CD,COLUMN(L$1),0)</f>
        <v>-1.2658396871923577E-2</v>
      </c>
      <c r="M206" s="36">
        <f>VLOOKUP($A206,'Price &amp; Return'!$AR:$CD,COLUMN(M$1),0)</f>
        <v>0</v>
      </c>
      <c r="N206" s="36">
        <f>VLOOKUP($A206,'Price &amp; Return'!$AR:$CD,COLUMN(N$1),0)</f>
        <v>-2.3810648693718447E-2</v>
      </c>
      <c r="O206" s="36">
        <f>VLOOKUP($A206,'Price &amp; Return'!$AR:$CD,COLUMN(O$1),0)</f>
        <v>1.1049836186584935E-2</v>
      </c>
      <c r="P206" s="36">
        <f>VLOOKUP($A206,'Price &amp; Return'!$AR:$CD,COLUMN(P$1),0)</f>
        <v>-2.1715535135079069E-3</v>
      </c>
      <c r="Q206" s="36">
        <f>VLOOKUP($A206,'Price &amp; Return'!$AR:$CD,COLUMN(Q$1),0)</f>
        <v>0</v>
      </c>
      <c r="R206" s="36">
        <f>VLOOKUP($A206,'Price &amp; Return'!$AR:$CD,COLUMN(R$1),0)</f>
        <v>-2.7256716559309134E-2</v>
      </c>
      <c r="S206" s="36">
        <f>VLOOKUP($A206,'Price &amp; Return'!$AR:$CD,COLUMN(S$1),0)</f>
        <v>5.4067221270275793E-2</v>
      </c>
      <c r="T206" s="36">
        <f>VLOOKUP($A206,'Price &amp; Return'!$AR:$CD,COLUMN(T$1),0)</f>
        <v>0</v>
      </c>
      <c r="U206" s="36">
        <f>VLOOKUP($A206,'Price &amp; Return'!$AR:$CD,COLUMN(U$1),0)</f>
        <v>-7.2866044522658893E-2</v>
      </c>
      <c r="V206" s="36">
        <f>VLOOKUP($A206,'Price &amp; Return'!$AR:$CD,COLUMN(V$1),0)</f>
        <v>0</v>
      </c>
      <c r="W206" s="36">
        <f>VLOOKUP($A206,'Price &amp; Return'!$AR:$CD,COLUMN(W$1),0)</f>
        <v>0</v>
      </c>
      <c r="X206" s="36">
        <f>VLOOKUP($A206,'Price &amp; Return'!$AR:$CD,COLUMN(X$1),0)</f>
        <v>0</v>
      </c>
      <c r="Y206" s="36">
        <f>VLOOKUP($A206,'Price &amp; Return'!$AR:$CD,COLUMN(Y$1),0)</f>
        <v>0</v>
      </c>
      <c r="Z206" s="36">
        <f>VLOOKUP($A206,'Price &amp; Return'!$AR:$CD,COLUMN(Z$1),0)</f>
        <v>-7.7961541469711931E-2</v>
      </c>
      <c r="AA206" s="36">
        <f>VLOOKUP($A206,'Price &amp; Return'!$AR:$CD,COLUMN(AA$1),0)</f>
        <v>-2.6111144003685773E-2</v>
      </c>
      <c r="AB206" s="36">
        <f>VLOOKUP($A206,'Price &amp; Return'!$AR:$CD,COLUMN(AB$1),0)</f>
        <v>0</v>
      </c>
      <c r="AC206" s="36">
        <f>VLOOKUP($A206,'Price &amp; Return'!$AR:$CD,COLUMN(AC$1),0)</f>
        <v>0</v>
      </c>
      <c r="AD206" s="36">
        <f>VLOOKUP($A206,'Price &amp; Return'!$AR:$CD,COLUMN(AD$1),0)</f>
        <v>0</v>
      </c>
      <c r="AE206" s="36">
        <f>VLOOKUP($A206,'Price &amp; Return'!$AR:$CD,COLUMN(AE$1),0)</f>
        <v>0</v>
      </c>
      <c r="AF206" s="36">
        <f>VLOOKUP($A206,'Price &amp; Return'!$AR:$CD,COLUMN(AF$1),0)</f>
        <v>0</v>
      </c>
      <c r="AG206" s="36">
        <f>VLOOKUP($A206,'Price &amp; Return'!$AR:$CD,COLUMN(AG$1),0)</f>
        <v>-1.6036998909817076E-2</v>
      </c>
      <c r="AH206" s="36">
        <f>VLOOKUP($A206,'Price &amp; Return'!$AR:$CD,COLUMN(AH$1),0)</f>
        <v>5.0125418235441935E-3</v>
      </c>
      <c r="AI206" s="36">
        <f>VLOOKUP($A206,'Price &amp; Return'!$AR:$CD,COLUMN(AI$1),0)</f>
        <v>0</v>
      </c>
      <c r="AJ206" s="36">
        <f>VLOOKUP($A206,'Price &amp; Return'!$AR:$CD,COLUMN(AJ$1),0)</f>
        <v>-4.3763745997988882E-3</v>
      </c>
      <c r="AK206" s="36">
        <f>VLOOKUP($A206,'Price &amp; Return'!$AR:$CD,COLUMN(AK$1),0)</f>
        <v>-2.4968801985872659E-3</v>
      </c>
      <c r="AL206" s="36">
        <f>VLOOKUP($A206,'Price &amp; Return'!$AR:$CD,COLUMN(AL$1),0)</f>
        <v>0</v>
      </c>
      <c r="AM206" s="36">
        <f>VLOOKUP($A206,'Price &amp; Return'!$AR:$CD,COLUMN(AM$1),0)</f>
        <v>6.1919702479209804E-3</v>
      </c>
    </row>
    <row r="207" spans="1:39" x14ac:dyDescent="0.35">
      <c r="A207">
        <v>206</v>
      </c>
      <c r="B207" s="31">
        <f>VLOOKUP($A207,'Price &amp; Return'!$AR:$CD,COLUMN(B$1),0)</f>
        <v>43341</v>
      </c>
      <c r="C207" s="36">
        <f>VLOOKUP($A207,'Price &amp; Return'!$AR:$CD,COLUMN(C$1),0)</f>
        <v>2.1277398447284879E-2</v>
      </c>
      <c r="D207" s="36">
        <f>VLOOKUP($A207,'Price &amp; Return'!$AR:$CD,COLUMN(D$1),0)</f>
        <v>0</v>
      </c>
      <c r="E207" s="36">
        <f>VLOOKUP($A207,'Price &amp; Return'!$AR:$CD,COLUMN(E$1),0)</f>
        <v>0</v>
      </c>
      <c r="F207" s="36">
        <f>VLOOKUP($A207,'Price &amp; Return'!$AR:$CD,COLUMN(F$1),0)</f>
        <v>0</v>
      </c>
      <c r="G207" s="36">
        <f>VLOOKUP($A207,'Price &amp; Return'!$AR:$CD,COLUMN(G$1),0)</f>
        <v>0</v>
      </c>
      <c r="H207" s="36">
        <f>VLOOKUP($A207,'Price &amp; Return'!$AR:$CD,COLUMN(H$1),0)</f>
        <v>0</v>
      </c>
      <c r="I207" s="36">
        <f>VLOOKUP($A207,'Price &amp; Return'!$AR:$CD,COLUMN(I$1),0)</f>
        <v>0</v>
      </c>
      <c r="J207" s="36">
        <f>VLOOKUP($A207,'Price &amp; Return'!$AR:$CD,COLUMN(J$1),0)</f>
        <v>4.1964199099032207E-2</v>
      </c>
      <c r="K207" s="36">
        <f>VLOOKUP($A207,'Price &amp; Return'!$AR:$CD,COLUMN(K$1),0)</f>
        <v>6.63750689448728E-2</v>
      </c>
      <c r="L207" s="36">
        <f>VLOOKUP($A207,'Price &amp; Return'!$AR:$CD,COLUMN(L$1),0)</f>
        <v>2.5479085300984968E-2</v>
      </c>
      <c r="M207" s="36">
        <f>VLOOKUP($A207,'Price &amp; Return'!$AR:$CD,COLUMN(M$1),0)</f>
        <v>0</v>
      </c>
      <c r="N207" s="36">
        <f>VLOOKUP($A207,'Price &amp; Return'!$AR:$CD,COLUMN(N$1),0)</f>
        <v>-2.3256862164267235E-2</v>
      </c>
      <c r="O207" s="36">
        <f>VLOOKUP($A207,'Price &amp; Return'!$AR:$CD,COLUMN(O$1),0)</f>
        <v>-7.4901308173117714E-2</v>
      </c>
      <c r="P207" s="36">
        <f>VLOOKUP($A207,'Price &amp; Return'!$AR:$CD,COLUMN(P$1),0)</f>
        <v>-7.3177883728278964E-2</v>
      </c>
      <c r="Q207" s="36">
        <f>VLOOKUP($A207,'Price &amp; Return'!$AR:$CD,COLUMN(Q$1),0)</f>
        <v>0</v>
      </c>
      <c r="R207" s="36">
        <f>VLOOKUP($A207,'Price &amp; Return'!$AR:$CD,COLUMN(R$1),0)</f>
        <v>1.2812301560485399E-3</v>
      </c>
      <c r="S207" s="36">
        <f>VLOOKUP($A207,'Price &amp; Return'!$AR:$CD,COLUMN(S$1),0)</f>
        <v>0</v>
      </c>
      <c r="T207" s="36">
        <f>VLOOKUP($A207,'Price &amp; Return'!$AR:$CD,COLUMN(T$1),0)</f>
        <v>0</v>
      </c>
      <c r="U207" s="36">
        <f>VLOOKUP($A207,'Price &amp; Return'!$AR:$CD,COLUMN(U$1),0)</f>
        <v>-5.7293030519158357E-2</v>
      </c>
      <c r="V207" s="36">
        <f>VLOOKUP($A207,'Price &amp; Return'!$AR:$CD,COLUMN(V$1),0)</f>
        <v>0</v>
      </c>
      <c r="W207" s="36">
        <f>VLOOKUP($A207,'Price &amp; Return'!$AR:$CD,COLUMN(W$1),0)</f>
        <v>0</v>
      </c>
      <c r="X207" s="36">
        <f>VLOOKUP($A207,'Price &amp; Return'!$AR:$CD,COLUMN(X$1),0)</f>
        <v>0</v>
      </c>
      <c r="Y207" s="36">
        <f>VLOOKUP($A207,'Price &amp; Return'!$AR:$CD,COLUMN(Y$1),0)</f>
        <v>0</v>
      </c>
      <c r="Z207" s="36">
        <f>VLOOKUP($A207,'Price &amp; Return'!$AR:$CD,COLUMN(Z$1),0)</f>
        <v>0</v>
      </c>
      <c r="AA207" s="36">
        <f>VLOOKUP($A207,'Price &amp; Return'!$AR:$CD,COLUMN(AA$1),0)</f>
        <v>-2.0408871631207123E-2</v>
      </c>
      <c r="AB207" s="36">
        <f>VLOOKUP($A207,'Price &amp; Return'!$AR:$CD,COLUMN(AB$1),0)</f>
        <v>1.0471299867295437E-2</v>
      </c>
      <c r="AC207" s="36">
        <f>VLOOKUP($A207,'Price &amp; Return'!$AR:$CD,COLUMN(AC$1),0)</f>
        <v>8.2988028146950641E-3</v>
      </c>
      <c r="AD207" s="36">
        <f>VLOOKUP($A207,'Price &amp; Return'!$AR:$CD,COLUMN(AD$1),0)</f>
        <v>0</v>
      </c>
      <c r="AE207" s="36">
        <f>VLOOKUP($A207,'Price &amp; Return'!$AR:$CD,COLUMN(AE$1),0)</f>
        <v>0</v>
      </c>
      <c r="AF207" s="36">
        <f>VLOOKUP($A207,'Price &amp; Return'!$AR:$CD,COLUMN(AF$1),0)</f>
        <v>0</v>
      </c>
      <c r="AG207" s="36">
        <f>VLOOKUP($A207,'Price &amp; Return'!$AR:$CD,COLUMN(AG$1),0)</f>
        <v>-9.0498355199179273E-3</v>
      </c>
      <c r="AH207" s="36">
        <f>VLOOKUP($A207,'Price &amp; Return'!$AR:$CD,COLUMN(AH$1),0)</f>
        <v>-5.0125418235442863E-3</v>
      </c>
      <c r="AI207" s="36">
        <f>VLOOKUP($A207,'Price &amp; Return'!$AR:$CD,COLUMN(AI$1),0)</f>
        <v>0</v>
      </c>
      <c r="AJ207" s="36">
        <f>VLOOKUP($A207,'Price &amp; Return'!$AR:$CD,COLUMN(AJ$1),0)</f>
        <v>-4.3573053689557007E-3</v>
      </c>
      <c r="AK207" s="36">
        <f>VLOOKUP($A207,'Price &amp; Return'!$AR:$CD,COLUMN(AK$1),0)</f>
        <v>3.8124057841738244E-2</v>
      </c>
      <c r="AL207" s="36">
        <f>VLOOKUP($A207,'Price &amp; Return'!$AR:$CD,COLUMN(AL$1),0)</f>
        <v>0</v>
      </c>
      <c r="AM207" s="36">
        <f>VLOOKUP($A207,'Price &amp; Return'!$AR:$CD,COLUMN(AM$1),0)</f>
        <v>-3.6589447432291942E-2</v>
      </c>
    </row>
    <row r="208" spans="1:39" x14ac:dyDescent="0.35">
      <c r="A208">
        <v>207</v>
      </c>
      <c r="B208" s="31">
        <f>VLOOKUP($A208,'Price &amp; Return'!$AR:$CD,COLUMN(B$1),0)</f>
        <v>43340</v>
      </c>
      <c r="C208" s="36">
        <f>VLOOKUP($A208,'Price &amp; Return'!$AR:$CD,COLUMN(C$1),0)</f>
        <v>2.724964244737554E-2</v>
      </c>
      <c r="D208" s="36">
        <f>VLOOKUP($A208,'Price &amp; Return'!$AR:$CD,COLUMN(D$1),0)</f>
        <v>-1.4184634991956413E-2</v>
      </c>
      <c r="E208" s="36">
        <f>VLOOKUP($A208,'Price &amp; Return'!$AR:$CD,COLUMN(E$1),0)</f>
        <v>0</v>
      </c>
      <c r="F208" s="36">
        <f>VLOOKUP($A208,'Price &amp; Return'!$AR:$CD,COLUMN(F$1),0)</f>
        <v>0</v>
      </c>
      <c r="G208" s="36">
        <f>VLOOKUP($A208,'Price &amp; Return'!$AR:$CD,COLUMN(G$1),0)</f>
        <v>-4.962789342128902E-3</v>
      </c>
      <c r="H208" s="36">
        <f>VLOOKUP($A208,'Price &amp; Return'!$AR:$CD,COLUMN(H$1),0)</f>
        <v>0</v>
      </c>
      <c r="I208" s="36">
        <f>VLOOKUP($A208,'Price &amp; Return'!$AR:$CD,COLUMN(I$1),0)</f>
        <v>0</v>
      </c>
      <c r="J208" s="36">
        <f>VLOOKUP($A208,'Price &amp; Return'!$AR:$CD,COLUMN(J$1),0)</f>
        <v>0</v>
      </c>
      <c r="K208" s="36">
        <f>VLOOKUP($A208,'Price &amp; Return'!$AR:$CD,COLUMN(K$1),0)</f>
        <v>-6.6375068944872689E-2</v>
      </c>
      <c r="L208" s="36">
        <f>VLOOKUP($A208,'Price &amp; Return'!$AR:$CD,COLUMN(L$1),0)</f>
        <v>3.278982282299097E-2</v>
      </c>
      <c r="M208" s="36">
        <f>VLOOKUP($A208,'Price &amp; Return'!$AR:$CD,COLUMN(M$1),0)</f>
        <v>0</v>
      </c>
      <c r="N208" s="36">
        <f>VLOOKUP($A208,'Price &amp; Return'!$AR:$CD,COLUMN(N$1),0)</f>
        <v>5.310982531394854E-2</v>
      </c>
      <c r="O208" s="36">
        <f>VLOOKUP($A208,'Price &amp; Return'!$AR:$CD,COLUMN(O$1),0)</f>
        <v>2.0834086902841834E-2</v>
      </c>
      <c r="P208" s="36">
        <f>VLOOKUP($A208,'Price &amp; Return'!$AR:$CD,COLUMN(P$1),0)</f>
        <v>4.9596941139371978E-2</v>
      </c>
      <c r="Q208" s="36">
        <f>VLOOKUP($A208,'Price &amp; Return'!$AR:$CD,COLUMN(Q$1),0)</f>
        <v>-6.8992871486951435E-2</v>
      </c>
      <c r="R208" s="36">
        <f>VLOOKUP($A208,'Price &amp; Return'!$AR:$CD,COLUMN(R$1),0)</f>
        <v>2.5975486403260736E-2</v>
      </c>
      <c r="S208" s="36">
        <f>VLOOKUP($A208,'Price &amp; Return'!$AR:$CD,COLUMN(S$1),0)</f>
        <v>0</v>
      </c>
      <c r="T208" s="36">
        <f>VLOOKUP($A208,'Price &amp; Return'!$AR:$CD,COLUMN(T$1),0)</f>
        <v>0</v>
      </c>
      <c r="U208" s="36">
        <f>VLOOKUP($A208,'Price &amp; Return'!$AR:$CD,COLUMN(U$1),0)</f>
        <v>0</v>
      </c>
      <c r="V208" s="36">
        <f>VLOOKUP($A208,'Price &amp; Return'!$AR:$CD,COLUMN(V$1),0)</f>
        <v>0</v>
      </c>
      <c r="W208" s="36">
        <f>VLOOKUP($A208,'Price &amp; Return'!$AR:$CD,COLUMN(W$1),0)</f>
        <v>0</v>
      </c>
      <c r="X208" s="36">
        <f>VLOOKUP($A208,'Price &amp; Return'!$AR:$CD,COLUMN(X$1),0)</f>
        <v>0</v>
      </c>
      <c r="Y208" s="36">
        <f>VLOOKUP($A208,'Price &amp; Return'!$AR:$CD,COLUMN(Y$1),0)</f>
        <v>8.3298630389177098E-4</v>
      </c>
      <c r="Z208" s="36">
        <f>VLOOKUP($A208,'Price &amp; Return'!$AR:$CD,COLUMN(Z$1),0)</f>
        <v>0</v>
      </c>
      <c r="AA208" s="36">
        <f>VLOOKUP($A208,'Price &amp; Return'!$AR:$CD,COLUMN(AA$1),0)</f>
        <v>0</v>
      </c>
      <c r="AB208" s="36">
        <f>VLOOKUP($A208,'Price &amp; Return'!$AR:$CD,COLUMN(AB$1),0)</f>
        <v>4.8527040894660381E-2</v>
      </c>
      <c r="AC208" s="36">
        <f>VLOOKUP($A208,'Price &amp; Return'!$AR:$CD,COLUMN(AC$1),0)</f>
        <v>0</v>
      </c>
      <c r="AD208" s="36">
        <f>VLOOKUP($A208,'Price &amp; Return'!$AR:$CD,COLUMN(AD$1),0)</f>
        <v>4.3675063502661635E-2</v>
      </c>
      <c r="AE208" s="36">
        <f>VLOOKUP($A208,'Price &amp; Return'!$AR:$CD,COLUMN(AE$1),0)</f>
        <v>0</v>
      </c>
      <c r="AF208" s="36">
        <f>VLOOKUP($A208,'Price &amp; Return'!$AR:$CD,COLUMN(AF$1),0)</f>
        <v>0</v>
      </c>
      <c r="AG208" s="36">
        <f>VLOOKUP($A208,'Price &amp; Return'!$AR:$CD,COLUMN(AG$1),0)</f>
        <v>9.0498355199178562E-3</v>
      </c>
      <c r="AH208" s="36">
        <f>VLOOKUP($A208,'Price &amp; Return'!$AR:$CD,COLUMN(AH$1),0)</f>
        <v>6.4538521137571164E-2</v>
      </c>
      <c r="AI208" s="36">
        <f>VLOOKUP($A208,'Price &amp; Return'!$AR:$CD,COLUMN(AI$1),0)</f>
        <v>0</v>
      </c>
      <c r="AJ208" s="36">
        <f>VLOOKUP($A208,'Price &amp; Return'!$AR:$CD,COLUMN(AJ$1),0)</f>
        <v>0</v>
      </c>
      <c r="AK208" s="36">
        <f>VLOOKUP($A208,'Price &amp; Return'!$AR:$CD,COLUMN(AK$1),0)</f>
        <v>-3.5627177643151042E-2</v>
      </c>
      <c r="AL208" s="36">
        <f>VLOOKUP($A208,'Price &amp; Return'!$AR:$CD,COLUMN(AL$1),0)</f>
        <v>-4.9875415110390512E-3</v>
      </c>
      <c r="AM208" s="36">
        <f>VLOOKUP($A208,'Price &amp; Return'!$AR:$CD,COLUMN(AM$1),0)</f>
        <v>2.4243611609992635E-2</v>
      </c>
    </row>
    <row r="209" spans="1:39" x14ac:dyDescent="0.35">
      <c r="A209">
        <v>208</v>
      </c>
      <c r="B209" s="31">
        <f>VLOOKUP($A209,'Price &amp; Return'!$AR:$CD,COLUMN(B$1),0)</f>
        <v>43339</v>
      </c>
      <c r="C209" s="36">
        <f>VLOOKUP($A209,'Price &amp; Return'!$AR:$CD,COLUMN(C$1),0)</f>
        <v>5.5401803756153509E-3</v>
      </c>
      <c r="D209" s="36">
        <f>VLOOKUP($A209,'Price &amp; Return'!$AR:$CD,COLUMN(D$1),0)</f>
        <v>1.4184634991956381E-2</v>
      </c>
      <c r="E209" s="36">
        <f>VLOOKUP($A209,'Price &amp; Return'!$AR:$CD,COLUMN(E$1),0)</f>
        <v>0</v>
      </c>
      <c r="F209" s="36">
        <f>VLOOKUP($A209,'Price &amp; Return'!$AR:$CD,COLUMN(F$1),0)</f>
        <v>0</v>
      </c>
      <c r="G209" s="36">
        <f>VLOOKUP($A209,'Price &amp; Return'!$AR:$CD,COLUMN(G$1),0)</f>
        <v>0</v>
      </c>
      <c r="H209" s="36">
        <f>VLOOKUP($A209,'Price &amp; Return'!$AR:$CD,COLUMN(H$1),0)</f>
        <v>0</v>
      </c>
      <c r="I209" s="36">
        <f>VLOOKUP($A209,'Price &amp; Return'!$AR:$CD,COLUMN(I$1),0)</f>
        <v>0</v>
      </c>
      <c r="J209" s="36">
        <f>VLOOKUP($A209,'Price &amp; Return'!$AR:$CD,COLUMN(J$1),0)</f>
        <v>0</v>
      </c>
      <c r="K209" s="36">
        <f>VLOOKUP($A209,'Price &amp; Return'!$AR:$CD,COLUMN(K$1),0)</f>
        <v>4.1204330598321029E-2</v>
      </c>
      <c r="L209" s="36">
        <f>VLOOKUP($A209,'Price &amp; Return'!$AR:$CD,COLUMN(L$1),0)</f>
        <v>2.0202707317519469E-2</v>
      </c>
      <c r="M209" s="36">
        <f>VLOOKUP($A209,'Price &amp; Return'!$AR:$CD,COLUMN(M$1),0)</f>
        <v>0</v>
      </c>
      <c r="N209" s="36">
        <f>VLOOKUP($A209,'Price &amp; Return'!$AR:$CD,COLUMN(N$1),0)</f>
        <v>3.7041271680349076E-2</v>
      </c>
      <c r="O209" s="36">
        <f>VLOOKUP($A209,'Price &amp; Return'!$AR:$CD,COLUMN(O$1),0)</f>
        <v>-1.5666116744399463E-2</v>
      </c>
      <c r="P209" s="36">
        <f>VLOOKUP($A209,'Price &amp; Return'!$AR:$CD,COLUMN(P$1),0)</f>
        <v>9.3193776897947306E-2</v>
      </c>
      <c r="Q209" s="36">
        <f>VLOOKUP($A209,'Price &amp; Return'!$AR:$CD,COLUMN(Q$1),0)</f>
        <v>-1.9802627296179754E-2</v>
      </c>
      <c r="R209" s="36">
        <f>VLOOKUP($A209,'Price &amp; Return'!$AR:$CD,COLUMN(R$1),0)</f>
        <v>1.3245226750020723E-2</v>
      </c>
      <c r="S209" s="36">
        <f>VLOOKUP($A209,'Price &amp; Return'!$AR:$CD,COLUMN(S$1),0)</f>
        <v>0</v>
      </c>
      <c r="T209" s="36">
        <f>VLOOKUP($A209,'Price &amp; Return'!$AR:$CD,COLUMN(T$1),0)</f>
        <v>0</v>
      </c>
      <c r="U209" s="36">
        <f>VLOOKUP($A209,'Price &amp; Return'!$AR:$CD,COLUMN(U$1),0)</f>
        <v>2.8236259947529624E-2</v>
      </c>
      <c r="V209" s="36">
        <f>VLOOKUP($A209,'Price &amp; Return'!$AR:$CD,COLUMN(V$1),0)</f>
        <v>0</v>
      </c>
      <c r="W209" s="36">
        <f>VLOOKUP($A209,'Price &amp; Return'!$AR:$CD,COLUMN(W$1),0)</f>
        <v>0</v>
      </c>
      <c r="X209" s="36">
        <f>VLOOKUP($A209,'Price &amp; Return'!$AR:$CD,COLUMN(X$1),0)</f>
        <v>0</v>
      </c>
      <c r="Y209" s="36">
        <f>VLOOKUP($A209,'Price &amp; Return'!$AR:$CD,COLUMN(Y$1),0)</f>
        <v>0</v>
      </c>
      <c r="Z209" s="36">
        <f>VLOOKUP($A209,'Price &amp; Return'!$AR:$CD,COLUMN(Z$1),0)</f>
        <v>0</v>
      </c>
      <c r="AA209" s="36">
        <f>VLOOKUP($A209,'Price &amp; Return'!$AR:$CD,COLUMN(AA$1),0)</f>
        <v>0</v>
      </c>
      <c r="AB209" s="36">
        <f>VLOOKUP($A209,'Price &amp; Return'!$AR:$CD,COLUMN(AB$1),0)</f>
        <v>1.8963200707756138E-2</v>
      </c>
      <c r="AC209" s="36">
        <f>VLOOKUP($A209,'Price &amp; Return'!$AR:$CD,COLUMN(AC$1),0)</f>
        <v>-4.8790164169431945E-2</v>
      </c>
      <c r="AD209" s="36">
        <f>VLOOKUP($A209,'Price &amp; Return'!$AR:$CD,COLUMN(AD$1),0)</f>
        <v>8.9686699827603161E-3</v>
      </c>
      <c r="AE209" s="36">
        <f>VLOOKUP($A209,'Price &amp; Return'!$AR:$CD,COLUMN(AE$1),0)</f>
        <v>0</v>
      </c>
      <c r="AF209" s="36">
        <f>VLOOKUP($A209,'Price &amp; Return'!$AR:$CD,COLUMN(AF$1),0)</f>
        <v>0</v>
      </c>
      <c r="AG209" s="36">
        <f>VLOOKUP($A209,'Price &amp; Return'!$AR:$CD,COLUMN(AG$1),0)</f>
        <v>2.2753138371356054E-3</v>
      </c>
      <c r="AH209" s="36">
        <f>VLOOKUP($A209,'Price &amp; Return'!$AR:$CD,COLUMN(AH$1),0)</f>
        <v>1.342302033214055E-2</v>
      </c>
      <c r="AI209" s="36">
        <f>VLOOKUP($A209,'Price &amp; Return'!$AR:$CD,COLUMN(AI$1),0)</f>
        <v>0</v>
      </c>
      <c r="AJ209" s="36">
        <f>VLOOKUP($A209,'Price &amp; Return'!$AR:$CD,COLUMN(AJ$1),0)</f>
        <v>-2.1506205220963619E-2</v>
      </c>
      <c r="AK209" s="36">
        <f>VLOOKUP($A209,'Price &amp; Return'!$AR:$CD,COLUMN(AK$1),0)</f>
        <v>0</v>
      </c>
      <c r="AL209" s="36">
        <f>VLOOKUP($A209,'Price &amp; Return'!$AR:$CD,COLUMN(AL$1),0)</f>
        <v>4.9875415110389679E-3</v>
      </c>
      <c r="AM209" s="36">
        <f>VLOOKUP($A209,'Price &amp; Return'!$AR:$CD,COLUMN(AM$1),0)</f>
        <v>1.8576385572935457E-2</v>
      </c>
    </row>
    <row r="210" spans="1:39" x14ac:dyDescent="0.35">
      <c r="A210">
        <v>209</v>
      </c>
      <c r="B210" s="31">
        <f>VLOOKUP($A210,'Price &amp; Return'!$AR:$CD,COLUMN(B$1),0)</f>
        <v>43336</v>
      </c>
      <c r="C210" s="36">
        <f>VLOOKUP($A210,'Price &amp; Return'!$AR:$CD,COLUMN(C$1),0)</f>
        <v>0</v>
      </c>
      <c r="D210" s="36">
        <f>VLOOKUP($A210,'Price &amp; Return'!$AR:$CD,COLUMN(D$1),0)</f>
        <v>2.8987536873252187E-2</v>
      </c>
      <c r="E210" s="36">
        <f>VLOOKUP($A210,'Price &amp; Return'!$AR:$CD,COLUMN(E$1),0)</f>
        <v>0</v>
      </c>
      <c r="F210" s="36">
        <f>VLOOKUP($A210,'Price &amp; Return'!$AR:$CD,COLUMN(F$1),0)</f>
        <v>0</v>
      </c>
      <c r="G210" s="36">
        <f>VLOOKUP($A210,'Price &amp; Return'!$AR:$CD,COLUMN(G$1),0)</f>
        <v>0</v>
      </c>
      <c r="H210" s="36">
        <f>VLOOKUP($A210,'Price &amp; Return'!$AR:$CD,COLUMN(H$1),0)</f>
        <v>0</v>
      </c>
      <c r="I210" s="36">
        <f>VLOOKUP($A210,'Price &amp; Return'!$AR:$CD,COLUMN(I$1),0)</f>
        <v>0</v>
      </c>
      <c r="J210" s="36">
        <f>VLOOKUP($A210,'Price &amp; Return'!$AR:$CD,COLUMN(J$1),0)</f>
        <v>0</v>
      </c>
      <c r="K210" s="36">
        <f>VLOOKUP($A210,'Price &amp; Return'!$AR:$CD,COLUMN(K$1),0)</f>
        <v>0</v>
      </c>
      <c r="L210" s="36">
        <f>VLOOKUP($A210,'Price &amp; Return'!$AR:$CD,COLUMN(L$1),0)</f>
        <v>-6.7796869853788038E-3</v>
      </c>
      <c r="M210" s="36">
        <f>VLOOKUP($A210,'Price &amp; Return'!$AR:$CD,COLUMN(M$1),0)</f>
        <v>0</v>
      </c>
      <c r="N210" s="36">
        <f>VLOOKUP($A210,'Price &amp; Return'!$AR:$CD,COLUMN(N$1),0)</f>
        <v>6.3091691932645345E-3</v>
      </c>
      <c r="O210" s="36">
        <f>VLOOKUP($A210,'Price &amp; Return'!$AR:$CD,COLUMN(O$1),0)</f>
        <v>0</v>
      </c>
      <c r="P210" s="36">
        <f>VLOOKUP($A210,'Price &amp; Return'!$AR:$CD,COLUMN(P$1),0)</f>
        <v>4.7628048989254664E-2</v>
      </c>
      <c r="Q210" s="36">
        <f>VLOOKUP($A210,'Price &amp; Return'!$AR:$CD,COLUMN(Q$1),0)</f>
        <v>0</v>
      </c>
      <c r="R210" s="36">
        <f>VLOOKUP($A210,'Price &amp; Return'!$AR:$CD,COLUMN(R$1),0)</f>
        <v>-7.9681696491768449E-3</v>
      </c>
      <c r="S210" s="36">
        <f>VLOOKUP($A210,'Price &amp; Return'!$AR:$CD,COLUMN(S$1),0)</f>
        <v>0</v>
      </c>
      <c r="T210" s="36">
        <f>VLOOKUP($A210,'Price &amp; Return'!$AR:$CD,COLUMN(T$1),0)</f>
        <v>-6.0624621816434854E-2</v>
      </c>
      <c r="U210" s="36">
        <f>VLOOKUP($A210,'Price &amp; Return'!$AR:$CD,COLUMN(U$1),0)</f>
        <v>0</v>
      </c>
      <c r="V210" s="36">
        <f>VLOOKUP($A210,'Price &amp; Return'!$AR:$CD,COLUMN(V$1),0)</f>
        <v>0</v>
      </c>
      <c r="W210" s="36">
        <f>VLOOKUP($A210,'Price &amp; Return'!$AR:$CD,COLUMN(W$1),0)</f>
        <v>0</v>
      </c>
      <c r="X210" s="36">
        <f>VLOOKUP($A210,'Price &amp; Return'!$AR:$CD,COLUMN(X$1),0)</f>
        <v>0</v>
      </c>
      <c r="Y210" s="36">
        <f>VLOOKUP($A210,'Price &amp; Return'!$AR:$CD,COLUMN(Y$1),0)</f>
        <v>0</v>
      </c>
      <c r="Z210" s="36">
        <f>VLOOKUP($A210,'Price &amp; Return'!$AR:$CD,COLUMN(Z$1),0)</f>
        <v>0</v>
      </c>
      <c r="AA210" s="36">
        <f>VLOOKUP($A210,'Price &amp; Return'!$AR:$CD,COLUMN(AA$1),0)</f>
        <v>0</v>
      </c>
      <c r="AB210" s="36">
        <f>VLOOKUP($A210,'Price &amp; Return'!$AR:$CD,COLUMN(AB$1),0)</f>
        <v>0</v>
      </c>
      <c r="AC210" s="36">
        <f>VLOOKUP($A210,'Price &amp; Return'!$AR:$CD,COLUMN(AC$1),0)</f>
        <v>0</v>
      </c>
      <c r="AD210" s="36">
        <f>VLOOKUP($A210,'Price &amp; Return'!$AR:$CD,COLUMN(AD$1),0)</f>
        <v>0</v>
      </c>
      <c r="AE210" s="36">
        <f>VLOOKUP($A210,'Price &amp; Return'!$AR:$CD,COLUMN(AE$1),0)</f>
        <v>0</v>
      </c>
      <c r="AF210" s="36">
        <f>VLOOKUP($A210,'Price &amp; Return'!$AR:$CD,COLUMN(AF$1),0)</f>
        <v>0</v>
      </c>
      <c r="AG210" s="36">
        <f>VLOOKUP($A210,'Price &amp; Return'!$AR:$CD,COLUMN(AG$1),0)</f>
        <v>4.5662179795811844E-3</v>
      </c>
      <c r="AH210" s="36">
        <f>VLOOKUP($A210,'Price &amp; Return'!$AR:$CD,COLUMN(AH$1),0)</f>
        <v>-9.0384061468268939E-2</v>
      </c>
      <c r="AI210" s="36">
        <f>VLOOKUP($A210,'Price &amp; Return'!$AR:$CD,COLUMN(AI$1),0)</f>
        <v>0</v>
      </c>
      <c r="AJ210" s="36">
        <f>VLOOKUP($A210,'Price &amp; Return'!$AR:$CD,COLUMN(AJ$1),0)</f>
        <v>2.1506205220963682E-2</v>
      </c>
      <c r="AK210" s="36">
        <f>VLOOKUP($A210,'Price &amp; Return'!$AR:$CD,COLUMN(AK$1),0)</f>
        <v>4.08219945202552E-2</v>
      </c>
      <c r="AL210" s="36">
        <f>VLOOKUP($A210,'Price &amp; Return'!$AR:$CD,COLUMN(AL$1),0)</f>
        <v>0</v>
      </c>
      <c r="AM210" s="36">
        <f>VLOOKUP($A210,'Price &amp; Return'!$AR:$CD,COLUMN(AM$1),0)</f>
        <v>0</v>
      </c>
    </row>
    <row r="211" spans="1:39" x14ac:dyDescent="0.35">
      <c r="A211">
        <v>210</v>
      </c>
      <c r="B211" s="31">
        <f>VLOOKUP($A211,'Price &amp; Return'!$AR:$CD,COLUMN(B$1),0)</f>
        <v>43335</v>
      </c>
      <c r="C211" s="36">
        <f>VLOOKUP($A211,'Price &amp; Return'!$AR:$CD,COLUMN(C$1),0)</f>
        <v>-5.4067221270275821E-2</v>
      </c>
      <c r="D211" s="36">
        <f>VLOOKUP($A211,'Price &amp; Return'!$AR:$CD,COLUMN(D$1),0)</f>
        <v>-2.8987536873252187E-2</v>
      </c>
      <c r="E211" s="36">
        <f>VLOOKUP($A211,'Price &amp; Return'!$AR:$CD,COLUMN(E$1),0)</f>
        <v>0</v>
      </c>
      <c r="F211" s="36">
        <f>VLOOKUP($A211,'Price &amp; Return'!$AR:$CD,COLUMN(F$1),0)</f>
        <v>0</v>
      </c>
      <c r="G211" s="36">
        <f>VLOOKUP($A211,'Price &amp; Return'!$AR:$CD,COLUMN(G$1),0)</f>
        <v>0</v>
      </c>
      <c r="H211" s="36">
        <f>VLOOKUP($A211,'Price &amp; Return'!$AR:$CD,COLUMN(H$1),0)</f>
        <v>0</v>
      </c>
      <c r="I211" s="36">
        <f>VLOOKUP($A211,'Price &amp; Return'!$AR:$CD,COLUMN(I$1),0)</f>
        <v>0</v>
      </c>
      <c r="J211" s="36">
        <f>VLOOKUP($A211,'Price &amp; Return'!$AR:$CD,COLUMN(J$1),0)</f>
        <v>0</v>
      </c>
      <c r="K211" s="36">
        <f>VLOOKUP($A211,'Price &amp; Return'!$AR:$CD,COLUMN(K$1),0)</f>
        <v>0</v>
      </c>
      <c r="L211" s="36">
        <f>VLOOKUP($A211,'Price &amp; Return'!$AR:$CD,COLUMN(L$1),0)</f>
        <v>0</v>
      </c>
      <c r="M211" s="36">
        <f>VLOOKUP($A211,'Price &amp; Return'!$AR:$CD,COLUMN(M$1),0)</f>
        <v>0</v>
      </c>
      <c r="N211" s="36">
        <f>VLOOKUP($A211,'Price &amp; Return'!$AR:$CD,COLUMN(N$1),0)</f>
        <v>-2.500130220541727E-2</v>
      </c>
      <c r="O211" s="36">
        <f>VLOOKUP($A211,'Price &amp; Return'!$AR:$CD,COLUMN(O$1),0)</f>
        <v>5.1948168771041511E-3</v>
      </c>
      <c r="P211" s="36">
        <f>VLOOKUP($A211,'Price &amp; Return'!$AR:$CD,COLUMN(P$1),0)</f>
        <v>-4.7628048989254587E-2</v>
      </c>
      <c r="Q211" s="36">
        <f>VLOOKUP($A211,'Price &amp; Return'!$AR:$CD,COLUMN(Q$1),0)</f>
        <v>0</v>
      </c>
      <c r="R211" s="36">
        <f>VLOOKUP($A211,'Price &amp; Return'!$AR:$CD,COLUMN(R$1),0)</f>
        <v>2.2743455231330995E-2</v>
      </c>
      <c r="S211" s="36">
        <f>VLOOKUP($A211,'Price &amp; Return'!$AR:$CD,COLUMN(S$1),0)</f>
        <v>0</v>
      </c>
      <c r="T211" s="36">
        <f>VLOOKUP($A211,'Price &amp; Return'!$AR:$CD,COLUMN(T$1),0)</f>
        <v>-3.4685557987890102E-2</v>
      </c>
      <c r="U211" s="36">
        <f>VLOOKUP($A211,'Price &amp; Return'!$AR:$CD,COLUMN(U$1),0)</f>
        <v>-5.755064761630501E-2</v>
      </c>
      <c r="V211" s="36">
        <f>VLOOKUP($A211,'Price &amp; Return'!$AR:$CD,COLUMN(V$1),0)</f>
        <v>0</v>
      </c>
      <c r="W211" s="36">
        <f>VLOOKUP($A211,'Price &amp; Return'!$AR:$CD,COLUMN(W$1),0)</f>
        <v>0</v>
      </c>
      <c r="X211" s="36">
        <f>VLOOKUP($A211,'Price &amp; Return'!$AR:$CD,COLUMN(X$1),0)</f>
        <v>0</v>
      </c>
      <c r="Y211" s="36">
        <f>VLOOKUP($A211,'Price &amp; Return'!$AR:$CD,COLUMN(Y$1),0)</f>
        <v>0</v>
      </c>
      <c r="Z211" s="36">
        <f>VLOOKUP($A211,'Price &amp; Return'!$AR:$CD,COLUMN(Z$1),0)</f>
        <v>0</v>
      </c>
      <c r="AA211" s="36">
        <f>VLOOKUP($A211,'Price &amp; Return'!$AR:$CD,COLUMN(AA$1),0)</f>
        <v>-1.6032407531048884E-2</v>
      </c>
      <c r="AB211" s="36">
        <f>VLOOKUP($A211,'Price &amp; Return'!$AR:$CD,COLUMN(AB$1),0)</f>
        <v>-2.9952322283351332E-2</v>
      </c>
      <c r="AC211" s="36">
        <f>VLOOKUP($A211,'Price &amp; Return'!$AR:$CD,COLUMN(AC$1),0)</f>
        <v>0</v>
      </c>
      <c r="AD211" s="36">
        <f>VLOOKUP($A211,'Price &amp; Return'!$AR:$CD,COLUMN(AD$1),0)</f>
        <v>0</v>
      </c>
      <c r="AE211" s="36">
        <f>VLOOKUP($A211,'Price &amp; Return'!$AR:$CD,COLUMN(AE$1),0)</f>
        <v>0</v>
      </c>
      <c r="AF211" s="36">
        <f>VLOOKUP($A211,'Price &amp; Return'!$AR:$CD,COLUMN(AF$1),0)</f>
        <v>0</v>
      </c>
      <c r="AG211" s="36">
        <f>VLOOKUP($A211,'Price &amp; Return'!$AR:$CD,COLUMN(AG$1),0)</f>
        <v>0</v>
      </c>
      <c r="AH211" s="36">
        <f>VLOOKUP($A211,'Price &amp; Return'!$AR:$CD,COLUMN(AH$1),0)</f>
        <v>0</v>
      </c>
      <c r="AI211" s="36">
        <f>VLOOKUP($A211,'Price &amp; Return'!$AR:$CD,COLUMN(AI$1),0)</f>
        <v>0</v>
      </c>
      <c r="AJ211" s="36">
        <f>VLOOKUP($A211,'Price &amp; Return'!$AR:$CD,COLUMN(AJ$1),0)</f>
        <v>6.7441280795532479E-2</v>
      </c>
      <c r="AK211" s="36">
        <f>VLOOKUP($A211,'Price &amp; Return'!$AR:$CD,COLUMN(AK$1),0)</f>
        <v>-6.5514607110626691E-2</v>
      </c>
      <c r="AL211" s="36">
        <f>VLOOKUP($A211,'Price &amp; Return'!$AR:$CD,COLUMN(AL$1),0)</f>
        <v>0</v>
      </c>
      <c r="AM211" s="36">
        <f>VLOOKUP($A211,'Price &amp; Return'!$AR:$CD,COLUMN(AM$1),0)</f>
        <v>-1.8576385572935419E-2</v>
      </c>
    </row>
    <row r="212" spans="1:39" x14ac:dyDescent="0.35">
      <c r="A212">
        <v>211</v>
      </c>
      <c r="B212" s="31">
        <f>VLOOKUP($A212,'Price &amp; Return'!$AR:$CD,COLUMN(B$1),0)</f>
        <v>43332</v>
      </c>
      <c r="C212" s="36">
        <f>VLOOKUP($A212,'Price &amp; Return'!$AR:$CD,COLUMN(C$1),0)</f>
        <v>-1.0471299867295366E-2</v>
      </c>
      <c r="D212" s="36">
        <f>VLOOKUP($A212,'Price &amp; Return'!$AR:$CD,COLUMN(D$1),0)</f>
        <v>2.8987536873252187E-2</v>
      </c>
      <c r="E212" s="36">
        <f>VLOOKUP($A212,'Price &amp; Return'!$AR:$CD,COLUMN(E$1),0)</f>
        <v>0</v>
      </c>
      <c r="F212" s="36">
        <f>VLOOKUP($A212,'Price &amp; Return'!$AR:$CD,COLUMN(F$1),0)</f>
        <v>0</v>
      </c>
      <c r="G212" s="36">
        <f>VLOOKUP($A212,'Price &amp; Return'!$AR:$CD,COLUMN(G$1),0)</f>
        <v>9.950330853168092E-3</v>
      </c>
      <c r="H212" s="36">
        <f>VLOOKUP($A212,'Price &amp; Return'!$AR:$CD,COLUMN(H$1),0)</f>
        <v>0</v>
      </c>
      <c r="I212" s="36">
        <f>VLOOKUP($A212,'Price &amp; Return'!$AR:$CD,COLUMN(I$1),0)</f>
        <v>0</v>
      </c>
      <c r="J212" s="36">
        <f>VLOOKUP($A212,'Price &amp; Return'!$AR:$CD,COLUMN(J$1),0)</f>
        <v>0</v>
      </c>
      <c r="K212" s="36">
        <f>VLOOKUP($A212,'Price &amp; Return'!$AR:$CD,COLUMN(K$1),0)</f>
        <v>-1.8939960100921614E-2</v>
      </c>
      <c r="L212" s="36">
        <f>VLOOKUP($A212,'Price &amp; Return'!$AR:$CD,COLUMN(L$1),0)</f>
        <v>0</v>
      </c>
      <c r="M212" s="36">
        <f>VLOOKUP($A212,'Price &amp; Return'!$AR:$CD,COLUMN(M$1),0)</f>
        <v>0</v>
      </c>
      <c r="N212" s="36">
        <f>VLOOKUP($A212,'Price &amp; Return'!$AR:$CD,COLUMN(N$1),0)</f>
        <v>-2.4391453124159124E-2</v>
      </c>
      <c r="O212" s="36">
        <f>VLOOKUP($A212,'Price &amp; Return'!$AR:$CD,COLUMN(O$1),0)</f>
        <v>-2.0619287202735818E-2</v>
      </c>
      <c r="P212" s="36">
        <f>VLOOKUP($A212,'Price &amp; Return'!$AR:$CD,COLUMN(P$1),0)</f>
        <v>-2.2989518224698718E-2</v>
      </c>
      <c r="Q212" s="36">
        <f>VLOOKUP($A212,'Price &amp; Return'!$AR:$CD,COLUMN(Q$1),0)</f>
        <v>0</v>
      </c>
      <c r="R212" s="36">
        <f>VLOOKUP($A212,'Price &amp; Return'!$AR:$CD,COLUMN(R$1),0)</f>
        <v>-2.8020512332174907E-2</v>
      </c>
      <c r="S212" s="36">
        <f>VLOOKUP($A212,'Price &amp; Return'!$AR:$CD,COLUMN(S$1),0)</f>
        <v>0</v>
      </c>
      <c r="T212" s="36">
        <f>VLOOKUP($A212,'Price &amp; Return'!$AR:$CD,COLUMN(T$1),0)</f>
        <v>0</v>
      </c>
      <c r="U212" s="36">
        <f>VLOOKUP($A212,'Price &amp; Return'!$AR:$CD,COLUMN(U$1),0)</f>
        <v>0</v>
      </c>
      <c r="V212" s="36">
        <f>VLOOKUP($A212,'Price &amp; Return'!$AR:$CD,COLUMN(V$1),0)</f>
        <v>0</v>
      </c>
      <c r="W212" s="36">
        <f>VLOOKUP($A212,'Price &amp; Return'!$AR:$CD,COLUMN(W$1),0)</f>
        <v>0</v>
      </c>
      <c r="X212" s="36">
        <f>VLOOKUP($A212,'Price &amp; Return'!$AR:$CD,COLUMN(X$1),0)</f>
        <v>0</v>
      </c>
      <c r="Y212" s="36">
        <f>VLOOKUP($A212,'Price &amp; Return'!$AR:$CD,COLUMN(Y$1),0)</f>
        <v>0</v>
      </c>
      <c r="Z212" s="36">
        <f>VLOOKUP($A212,'Price &amp; Return'!$AR:$CD,COLUMN(Z$1),0)</f>
        <v>0</v>
      </c>
      <c r="AA212" s="36">
        <f>VLOOKUP($A212,'Price &amp; Return'!$AR:$CD,COLUMN(AA$1),0)</f>
        <v>4.9825713444638731E-3</v>
      </c>
      <c r="AB212" s="36">
        <f>VLOOKUP($A212,'Price &amp; Return'!$AR:$CD,COLUMN(AB$1),0)</f>
        <v>0</v>
      </c>
      <c r="AC212" s="36">
        <f>VLOOKUP($A212,'Price &amp; Return'!$AR:$CD,COLUMN(AC$1),0)</f>
        <v>0</v>
      </c>
      <c r="AD212" s="36">
        <f>VLOOKUP($A212,'Price &amp; Return'!$AR:$CD,COLUMN(AD$1),0)</f>
        <v>0</v>
      </c>
      <c r="AE212" s="36">
        <f>VLOOKUP($A212,'Price &amp; Return'!$AR:$CD,COLUMN(AE$1),0)</f>
        <v>0</v>
      </c>
      <c r="AF212" s="36">
        <f>VLOOKUP($A212,'Price &amp; Return'!$AR:$CD,COLUMN(AF$1),0)</f>
        <v>0</v>
      </c>
      <c r="AG212" s="36">
        <f>VLOOKUP($A212,'Price &amp; Return'!$AR:$CD,COLUMN(AG$1),0)</f>
        <v>-4.4750195798614556E-2</v>
      </c>
      <c r="AH212" s="36">
        <f>VLOOKUP($A212,'Price &amp; Return'!$AR:$CD,COLUMN(AH$1),0)</f>
        <v>0</v>
      </c>
      <c r="AI212" s="36">
        <f>VLOOKUP($A212,'Price &amp; Return'!$AR:$CD,COLUMN(AI$1),0)</f>
        <v>0</v>
      </c>
      <c r="AJ212" s="36">
        <f>VLOOKUP($A212,'Price &amp; Return'!$AR:$CD,COLUMN(AJ$1),0)</f>
        <v>-2.2989518224698718E-2</v>
      </c>
      <c r="AK212" s="36">
        <f>VLOOKUP($A212,'Price &amp; Return'!$AR:$CD,COLUMN(AK$1),0)</f>
        <v>-2.647567398402802E-2</v>
      </c>
      <c r="AL212" s="36">
        <f>VLOOKUP($A212,'Price &amp; Return'!$AR:$CD,COLUMN(AL$1),0)</f>
        <v>-2.9558802241544391E-2</v>
      </c>
      <c r="AM212" s="36">
        <f>VLOOKUP($A212,'Price &amp; Return'!$AR:$CD,COLUMN(AM$1),0)</f>
        <v>-2.4243611609992739E-2</v>
      </c>
    </row>
    <row r="213" spans="1:39" x14ac:dyDescent="0.35">
      <c r="A213">
        <v>212</v>
      </c>
      <c r="B213" s="31">
        <f>VLOOKUP($A213,'Price &amp; Return'!$AR:$CD,COLUMN(B$1),0)</f>
        <v>43329</v>
      </c>
      <c r="C213" s="36">
        <f>VLOOKUP($A213,'Price &amp; Return'!$AR:$CD,COLUMN(C$1),0)</f>
        <v>0</v>
      </c>
      <c r="D213" s="36">
        <f>VLOOKUP($A213,'Price &amp; Return'!$AR:$CD,COLUMN(D$1),0)</f>
        <v>1.4815085785140682E-2</v>
      </c>
      <c r="E213" s="36">
        <f>VLOOKUP($A213,'Price &amp; Return'!$AR:$CD,COLUMN(E$1),0)</f>
        <v>0</v>
      </c>
      <c r="F213" s="36">
        <f>VLOOKUP($A213,'Price &amp; Return'!$AR:$CD,COLUMN(F$1),0)</f>
        <v>0</v>
      </c>
      <c r="G213" s="36">
        <f>VLOOKUP($A213,'Price &amp; Return'!$AR:$CD,COLUMN(G$1),0)</f>
        <v>0</v>
      </c>
      <c r="H213" s="36">
        <f>VLOOKUP($A213,'Price &amp; Return'!$AR:$CD,COLUMN(H$1),0)</f>
        <v>0</v>
      </c>
      <c r="I213" s="36">
        <f>VLOOKUP($A213,'Price &amp; Return'!$AR:$CD,COLUMN(I$1),0)</f>
        <v>0</v>
      </c>
      <c r="J213" s="36">
        <f>VLOOKUP($A213,'Price &amp; Return'!$AR:$CD,COLUMN(J$1),0)</f>
        <v>0</v>
      </c>
      <c r="K213" s="36">
        <f>VLOOKUP($A213,'Price &amp; Return'!$AR:$CD,COLUMN(K$1),0)</f>
        <v>0</v>
      </c>
      <c r="L213" s="36">
        <f>VLOOKUP($A213,'Price &amp; Return'!$AR:$CD,COLUMN(L$1),0)</f>
        <v>-2.0067563050809142E-2</v>
      </c>
      <c r="M213" s="36">
        <f>VLOOKUP($A213,'Price &amp; Return'!$AR:$CD,COLUMN(M$1),0)</f>
        <v>0</v>
      </c>
      <c r="N213" s="36">
        <f>VLOOKUP($A213,'Price &amp; Return'!$AR:$CD,COLUMN(N$1),0)</f>
        <v>3.0583423372080403E-2</v>
      </c>
      <c r="O213" s="36">
        <f>VLOOKUP($A213,'Price &amp; Return'!$AR:$CD,COLUMN(O$1),0)</f>
        <v>0</v>
      </c>
      <c r="P213" s="36">
        <f>VLOOKUP($A213,'Price &amp; Return'!$AR:$CD,COLUMN(P$1),0)</f>
        <v>0</v>
      </c>
      <c r="Q213" s="36">
        <f>VLOOKUP($A213,'Price &amp; Return'!$AR:$CD,COLUMN(Q$1),0)</f>
        <v>0</v>
      </c>
      <c r="R213" s="36">
        <f>VLOOKUP($A213,'Price &amp; Return'!$AR:$CD,COLUMN(R$1),0)</f>
        <v>-1.3149245813090288E-3</v>
      </c>
      <c r="S213" s="36">
        <f>VLOOKUP($A213,'Price &amp; Return'!$AR:$CD,COLUMN(S$1),0)</f>
        <v>0</v>
      </c>
      <c r="T213" s="36">
        <f>VLOOKUP($A213,'Price &amp; Return'!$AR:$CD,COLUMN(T$1),0)</f>
        <v>0</v>
      </c>
      <c r="U213" s="36">
        <f>VLOOKUP($A213,'Price &amp; Return'!$AR:$CD,COLUMN(U$1),0)</f>
        <v>-3.6968618813262031E-3</v>
      </c>
      <c r="V213" s="36">
        <f>VLOOKUP($A213,'Price &amp; Return'!$AR:$CD,COLUMN(V$1),0)</f>
        <v>0</v>
      </c>
      <c r="W213" s="36">
        <f>VLOOKUP($A213,'Price &amp; Return'!$AR:$CD,COLUMN(W$1),0)</f>
        <v>0</v>
      </c>
      <c r="X213" s="36">
        <f>VLOOKUP($A213,'Price &amp; Return'!$AR:$CD,COLUMN(X$1),0)</f>
        <v>0</v>
      </c>
      <c r="Y213" s="36">
        <f>VLOOKUP($A213,'Price &amp; Return'!$AR:$CD,COLUMN(Y$1),0)</f>
        <v>0</v>
      </c>
      <c r="Z213" s="36">
        <f>VLOOKUP($A213,'Price &amp; Return'!$AR:$CD,COLUMN(Z$1),0)</f>
        <v>0</v>
      </c>
      <c r="AA213" s="36">
        <f>VLOOKUP($A213,'Price &amp; Return'!$AR:$CD,COLUMN(AA$1),0)</f>
        <v>9.9950033308342321E-4</v>
      </c>
      <c r="AB213" s="36">
        <f>VLOOKUP($A213,'Price &amp; Return'!$AR:$CD,COLUMN(AB$1),0)</f>
        <v>0</v>
      </c>
      <c r="AC213" s="36">
        <f>VLOOKUP($A213,'Price &amp; Return'!$AR:$CD,COLUMN(AC$1),0)</f>
        <v>0</v>
      </c>
      <c r="AD213" s="36">
        <f>VLOOKUP($A213,'Price &amp; Return'!$AR:$CD,COLUMN(AD$1),0)</f>
        <v>-2.6668247082161409E-2</v>
      </c>
      <c r="AE213" s="36">
        <f>VLOOKUP($A213,'Price &amp; Return'!$AR:$CD,COLUMN(AE$1),0)</f>
        <v>0</v>
      </c>
      <c r="AF213" s="36">
        <f>VLOOKUP($A213,'Price &amp; Return'!$AR:$CD,COLUMN(AF$1),0)</f>
        <v>0</v>
      </c>
      <c r="AG213" s="36">
        <f>VLOOKUP($A213,'Price &amp; Return'!$AR:$CD,COLUMN(AG$1),0)</f>
        <v>-4.3668191663404025E-3</v>
      </c>
      <c r="AH213" s="36">
        <f>VLOOKUP($A213,'Price &amp; Return'!$AR:$CD,COLUMN(AH$1),0)</f>
        <v>0</v>
      </c>
      <c r="AI213" s="36">
        <f>VLOOKUP($A213,'Price &amp; Return'!$AR:$CD,COLUMN(AI$1),0)</f>
        <v>0</v>
      </c>
      <c r="AJ213" s="36">
        <f>VLOOKUP($A213,'Price &amp; Return'!$AR:$CD,COLUMN(AJ$1),0)</f>
        <v>6.5751377562780433E-2</v>
      </c>
      <c r="AK213" s="36">
        <f>VLOOKUP($A213,'Price &amp; Return'!$AR:$CD,COLUMN(AK$1),0)</f>
        <v>2.3781224049674193E-3</v>
      </c>
      <c r="AL213" s="36">
        <f>VLOOKUP($A213,'Price &amp; Return'!$AR:$CD,COLUMN(AL$1),0)</f>
        <v>0</v>
      </c>
      <c r="AM213" s="36">
        <f>VLOOKUP($A213,'Price &amp; Return'!$AR:$CD,COLUMN(AM$1),0)</f>
        <v>0</v>
      </c>
    </row>
    <row r="214" spans="1:39" x14ac:dyDescent="0.35">
      <c r="A214">
        <v>213</v>
      </c>
      <c r="B214" s="31">
        <f>VLOOKUP($A214,'Price &amp; Return'!$AR:$CD,COLUMN(B$1),0)</f>
        <v>43328</v>
      </c>
      <c r="C214" s="36">
        <f>VLOOKUP($A214,'Price &amp; Return'!$AR:$CD,COLUMN(C$1),0)</f>
        <v>-5.1948168771040228E-3</v>
      </c>
      <c r="D214" s="36">
        <f>VLOOKUP($A214,'Price &amp; Return'!$AR:$CD,COLUMN(D$1),0)</f>
        <v>-2.9413885206293226E-2</v>
      </c>
      <c r="E214" s="36">
        <f>VLOOKUP($A214,'Price &amp; Return'!$AR:$CD,COLUMN(E$1),0)</f>
        <v>0</v>
      </c>
      <c r="F214" s="36">
        <f>VLOOKUP($A214,'Price &amp; Return'!$AR:$CD,COLUMN(F$1),0)</f>
        <v>0</v>
      </c>
      <c r="G214" s="36">
        <f>VLOOKUP($A214,'Price &amp; Return'!$AR:$CD,COLUMN(G$1),0)</f>
        <v>0</v>
      </c>
      <c r="H214" s="36">
        <f>VLOOKUP($A214,'Price &amp; Return'!$AR:$CD,COLUMN(H$1),0)</f>
        <v>-8.6129153729938665E-2</v>
      </c>
      <c r="I214" s="36">
        <f>VLOOKUP($A214,'Price &amp; Return'!$AR:$CD,COLUMN(I$1),0)</f>
        <v>0</v>
      </c>
      <c r="J214" s="36">
        <f>VLOOKUP($A214,'Price &amp; Return'!$AR:$CD,COLUMN(J$1),0)</f>
        <v>-8.8795498783131199E-2</v>
      </c>
      <c r="K214" s="36">
        <f>VLOOKUP($A214,'Price &amp; Return'!$AR:$CD,COLUMN(K$1),0)</f>
        <v>-8.4506679374620475E-2</v>
      </c>
      <c r="L214" s="36">
        <f>VLOOKUP($A214,'Price &amp; Return'!$AR:$CD,COLUMN(L$1),0)</f>
        <v>0</v>
      </c>
      <c r="M214" s="36">
        <f>VLOOKUP($A214,'Price &amp; Return'!$AR:$CD,COLUMN(M$1),0)</f>
        <v>0</v>
      </c>
      <c r="N214" s="36">
        <f>VLOOKUP($A214,'Price &amp; Return'!$AR:$CD,COLUMN(N$1),0)</f>
        <v>-4.2559614418796125E-2</v>
      </c>
      <c r="O214" s="36">
        <f>VLOOKUP($A214,'Price &amp; Return'!$AR:$CD,COLUMN(O$1),0)</f>
        <v>-5.0890695074711813E-3</v>
      </c>
      <c r="P214" s="36">
        <f>VLOOKUP($A214,'Price &amp; Return'!$AR:$CD,COLUMN(P$1),0)</f>
        <v>0</v>
      </c>
      <c r="Q214" s="36">
        <f>VLOOKUP($A214,'Price &amp; Return'!$AR:$CD,COLUMN(Q$1),0)</f>
        <v>0</v>
      </c>
      <c r="R214" s="36">
        <f>VLOOKUP($A214,'Price &amp; Return'!$AR:$CD,COLUMN(R$1),0)</f>
        <v>0</v>
      </c>
      <c r="S214" s="36">
        <f>VLOOKUP($A214,'Price &amp; Return'!$AR:$CD,COLUMN(S$1),0)</f>
        <v>-5.5540129170001773E-4</v>
      </c>
      <c r="T214" s="36">
        <f>VLOOKUP($A214,'Price &amp; Return'!$AR:$CD,COLUMN(T$1),0)</f>
        <v>0</v>
      </c>
      <c r="U214" s="36">
        <f>VLOOKUP($A214,'Price &amp; Return'!$AR:$CD,COLUMN(U$1),0)</f>
        <v>-3.3155307587241002E-3</v>
      </c>
      <c r="V214" s="36">
        <f>VLOOKUP($A214,'Price &amp; Return'!$AR:$CD,COLUMN(V$1),0)</f>
        <v>4.08219945202552E-2</v>
      </c>
      <c r="W214" s="36">
        <f>VLOOKUP($A214,'Price &amp; Return'!$AR:$CD,COLUMN(W$1),0)</f>
        <v>0</v>
      </c>
      <c r="X214" s="36">
        <f>VLOOKUP($A214,'Price &amp; Return'!$AR:$CD,COLUMN(X$1),0)</f>
        <v>0</v>
      </c>
      <c r="Y214" s="36">
        <f>VLOOKUP($A214,'Price &amp; Return'!$AR:$CD,COLUMN(Y$1),0)</f>
        <v>0</v>
      </c>
      <c r="Z214" s="36">
        <f>VLOOKUP($A214,'Price &amp; Return'!$AR:$CD,COLUMN(Z$1),0)</f>
        <v>0</v>
      </c>
      <c r="AA214" s="36">
        <f>VLOOKUP($A214,'Price &amp; Return'!$AR:$CD,COLUMN(AA$1),0)</f>
        <v>0</v>
      </c>
      <c r="AB214" s="36">
        <f>VLOOKUP($A214,'Price &amp; Return'!$AR:$CD,COLUMN(AB$1),0)</f>
        <v>-3.7537919319065208E-2</v>
      </c>
      <c r="AC214" s="36">
        <f>VLOOKUP($A214,'Price &amp; Return'!$AR:$CD,COLUMN(AC$1),0)</f>
        <v>0</v>
      </c>
      <c r="AD214" s="36">
        <f>VLOOKUP($A214,'Price &amp; Return'!$AR:$CD,COLUMN(AD$1),0)</f>
        <v>1.7699577099401075E-2</v>
      </c>
      <c r="AE214" s="36">
        <f>VLOOKUP($A214,'Price &amp; Return'!$AR:$CD,COLUMN(AE$1),0)</f>
        <v>0</v>
      </c>
      <c r="AF214" s="36">
        <f>VLOOKUP($A214,'Price &amp; Return'!$AR:$CD,COLUMN(AF$1),0)</f>
        <v>0</v>
      </c>
      <c r="AG214" s="36">
        <f>VLOOKUP($A214,'Price &amp; Return'!$AR:$CD,COLUMN(AG$1),0)</f>
        <v>-2.1762794225955173E-3</v>
      </c>
      <c r="AH214" s="36">
        <f>VLOOKUP($A214,'Price &amp; Return'!$AR:$CD,COLUMN(AH$1),0)</f>
        <v>0</v>
      </c>
      <c r="AI214" s="36">
        <f>VLOOKUP($A214,'Price &amp; Return'!$AR:$CD,COLUMN(AI$1),0)</f>
        <v>0</v>
      </c>
      <c r="AJ214" s="36">
        <f>VLOOKUP($A214,'Price &amp; Return'!$AR:$CD,COLUMN(AJ$1),0)</f>
        <v>-3.8099846232270404E-2</v>
      </c>
      <c r="AK214" s="36">
        <f>VLOOKUP($A214,'Price &amp; Return'!$AR:$CD,COLUMN(AK$1),0)</f>
        <v>0</v>
      </c>
      <c r="AL214" s="36">
        <f>VLOOKUP($A214,'Price &amp; Return'!$AR:$CD,COLUMN(AL$1),0)</f>
        <v>0</v>
      </c>
      <c r="AM214" s="36">
        <f>VLOOKUP($A214,'Price &amp; Return'!$AR:$CD,COLUMN(AM$1),0)</f>
        <v>-6.3789737875330085E-2</v>
      </c>
    </row>
    <row r="215" spans="1:39" x14ac:dyDescent="0.35">
      <c r="A215">
        <v>214</v>
      </c>
      <c r="B215" s="31">
        <f>VLOOKUP($A215,'Price &amp; Return'!$AR:$CD,COLUMN(B$1),0)</f>
        <v>43327</v>
      </c>
      <c r="C215" s="36">
        <f>VLOOKUP($A215,'Price &amp; Return'!$AR:$CD,COLUMN(C$1),0)</f>
        <v>5.1948168771041511E-3</v>
      </c>
      <c r="D215" s="36">
        <f>VLOOKUP($A215,'Price &amp; Return'!$AR:$CD,COLUMN(D$1),0)</f>
        <v>-1.4388737452099669E-2</v>
      </c>
      <c r="E215" s="36">
        <f>VLOOKUP($A215,'Price &amp; Return'!$AR:$CD,COLUMN(E$1),0)</f>
        <v>0</v>
      </c>
      <c r="F215" s="36">
        <f>VLOOKUP($A215,'Price &amp; Return'!$AR:$CD,COLUMN(F$1),0)</f>
        <v>-1.9802627296179643E-2</v>
      </c>
      <c r="G215" s="36">
        <f>VLOOKUP($A215,'Price &amp; Return'!$AR:$CD,COLUMN(G$1),0)</f>
        <v>-9.950330853168092E-3</v>
      </c>
      <c r="H215" s="36">
        <f>VLOOKUP($A215,'Price &amp; Return'!$AR:$CD,COLUMN(H$1),0)</f>
        <v>8.612915372993854E-2</v>
      </c>
      <c r="I215" s="36">
        <f>VLOOKUP($A215,'Price &amp; Return'!$AR:$CD,COLUMN(I$1),0)</f>
        <v>1.0341353794732531E-2</v>
      </c>
      <c r="J215" s="36">
        <f>VLOOKUP($A215,'Price &amp; Return'!$AR:$CD,COLUMN(J$1),0)</f>
        <v>0</v>
      </c>
      <c r="K215" s="36">
        <f>VLOOKUP($A215,'Price &amp; Return'!$AR:$CD,COLUMN(K$1),0)</f>
        <v>2.7973852042406162E-2</v>
      </c>
      <c r="L215" s="36">
        <f>VLOOKUP($A215,'Price &amp; Return'!$AR:$CD,COLUMN(L$1),0)</f>
        <v>-6.6006840313520242E-3</v>
      </c>
      <c r="M215" s="36">
        <f>VLOOKUP($A215,'Price &amp; Return'!$AR:$CD,COLUMN(M$1),0)</f>
        <v>0</v>
      </c>
      <c r="N215" s="36">
        <f>VLOOKUP($A215,'Price &amp; Return'!$AR:$CD,COLUMN(N$1),0)</f>
        <v>1.197619104671562E-2</v>
      </c>
      <c r="O215" s="36">
        <f>VLOOKUP($A215,'Price &amp; Return'!$AR:$CD,COLUMN(O$1),0)</f>
        <v>3.0930300691358558E-2</v>
      </c>
      <c r="P215" s="36">
        <f>VLOOKUP($A215,'Price &amp; Return'!$AR:$CD,COLUMN(P$1),0)</f>
        <v>1.3730192811902037E-2</v>
      </c>
      <c r="Q215" s="36">
        <f>VLOOKUP($A215,'Price &amp; Return'!$AR:$CD,COLUMN(Q$1),0)</f>
        <v>0</v>
      </c>
      <c r="R215" s="36">
        <f>VLOOKUP($A215,'Price &amp; Return'!$AR:$CD,COLUMN(R$1),0)</f>
        <v>-1.4351192163090498E-2</v>
      </c>
      <c r="S215" s="36">
        <f>VLOOKUP($A215,'Price &amp; Return'!$AR:$CD,COLUMN(S$1),0)</f>
        <v>5.5540129169988307E-4</v>
      </c>
      <c r="T215" s="36">
        <f>VLOOKUP($A215,'Price &amp; Return'!$AR:$CD,COLUMN(T$1),0)</f>
        <v>0</v>
      </c>
      <c r="U215" s="36">
        <f>VLOOKUP($A215,'Price &amp; Return'!$AR:$CD,COLUMN(U$1),0)</f>
        <v>0</v>
      </c>
      <c r="V215" s="36">
        <f>VLOOKUP($A215,'Price &amp; Return'!$AR:$CD,COLUMN(V$1),0)</f>
        <v>-4.0821994520255166E-2</v>
      </c>
      <c r="W215" s="36">
        <f>VLOOKUP($A215,'Price &amp; Return'!$AR:$CD,COLUMN(W$1),0)</f>
        <v>0</v>
      </c>
      <c r="X215" s="36">
        <f>VLOOKUP($A215,'Price &amp; Return'!$AR:$CD,COLUMN(X$1),0)</f>
        <v>-3.9220713153281267E-2</v>
      </c>
      <c r="Y215" s="36">
        <f>VLOOKUP($A215,'Price &amp; Return'!$AR:$CD,COLUMN(Y$1),0)</f>
        <v>0</v>
      </c>
      <c r="Z215" s="36">
        <f>VLOOKUP($A215,'Price &amp; Return'!$AR:$CD,COLUMN(Z$1),0)</f>
        <v>0</v>
      </c>
      <c r="AA215" s="36">
        <f>VLOOKUP($A215,'Price &amp; Return'!$AR:$CD,COLUMN(AA$1),0)</f>
        <v>0</v>
      </c>
      <c r="AB215" s="36">
        <f>VLOOKUP($A215,'Price &amp; Return'!$AR:$CD,COLUMN(AB$1),0)</f>
        <v>2.6668247082161273E-2</v>
      </c>
      <c r="AC215" s="36">
        <f>VLOOKUP($A215,'Price &amp; Return'!$AR:$CD,COLUMN(AC$1),0)</f>
        <v>-3.9604012160970167E-3</v>
      </c>
      <c r="AD215" s="36">
        <f>VLOOKUP($A215,'Price &amp; Return'!$AR:$CD,COLUMN(AD$1),0)</f>
        <v>-2.6433257068155597E-2</v>
      </c>
      <c r="AE215" s="36">
        <f>VLOOKUP($A215,'Price &amp; Return'!$AR:$CD,COLUMN(AE$1),0)</f>
        <v>0</v>
      </c>
      <c r="AF215" s="36">
        <f>VLOOKUP($A215,'Price &amp; Return'!$AR:$CD,COLUMN(AF$1),0)</f>
        <v>0</v>
      </c>
      <c r="AG215" s="36">
        <f>VLOOKUP($A215,'Price &amp; Return'!$AR:$CD,COLUMN(AG$1),0)</f>
        <v>-2.1506205220963619E-2</v>
      </c>
      <c r="AH215" s="36">
        <f>VLOOKUP($A215,'Price &amp; Return'!$AR:$CD,COLUMN(AH$1),0)</f>
        <v>1.242251999855711E-2</v>
      </c>
      <c r="AI215" s="36">
        <f>VLOOKUP($A215,'Price &amp; Return'!$AR:$CD,COLUMN(AI$1),0)</f>
        <v>0</v>
      </c>
      <c r="AJ215" s="36">
        <f>VLOOKUP($A215,'Price &amp; Return'!$AR:$CD,COLUMN(AJ$1),0)</f>
        <v>0</v>
      </c>
      <c r="AK215" s="36">
        <f>VLOOKUP($A215,'Price &amp; Return'!$AR:$CD,COLUMN(AK$1),0)</f>
        <v>0</v>
      </c>
      <c r="AL215" s="36">
        <f>VLOOKUP($A215,'Price &amp; Return'!$AR:$CD,COLUMN(AL$1),0)</f>
        <v>0</v>
      </c>
      <c r="AM215" s="36">
        <f>VLOOKUP($A215,'Price &amp; Return'!$AR:$CD,COLUMN(AM$1),0)</f>
        <v>-2.2223136784710124E-2</v>
      </c>
    </row>
    <row r="216" spans="1:39" x14ac:dyDescent="0.35">
      <c r="A216">
        <v>215</v>
      </c>
      <c r="B216" s="31">
        <f>VLOOKUP($A216,'Price &amp; Return'!$AR:$CD,COLUMN(B$1),0)</f>
        <v>43326</v>
      </c>
      <c r="C216" s="36">
        <f>VLOOKUP($A216,'Price &amp; Return'!$AR:$CD,COLUMN(C$1),0)</f>
        <v>-3.0771658666753774E-2</v>
      </c>
      <c r="D216" s="36">
        <f>VLOOKUP($A216,'Price &amp; Return'!$AR:$CD,COLUMN(D$1),0)</f>
        <v>4.380262265839284E-2</v>
      </c>
      <c r="E216" s="36">
        <f>VLOOKUP($A216,'Price &amp; Return'!$AR:$CD,COLUMN(E$1),0)</f>
        <v>0</v>
      </c>
      <c r="F216" s="36">
        <f>VLOOKUP($A216,'Price &amp; Return'!$AR:$CD,COLUMN(F$1),0)</f>
        <v>1.980262729617973E-2</v>
      </c>
      <c r="G216" s="36">
        <f>VLOOKUP($A216,'Price &amp; Return'!$AR:$CD,COLUMN(G$1),0)</f>
        <v>0</v>
      </c>
      <c r="H216" s="36">
        <f>VLOOKUP($A216,'Price &amp; Return'!$AR:$CD,COLUMN(H$1),0)</f>
        <v>0</v>
      </c>
      <c r="I216" s="36">
        <f>VLOOKUP($A216,'Price &amp; Return'!$AR:$CD,COLUMN(I$1),0)</f>
        <v>2.0811662038246709E-3</v>
      </c>
      <c r="J216" s="36">
        <f>VLOOKUP($A216,'Price &amp; Return'!$AR:$CD,COLUMN(J$1),0)</f>
        <v>-9.9460793530637928E-2</v>
      </c>
      <c r="K216" s="36">
        <f>VLOOKUP($A216,'Price &amp; Return'!$AR:$CD,COLUMN(K$1),0)</f>
        <v>9.4778406327289302E-2</v>
      </c>
      <c r="L216" s="36">
        <f>VLOOKUP($A216,'Price &amp; Return'!$AR:$CD,COLUMN(L$1),0)</f>
        <v>0</v>
      </c>
      <c r="M216" s="36">
        <f>VLOOKUP($A216,'Price &amp; Return'!$AR:$CD,COLUMN(M$1),0)</f>
        <v>0</v>
      </c>
      <c r="N216" s="36">
        <f>VLOOKUP($A216,'Price &amp; Return'!$AR:$CD,COLUMN(N$1),0)</f>
        <v>-6.979576193554185E-2</v>
      </c>
      <c r="O216" s="36">
        <f>VLOOKUP($A216,'Price &amp; Return'!$AR:$CD,COLUMN(O$1),0)</f>
        <v>-1.0416760858255604E-2</v>
      </c>
      <c r="P216" s="36">
        <f>VLOOKUP($A216,'Price &amp; Return'!$AR:$CD,COLUMN(P$1),0)</f>
        <v>-0.12136085700426748</v>
      </c>
      <c r="Q216" s="36">
        <f>VLOOKUP($A216,'Price &amp; Return'!$AR:$CD,COLUMN(Q$1),0)</f>
        <v>0</v>
      </c>
      <c r="R216" s="36">
        <f>VLOOKUP($A216,'Price &amp; Return'!$AR:$CD,COLUMN(R$1),0)</f>
        <v>-5.1679701584424493E-3</v>
      </c>
      <c r="S216" s="36">
        <f>VLOOKUP($A216,'Price &amp; Return'!$AR:$CD,COLUMN(S$1),0)</f>
        <v>0</v>
      </c>
      <c r="T216" s="36">
        <f>VLOOKUP($A216,'Price &amp; Return'!$AR:$CD,COLUMN(T$1),0)</f>
        <v>5.0994296029814021E-2</v>
      </c>
      <c r="U216" s="36">
        <f>VLOOKUP($A216,'Price &amp; Return'!$AR:$CD,COLUMN(U$1),0)</f>
        <v>0</v>
      </c>
      <c r="V216" s="36">
        <f>VLOOKUP($A216,'Price &amp; Return'!$AR:$CD,COLUMN(V$1),0)</f>
        <v>0</v>
      </c>
      <c r="W216" s="36">
        <f>VLOOKUP($A216,'Price &amp; Return'!$AR:$CD,COLUMN(W$1),0)</f>
        <v>4.8373584284215669E-2</v>
      </c>
      <c r="X216" s="36">
        <f>VLOOKUP($A216,'Price &amp; Return'!$AR:$CD,COLUMN(X$1),0)</f>
        <v>0</v>
      </c>
      <c r="Y216" s="36">
        <f>VLOOKUP($A216,'Price &amp; Return'!$AR:$CD,COLUMN(Y$1),0)</f>
        <v>0</v>
      </c>
      <c r="Z216" s="36">
        <f>VLOOKUP($A216,'Price &amp; Return'!$AR:$CD,COLUMN(Z$1),0)</f>
        <v>0</v>
      </c>
      <c r="AA216" s="36">
        <f>VLOOKUP($A216,'Price &amp; Return'!$AR:$CD,COLUMN(AA$1),0)</f>
        <v>0</v>
      </c>
      <c r="AB216" s="36">
        <f>VLOOKUP($A216,'Price &amp; Return'!$AR:$CD,COLUMN(AB$1),0)</f>
        <v>0</v>
      </c>
      <c r="AC216" s="36">
        <f>VLOOKUP($A216,'Price &amp; Return'!$AR:$CD,COLUMN(AC$1),0)</f>
        <v>-0.10140011444172936</v>
      </c>
      <c r="AD216" s="36">
        <f>VLOOKUP($A216,'Price &amp; Return'!$AR:$CD,COLUMN(AD$1),0)</f>
        <v>-1.7241806434505992E-2</v>
      </c>
      <c r="AE216" s="36">
        <f>VLOOKUP($A216,'Price &amp; Return'!$AR:$CD,COLUMN(AE$1),0)</f>
        <v>0</v>
      </c>
      <c r="AF216" s="36">
        <f>VLOOKUP($A216,'Price &amp; Return'!$AR:$CD,COLUMN(AF$1),0)</f>
        <v>0</v>
      </c>
      <c r="AG216" s="36">
        <f>VLOOKUP($A216,'Price &amp; Return'!$AR:$CD,COLUMN(AG$1),0)</f>
        <v>2.129926257824849E-3</v>
      </c>
      <c r="AH216" s="36">
        <f>VLOOKUP($A216,'Price &amp; Return'!$AR:$CD,COLUMN(AH$1),0)</f>
        <v>-1.2422519998557096E-2</v>
      </c>
      <c r="AI216" s="36">
        <f>VLOOKUP($A216,'Price &amp; Return'!$AR:$CD,COLUMN(AI$1),0)</f>
        <v>0</v>
      </c>
      <c r="AJ216" s="36">
        <f>VLOOKUP($A216,'Price &amp; Return'!$AR:$CD,COLUMN(AJ$1),0)</f>
        <v>0</v>
      </c>
      <c r="AK216" s="36">
        <f>VLOOKUP($A216,'Price &amp; Return'!$AR:$CD,COLUMN(AK$1),0)</f>
        <v>-7.1174677688638785E-3</v>
      </c>
      <c r="AL216" s="36">
        <f>VLOOKUP($A216,'Price &amp; Return'!$AR:$CD,COLUMN(AL$1),0)</f>
        <v>-4.8426244757880151E-3</v>
      </c>
      <c r="AM216" s="36">
        <f>VLOOKUP($A216,'Price &amp; Return'!$AR:$CD,COLUMN(AM$1),0)</f>
        <v>-5.4794657646257076E-3</v>
      </c>
    </row>
    <row r="217" spans="1:39" x14ac:dyDescent="0.35">
      <c r="A217">
        <v>216</v>
      </c>
      <c r="B217" s="31">
        <f>VLOOKUP($A217,'Price &amp; Return'!$AR:$CD,COLUMN(B$1),0)</f>
        <v>43325</v>
      </c>
      <c r="C217" s="36">
        <f>VLOOKUP($A217,'Price &amp; Return'!$AR:$CD,COLUMN(C$1),0)</f>
        <v>-1.0050335853501451E-2</v>
      </c>
      <c r="D217" s="36">
        <f>VLOOKUP($A217,'Price &amp; Return'!$AR:$CD,COLUMN(D$1),0)</f>
        <v>-5.7987257650349282E-2</v>
      </c>
      <c r="E217" s="36">
        <f>VLOOKUP($A217,'Price &amp; Return'!$AR:$CD,COLUMN(E$1),0)</f>
        <v>0</v>
      </c>
      <c r="F217" s="36">
        <f>VLOOKUP($A217,'Price &amp; Return'!$AR:$CD,COLUMN(F$1),0)</f>
        <v>-3.9920212695373379E-3</v>
      </c>
      <c r="G217" s="36">
        <f>VLOOKUP($A217,'Price &amp; Return'!$AR:$CD,COLUMN(G$1),0)</f>
        <v>9.950330853168092E-3</v>
      </c>
      <c r="H217" s="36">
        <f>VLOOKUP($A217,'Price &amp; Return'!$AR:$CD,COLUMN(H$1),0)</f>
        <v>0</v>
      </c>
      <c r="I217" s="36">
        <f>VLOOKUP($A217,'Price &amp; Return'!$AR:$CD,COLUMN(I$1),0)</f>
        <v>-1.2422519998557209E-2</v>
      </c>
      <c r="J217" s="36">
        <f>VLOOKUP($A217,'Price &amp; Return'!$AR:$CD,COLUMN(J$1),0)</f>
        <v>0</v>
      </c>
      <c r="K217" s="36">
        <f>VLOOKUP($A217,'Price &amp; Return'!$AR:$CD,COLUMN(K$1),0)</f>
        <v>0</v>
      </c>
      <c r="L217" s="36">
        <f>VLOOKUP($A217,'Price &amp; Return'!$AR:$CD,COLUMN(L$1),0)</f>
        <v>-1.9544596072970283E-2</v>
      </c>
      <c r="M217" s="36">
        <f>VLOOKUP($A217,'Price &amp; Return'!$AR:$CD,COLUMN(M$1),0)</f>
        <v>0</v>
      </c>
      <c r="N217" s="36">
        <f>VLOOKUP($A217,'Price &amp; Return'!$AR:$CD,COLUMN(N$1),0)</f>
        <v>-1.6713480973740667E-2</v>
      </c>
      <c r="O217" s="36">
        <f>VLOOKUP($A217,'Price &amp; Return'!$AR:$CD,COLUMN(O$1),0)</f>
        <v>5.1948168771041511E-3</v>
      </c>
      <c r="P217" s="36">
        <f>VLOOKUP($A217,'Price &amp; Return'!$AR:$CD,COLUMN(P$1),0)</f>
        <v>-4.0733253876358982E-3</v>
      </c>
      <c r="Q217" s="36">
        <f>VLOOKUP($A217,'Price &amp; Return'!$AR:$CD,COLUMN(Q$1),0)</f>
        <v>0</v>
      </c>
      <c r="R217" s="36">
        <f>VLOOKUP($A217,'Price &amp; Return'!$AR:$CD,COLUMN(R$1),0)</f>
        <v>-5.1413995004187642E-3</v>
      </c>
      <c r="S217" s="36">
        <f>VLOOKUP($A217,'Price &amp; Return'!$AR:$CD,COLUMN(S$1),0)</f>
        <v>-4.348511193973878E-2</v>
      </c>
      <c r="T217" s="36">
        <f>VLOOKUP($A217,'Price &amp; Return'!$AR:$CD,COLUMN(T$1),0)</f>
        <v>4.4315883774510997E-2</v>
      </c>
      <c r="U217" s="36">
        <f>VLOOKUP($A217,'Price &amp; Return'!$AR:$CD,COLUMN(U$1),0)</f>
        <v>0</v>
      </c>
      <c r="V217" s="36">
        <f>VLOOKUP($A217,'Price &amp; Return'!$AR:$CD,COLUMN(V$1),0)</f>
        <v>0</v>
      </c>
      <c r="W217" s="36">
        <f>VLOOKUP($A217,'Price &amp; Return'!$AR:$CD,COLUMN(W$1),0)</f>
        <v>-2.5900728432157124E-2</v>
      </c>
      <c r="X217" s="36">
        <f>VLOOKUP($A217,'Price &amp; Return'!$AR:$CD,COLUMN(X$1),0)</f>
        <v>0</v>
      </c>
      <c r="Y217" s="36">
        <f>VLOOKUP($A217,'Price &amp; Return'!$AR:$CD,COLUMN(Y$1),0)</f>
        <v>0</v>
      </c>
      <c r="Z217" s="36">
        <f>VLOOKUP($A217,'Price &amp; Return'!$AR:$CD,COLUMN(Z$1),0)</f>
        <v>0</v>
      </c>
      <c r="AA217" s="36">
        <f>VLOOKUP($A217,'Price &amp; Return'!$AR:$CD,COLUMN(AA$1),0)</f>
        <v>1.3085239548655534E-2</v>
      </c>
      <c r="AB217" s="36">
        <f>VLOOKUP($A217,'Price &amp; Return'!$AR:$CD,COLUMN(AB$1),0)</f>
        <v>0</v>
      </c>
      <c r="AC217" s="36">
        <f>VLOOKUP($A217,'Price &amp; Return'!$AR:$CD,COLUMN(AC$1),0)</f>
        <v>7.4107972153721835E-2</v>
      </c>
      <c r="AD217" s="36">
        <f>VLOOKUP($A217,'Price &amp; Return'!$AR:$CD,COLUMN(AD$1),0)</f>
        <v>0</v>
      </c>
      <c r="AE217" s="36">
        <f>VLOOKUP($A217,'Price &amp; Return'!$AR:$CD,COLUMN(AE$1),0)</f>
        <v>0</v>
      </c>
      <c r="AF217" s="36">
        <f>VLOOKUP($A217,'Price &amp; Return'!$AR:$CD,COLUMN(AF$1),0)</f>
        <v>0</v>
      </c>
      <c r="AG217" s="36">
        <f>VLOOKUP($A217,'Price &amp; Return'!$AR:$CD,COLUMN(AG$1),0)</f>
        <v>-6.3762171392761089E-3</v>
      </c>
      <c r="AH217" s="36">
        <f>VLOOKUP($A217,'Price &amp; Return'!$AR:$CD,COLUMN(AH$1),0)</f>
        <v>0</v>
      </c>
      <c r="AI217" s="36">
        <f>VLOOKUP($A217,'Price &amp; Return'!$AR:$CD,COLUMN(AI$1),0)</f>
        <v>0</v>
      </c>
      <c r="AJ217" s="36">
        <f>VLOOKUP($A217,'Price &amp; Return'!$AR:$CD,COLUMN(AJ$1),0)</f>
        <v>0</v>
      </c>
      <c r="AK217" s="36">
        <f>VLOOKUP($A217,'Price &amp; Return'!$AR:$CD,COLUMN(AK$1),0)</f>
        <v>0</v>
      </c>
      <c r="AL217" s="36">
        <f>VLOOKUP($A217,'Price &amp; Return'!$AR:$CD,COLUMN(AL$1),0)</f>
        <v>4.8426244757879908E-3</v>
      </c>
      <c r="AM217" s="36">
        <f>VLOOKUP($A217,'Price &amp; Return'!$AR:$CD,COLUMN(AM$1),0)</f>
        <v>-3.2260862218221324E-2</v>
      </c>
    </row>
    <row r="218" spans="1:39" x14ac:dyDescent="0.35">
      <c r="A218">
        <v>217</v>
      </c>
      <c r="B218" s="31">
        <f>VLOOKUP($A218,'Price &amp; Return'!$AR:$CD,COLUMN(B$1),0)</f>
        <v>43322</v>
      </c>
      <c r="C218" s="36">
        <f>VLOOKUP($A218,'Price &amp; Return'!$AR:$CD,COLUMN(C$1),0)</f>
        <v>0</v>
      </c>
      <c r="D218" s="36">
        <f>VLOOKUP($A218,'Price &amp; Return'!$AR:$CD,COLUMN(D$1),0)</f>
        <v>1.4184634991956381E-2</v>
      </c>
      <c r="E218" s="36">
        <f>VLOOKUP($A218,'Price &amp; Return'!$AR:$CD,COLUMN(E$1),0)</f>
        <v>0</v>
      </c>
      <c r="F218" s="36">
        <f>VLOOKUP($A218,'Price &amp; Return'!$AR:$CD,COLUMN(F$1),0)</f>
        <v>3.9920212695374567E-3</v>
      </c>
      <c r="G218" s="36">
        <f>VLOOKUP($A218,'Price &amp; Return'!$AR:$CD,COLUMN(G$1),0)</f>
        <v>0</v>
      </c>
      <c r="H218" s="36">
        <f>VLOOKUP($A218,'Price &amp; Return'!$AR:$CD,COLUMN(H$1),0)</f>
        <v>0</v>
      </c>
      <c r="I218" s="36">
        <f>VLOOKUP($A218,'Price &amp; Return'!$AR:$CD,COLUMN(I$1),0)</f>
        <v>0</v>
      </c>
      <c r="J218" s="36">
        <f>VLOOKUP($A218,'Price &amp; Return'!$AR:$CD,COLUMN(J$1),0)</f>
        <v>0</v>
      </c>
      <c r="K218" s="36">
        <f>VLOOKUP($A218,'Price &amp; Return'!$AR:$CD,COLUMN(K$1),0)</f>
        <v>-2.3122417420854264E-2</v>
      </c>
      <c r="L218" s="36">
        <f>VLOOKUP($A218,'Price &amp; Return'!$AR:$CD,COLUMN(L$1),0)</f>
        <v>-3.1748698314580298E-2</v>
      </c>
      <c r="M218" s="36">
        <f>VLOOKUP($A218,'Price &amp; Return'!$AR:$CD,COLUMN(M$1),0)</f>
        <v>0</v>
      </c>
      <c r="N218" s="36">
        <f>VLOOKUP($A218,'Price &amp; Return'!$AR:$CD,COLUMN(N$1),0)</f>
        <v>-5.5096558109694726E-3</v>
      </c>
      <c r="O218" s="36">
        <f>VLOOKUP($A218,'Price &amp; Return'!$AR:$CD,COLUMN(O$1),0)</f>
        <v>1.0471299867295437E-2</v>
      </c>
      <c r="P218" s="36">
        <f>VLOOKUP($A218,'Price &amp; Return'!$AR:$CD,COLUMN(P$1),0)</f>
        <v>-3.5932009226063329E-2</v>
      </c>
      <c r="Q218" s="36">
        <f>VLOOKUP($A218,'Price &amp; Return'!$AR:$CD,COLUMN(Q$1),0)</f>
        <v>-0.10536051565782628</v>
      </c>
      <c r="R218" s="36">
        <f>VLOOKUP($A218,'Price &amp; Return'!$AR:$CD,COLUMN(R$1),0)</f>
        <v>0</v>
      </c>
      <c r="S218" s="36">
        <f>VLOOKUP($A218,'Price &amp; Return'!$AR:$CD,COLUMN(S$1),0)</f>
        <v>0</v>
      </c>
      <c r="T218" s="36">
        <f>VLOOKUP($A218,'Price &amp; Return'!$AR:$CD,COLUMN(T$1),0)</f>
        <v>3.174869831458027E-2</v>
      </c>
      <c r="U218" s="36">
        <f>VLOOKUP($A218,'Price &amp; Return'!$AR:$CD,COLUMN(U$1),0)</f>
        <v>-6.5824931312215951E-2</v>
      </c>
      <c r="V218" s="36">
        <f>VLOOKUP($A218,'Price &amp; Return'!$AR:$CD,COLUMN(V$1),0)</f>
        <v>0</v>
      </c>
      <c r="W218" s="36">
        <f>VLOOKUP($A218,'Price &amp; Return'!$AR:$CD,COLUMN(W$1),0)</f>
        <v>3.4685557987890109E-2</v>
      </c>
      <c r="X218" s="36">
        <f>VLOOKUP($A218,'Price &amp; Return'!$AR:$CD,COLUMN(X$1),0)</f>
        <v>0</v>
      </c>
      <c r="Y218" s="36">
        <f>VLOOKUP($A218,'Price &amp; Return'!$AR:$CD,COLUMN(Y$1),0)</f>
        <v>0</v>
      </c>
      <c r="Z218" s="36">
        <f>VLOOKUP($A218,'Price &amp; Return'!$AR:$CD,COLUMN(Z$1),0)</f>
        <v>0</v>
      </c>
      <c r="AA218" s="36">
        <f>VLOOKUP($A218,'Price &amp; Return'!$AR:$CD,COLUMN(AA$1),0)</f>
        <v>-1.3085239548655481E-2</v>
      </c>
      <c r="AB218" s="36">
        <f>VLOOKUP($A218,'Price &amp; Return'!$AR:$CD,COLUMN(AB$1),0)</f>
        <v>-2.6668247082161294E-2</v>
      </c>
      <c r="AC218" s="36">
        <f>VLOOKUP($A218,'Price &amp; Return'!$AR:$CD,COLUMN(AC$1),0)</f>
        <v>0</v>
      </c>
      <c r="AD218" s="36">
        <f>VLOOKUP($A218,'Price &amp; Return'!$AR:$CD,COLUMN(AD$1),0)</f>
        <v>0</v>
      </c>
      <c r="AE218" s="36">
        <f>VLOOKUP($A218,'Price &amp; Return'!$AR:$CD,COLUMN(AE$1),0)</f>
        <v>0</v>
      </c>
      <c r="AF218" s="36">
        <f>VLOOKUP($A218,'Price &amp; Return'!$AR:$CD,COLUMN(AF$1),0)</f>
        <v>0</v>
      </c>
      <c r="AG218" s="36">
        <f>VLOOKUP($A218,'Price &amp; Return'!$AR:$CD,COLUMN(AG$1),0)</f>
        <v>0</v>
      </c>
      <c r="AH218" s="36">
        <f>VLOOKUP($A218,'Price &amp; Return'!$AR:$CD,COLUMN(AH$1),0)</f>
        <v>0</v>
      </c>
      <c r="AI218" s="36">
        <f>VLOOKUP($A218,'Price &amp; Return'!$AR:$CD,COLUMN(AI$1),0)</f>
        <v>0</v>
      </c>
      <c r="AJ218" s="36">
        <f>VLOOKUP($A218,'Price &amp; Return'!$AR:$CD,COLUMN(AJ$1),0)</f>
        <v>-6.3369613932589261E-2</v>
      </c>
      <c r="AK218" s="36">
        <f>VLOOKUP($A218,'Price &amp; Return'!$AR:$CD,COLUMN(AK$1),0)</f>
        <v>-4.619759099885766E-2</v>
      </c>
      <c r="AL218" s="36">
        <f>VLOOKUP($A218,'Price &amp; Return'!$AR:$CD,COLUMN(AL$1),0)</f>
        <v>0</v>
      </c>
      <c r="AM218" s="36">
        <f>VLOOKUP($A218,'Price &amp; Return'!$AR:$CD,COLUMN(AM$1),0)</f>
        <v>0</v>
      </c>
    </row>
    <row r="219" spans="1:39" x14ac:dyDescent="0.35">
      <c r="A219">
        <v>218</v>
      </c>
      <c r="B219" s="31">
        <f>VLOOKUP($A219,'Price &amp; Return'!$AR:$CD,COLUMN(B$1),0)</f>
        <v>43321</v>
      </c>
      <c r="C219" s="36">
        <f>VLOOKUP($A219,'Price &amp; Return'!$AR:$CD,COLUMN(C$1),0)</f>
        <v>0</v>
      </c>
      <c r="D219" s="36">
        <f>VLOOKUP($A219,'Price &amp; Return'!$AR:$CD,COLUMN(D$1),0)</f>
        <v>0</v>
      </c>
      <c r="E219" s="36">
        <f>VLOOKUP($A219,'Price &amp; Return'!$AR:$CD,COLUMN(E$1),0)</f>
        <v>0</v>
      </c>
      <c r="F219" s="36">
        <f>VLOOKUP($A219,'Price &amp; Return'!$AR:$CD,COLUMN(F$1),0)</f>
        <v>0</v>
      </c>
      <c r="G219" s="36">
        <f>VLOOKUP($A219,'Price &amp; Return'!$AR:$CD,COLUMN(G$1),0)</f>
        <v>0</v>
      </c>
      <c r="H219" s="36">
        <f>VLOOKUP($A219,'Price &amp; Return'!$AR:$CD,COLUMN(H$1),0)</f>
        <v>0</v>
      </c>
      <c r="I219" s="36">
        <f>VLOOKUP($A219,'Price &amp; Return'!$AR:$CD,COLUMN(I$1),0)</f>
        <v>0</v>
      </c>
      <c r="J219" s="36">
        <f>VLOOKUP($A219,'Price &amp; Return'!$AR:$CD,COLUMN(J$1),0)</f>
        <v>0</v>
      </c>
      <c r="K219" s="36">
        <f>VLOOKUP($A219,'Price &amp; Return'!$AR:$CD,COLUMN(K$1),0)</f>
        <v>0</v>
      </c>
      <c r="L219" s="36">
        <f>VLOOKUP($A219,'Price &amp; Return'!$AR:$CD,COLUMN(L$1),0)</f>
        <v>0</v>
      </c>
      <c r="M219" s="36">
        <f>VLOOKUP($A219,'Price &amp; Return'!$AR:$CD,COLUMN(M$1),0)</f>
        <v>0</v>
      </c>
      <c r="N219" s="36">
        <f>VLOOKUP($A219,'Price &amp; Return'!$AR:$CD,COLUMN(N$1),0)</f>
        <v>-3.7740327982847197E-2</v>
      </c>
      <c r="O219" s="36">
        <f>VLOOKUP($A219,'Price &amp; Return'!$AR:$CD,COLUMN(O$1),0)</f>
        <v>-4.6280752564006225E-2</v>
      </c>
      <c r="P219" s="36">
        <f>VLOOKUP($A219,'Price &amp; Return'!$AR:$CD,COLUMN(P$1),0)</f>
        <v>0</v>
      </c>
      <c r="Q219" s="36">
        <f>VLOOKUP($A219,'Price &amp; Return'!$AR:$CD,COLUMN(Q$1),0)</f>
        <v>0</v>
      </c>
      <c r="R219" s="36">
        <f>VLOOKUP($A219,'Price &amp; Return'!$AR:$CD,COLUMN(R$1),0)</f>
        <v>0</v>
      </c>
      <c r="S219" s="36">
        <f>VLOOKUP($A219,'Price &amp; Return'!$AR:$CD,COLUMN(S$1),0)</f>
        <v>0</v>
      </c>
      <c r="T219" s="36">
        <f>VLOOKUP($A219,'Price &amp; Return'!$AR:$CD,COLUMN(T$1),0)</f>
        <v>1.6260520871780326E-2</v>
      </c>
      <c r="U219" s="36">
        <f>VLOOKUP($A219,'Price &amp; Return'!$AR:$CD,COLUMN(U$1),0)</f>
        <v>0</v>
      </c>
      <c r="V219" s="36">
        <f>VLOOKUP($A219,'Price &amp; Return'!$AR:$CD,COLUMN(V$1),0)</f>
        <v>0</v>
      </c>
      <c r="W219" s="36">
        <f>VLOOKUP($A219,'Price &amp; Return'!$AR:$CD,COLUMN(W$1),0)</f>
        <v>-5.7158413839948637E-2</v>
      </c>
      <c r="X219" s="36">
        <f>VLOOKUP($A219,'Price &amp; Return'!$AR:$CD,COLUMN(X$1),0)</f>
        <v>0</v>
      </c>
      <c r="Y219" s="36">
        <f>VLOOKUP($A219,'Price &amp; Return'!$AR:$CD,COLUMN(Y$1),0)</f>
        <v>0</v>
      </c>
      <c r="Z219" s="36">
        <f>VLOOKUP($A219,'Price &amp; Return'!$AR:$CD,COLUMN(Z$1),0)</f>
        <v>0</v>
      </c>
      <c r="AA219" s="36">
        <f>VLOOKUP($A219,'Price &amp; Return'!$AR:$CD,COLUMN(AA$1),0)</f>
        <v>2.0020026706731903E-3</v>
      </c>
      <c r="AB219" s="36">
        <f>VLOOKUP($A219,'Price &amp; Return'!$AR:$CD,COLUMN(AB$1),0)</f>
        <v>0</v>
      </c>
      <c r="AC219" s="36">
        <f>VLOOKUP($A219,'Price &amp; Return'!$AR:$CD,COLUMN(AC$1),0)</f>
        <v>0</v>
      </c>
      <c r="AD219" s="36">
        <f>VLOOKUP($A219,'Price &amp; Return'!$AR:$CD,COLUMN(AD$1),0)</f>
        <v>0</v>
      </c>
      <c r="AE219" s="36">
        <f>VLOOKUP($A219,'Price &amp; Return'!$AR:$CD,COLUMN(AE$1),0)</f>
        <v>0</v>
      </c>
      <c r="AF219" s="36">
        <f>VLOOKUP($A219,'Price &amp; Return'!$AR:$CD,COLUMN(AF$1),0)</f>
        <v>-0.10536051565782628</v>
      </c>
      <c r="AG219" s="36">
        <f>VLOOKUP($A219,'Price &amp; Return'!$AR:$CD,COLUMN(AG$1),0)</f>
        <v>-6.3358184490857833E-3</v>
      </c>
      <c r="AH219" s="36">
        <f>VLOOKUP($A219,'Price &amp; Return'!$AR:$CD,COLUMN(AH$1),0)</f>
        <v>0</v>
      </c>
      <c r="AI219" s="36">
        <f>VLOOKUP($A219,'Price &amp; Return'!$AR:$CD,COLUMN(AI$1),0)</f>
        <v>0</v>
      </c>
      <c r="AJ219" s="36">
        <f>VLOOKUP($A219,'Price &amp; Return'!$AR:$CD,COLUMN(AJ$1),0)</f>
        <v>0</v>
      </c>
      <c r="AK219" s="36">
        <f>VLOOKUP($A219,'Price &amp; Return'!$AR:$CD,COLUMN(AK$1),0)</f>
        <v>4.5248945982895028E-3</v>
      </c>
      <c r="AL219" s="36">
        <f>VLOOKUP($A219,'Price &amp; Return'!$AR:$CD,COLUMN(AL$1),0)</f>
        <v>0</v>
      </c>
      <c r="AM219" s="36">
        <f>VLOOKUP($A219,'Price &amp; Return'!$AR:$CD,COLUMN(AM$1),0)</f>
        <v>-5.2770571008438931E-3</v>
      </c>
    </row>
    <row r="220" spans="1:39" x14ac:dyDescent="0.35">
      <c r="A220">
        <v>219</v>
      </c>
      <c r="B220" s="31">
        <f>VLOOKUP($A220,'Price &amp; Return'!$AR:$CD,COLUMN(B$1),0)</f>
        <v>43320</v>
      </c>
      <c r="C220" s="36">
        <f>VLOOKUP($A220,'Price &amp; Return'!$AR:$CD,COLUMN(C$1),0)</f>
        <v>0</v>
      </c>
      <c r="D220" s="36">
        <f>VLOOKUP($A220,'Price &amp; Return'!$AR:$CD,COLUMN(D$1),0)</f>
        <v>-1.4184634991956413E-2</v>
      </c>
      <c r="E220" s="36">
        <f>VLOOKUP($A220,'Price &amp; Return'!$AR:$CD,COLUMN(E$1),0)</f>
        <v>0</v>
      </c>
      <c r="F220" s="36">
        <f>VLOOKUP($A220,'Price &amp; Return'!$AR:$CD,COLUMN(F$1),0)</f>
        <v>0</v>
      </c>
      <c r="G220" s="36">
        <f>VLOOKUP($A220,'Price &amp; Return'!$AR:$CD,COLUMN(G$1),0)</f>
        <v>5.0125418235444138E-3</v>
      </c>
      <c r="H220" s="36">
        <f>VLOOKUP($A220,'Price &amp; Return'!$AR:$CD,COLUMN(H$1),0)</f>
        <v>0</v>
      </c>
      <c r="I220" s="36">
        <f>VLOOKUP($A220,'Price &amp; Return'!$AR:$CD,COLUMN(I$1),0)</f>
        <v>0</v>
      </c>
      <c r="J220" s="36">
        <f>VLOOKUP($A220,'Price &amp; Return'!$AR:$CD,COLUMN(J$1),0)</f>
        <v>0</v>
      </c>
      <c r="K220" s="36">
        <f>VLOOKUP($A220,'Price &amp; Return'!$AR:$CD,COLUMN(K$1),0)</f>
        <v>0</v>
      </c>
      <c r="L220" s="36">
        <f>VLOOKUP($A220,'Price &amp; Return'!$AR:$CD,COLUMN(L$1),0)</f>
        <v>0</v>
      </c>
      <c r="M220" s="36">
        <f>VLOOKUP($A220,'Price &amp; Return'!$AR:$CD,COLUMN(M$1),0)</f>
        <v>0</v>
      </c>
      <c r="N220" s="36">
        <f>VLOOKUP($A220,'Price &amp; Return'!$AR:$CD,COLUMN(N$1),0)</f>
        <v>2.6811257450656985E-2</v>
      </c>
      <c r="O220" s="36">
        <f>VLOOKUP($A220,'Price &amp; Return'!$AR:$CD,COLUMN(O$1),0)</f>
        <v>0</v>
      </c>
      <c r="P220" s="36">
        <f>VLOOKUP($A220,'Price &amp; Return'!$AR:$CD,COLUMN(P$1),0)</f>
        <v>0</v>
      </c>
      <c r="Q220" s="36">
        <f>VLOOKUP($A220,'Price &amp; Return'!$AR:$CD,COLUMN(Q$1),0)</f>
        <v>0</v>
      </c>
      <c r="R220" s="36">
        <f>VLOOKUP($A220,'Price &amp; Return'!$AR:$CD,COLUMN(R$1),0)</f>
        <v>-3.8387763071656015E-3</v>
      </c>
      <c r="S220" s="36">
        <f>VLOOKUP($A220,'Price &amp; Return'!$AR:$CD,COLUMN(S$1),0)</f>
        <v>0</v>
      </c>
      <c r="T220" s="36">
        <f>VLOOKUP($A220,'Price &amp; Return'!$AR:$CD,COLUMN(T$1),0)</f>
        <v>0</v>
      </c>
      <c r="U220" s="36">
        <f>VLOOKUP($A220,'Price &amp; Return'!$AR:$CD,COLUMN(U$1),0)</f>
        <v>0</v>
      </c>
      <c r="V220" s="36">
        <f>VLOOKUP($A220,'Price &amp; Return'!$AR:$CD,COLUMN(V$1),0)</f>
        <v>0</v>
      </c>
      <c r="W220" s="36">
        <f>VLOOKUP($A220,'Price &amp; Return'!$AR:$CD,COLUMN(W$1),0)</f>
        <v>0</v>
      </c>
      <c r="X220" s="36">
        <f>VLOOKUP($A220,'Price &amp; Return'!$AR:$CD,COLUMN(X$1),0)</f>
        <v>0</v>
      </c>
      <c r="Y220" s="36">
        <f>VLOOKUP($A220,'Price &amp; Return'!$AR:$CD,COLUMN(Y$1),0)</f>
        <v>0</v>
      </c>
      <c r="Z220" s="36">
        <f>VLOOKUP($A220,'Price &amp; Return'!$AR:$CD,COLUMN(Z$1),0)</f>
        <v>0</v>
      </c>
      <c r="AA220" s="36">
        <f>VLOOKUP($A220,'Price &amp; Return'!$AR:$CD,COLUMN(AA$1),0)</f>
        <v>0</v>
      </c>
      <c r="AB220" s="36">
        <f>VLOOKUP($A220,'Price &amp; Return'!$AR:$CD,COLUMN(AB$1),0)</f>
        <v>-2.5975486403260677E-2</v>
      </c>
      <c r="AC220" s="36">
        <f>VLOOKUP($A220,'Price &amp; Return'!$AR:$CD,COLUMN(AC$1),0)</f>
        <v>1.5504186535965254E-2</v>
      </c>
      <c r="AD220" s="36">
        <f>VLOOKUP($A220,'Price &amp; Return'!$AR:$CD,COLUMN(AD$1),0)</f>
        <v>0</v>
      </c>
      <c r="AE220" s="36">
        <f>VLOOKUP($A220,'Price &amp; Return'!$AR:$CD,COLUMN(AE$1),0)</f>
        <v>0</v>
      </c>
      <c r="AF220" s="36">
        <f>VLOOKUP($A220,'Price &amp; Return'!$AR:$CD,COLUMN(AF$1),0)</f>
        <v>0</v>
      </c>
      <c r="AG220" s="36">
        <f>VLOOKUP($A220,'Price &amp; Return'!$AR:$CD,COLUMN(AG$1),0)</f>
        <v>0</v>
      </c>
      <c r="AH220" s="36">
        <f>VLOOKUP($A220,'Price &amp; Return'!$AR:$CD,COLUMN(AH$1),0)</f>
        <v>1.242251999855711E-2</v>
      </c>
      <c r="AI220" s="36">
        <f>VLOOKUP($A220,'Price &amp; Return'!$AR:$CD,COLUMN(AI$1),0)</f>
        <v>0</v>
      </c>
      <c r="AJ220" s="36">
        <f>VLOOKUP($A220,'Price &amp; Return'!$AR:$CD,COLUMN(AJ$1),0)</f>
        <v>0</v>
      </c>
      <c r="AK220" s="36">
        <f>VLOOKUP($A220,'Price &amp; Return'!$AR:$CD,COLUMN(AK$1),0)</f>
        <v>-2.2650066308521248E-3</v>
      </c>
      <c r="AL220" s="36">
        <f>VLOOKUP($A220,'Price &amp; Return'!$AR:$CD,COLUMN(AL$1),0)</f>
        <v>0</v>
      </c>
      <c r="AM220" s="36">
        <f>VLOOKUP($A220,'Price &amp; Return'!$AR:$CD,COLUMN(AM$1),0)</f>
        <v>-1.0471299867295366E-2</v>
      </c>
    </row>
    <row r="221" spans="1:39" x14ac:dyDescent="0.35">
      <c r="A221">
        <v>220</v>
      </c>
      <c r="B221" s="31">
        <f>VLOOKUP($A221,'Price &amp; Return'!$AR:$CD,COLUMN(B$1),0)</f>
        <v>43319</v>
      </c>
      <c r="C221" s="36">
        <f>VLOOKUP($A221,'Price &amp; Return'!$AR:$CD,COLUMN(C$1),0)</f>
        <v>-4.9875415110391622E-3</v>
      </c>
      <c r="D221" s="36">
        <f>VLOOKUP($A221,'Price &amp; Return'!$AR:$CD,COLUMN(D$1),0)</f>
        <v>0</v>
      </c>
      <c r="E221" s="36">
        <f>VLOOKUP($A221,'Price &amp; Return'!$AR:$CD,COLUMN(E$1),0)</f>
        <v>0</v>
      </c>
      <c r="F221" s="36">
        <f>VLOOKUP($A221,'Price &amp; Return'!$AR:$CD,COLUMN(F$1),0)</f>
        <v>0</v>
      </c>
      <c r="G221" s="36">
        <f>VLOOKUP($A221,'Price &amp; Return'!$AR:$CD,COLUMN(G$1),0)</f>
        <v>4.6280752564006183E-2</v>
      </c>
      <c r="H221" s="36">
        <f>VLOOKUP($A221,'Price &amp; Return'!$AR:$CD,COLUMN(H$1),0)</f>
        <v>-0.10536051565782628</v>
      </c>
      <c r="I221" s="36">
        <f>VLOOKUP($A221,'Price &amp; Return'!$AR:$CD,COLUMN(I$1),0)</f>
        <v>0</v>
      </c>
      <c r="J221" s="36">
        <f>VLOOKUP($A221,'Price &amp; Return'!$AR:$CD,COLUMN(J$1),0)</f>
        <v>0</v>
      </c>
      <c r="K221" s="36">
        <f>VLOOKUP($A221,'Price &amp; Return'!$AR:$CD,COLUMN(K$1),0)</f>
        <v>0</v>
      </c>
      <c r="L221" s="36">
        <f>VLOOKUP($A221,'Price &amp; Return'!$AR:$CD,COLUMN(L$1),0)</f>
        <v>0</v>
      </c>
      <c r="M221" s="36">
        <f>VLOOKUP($A221,'Price &amp; Return'!$AR:$CD,COLUMN(M$1),0)</f>
        <v>0</v>
      </c>
      <c r="N221" s="36">
        <f>VLOOKUP($A221,'Price &amp; Return'!$AR:$CD,COLUMN(N$1),0)</f>
        <v>-1.6172859245601183E-2</v>
      </c>
      <c r="O221" s="36">
        <f>VLOOKUP($A221,'Price &amp; Return'!$AR:$CD,COLUMN(O$1),0)</f>
        <v>5.037794029957081E-3</v>
      </c>
      <c r="P221" s="36">
        <f>VLOOKUP($A221,'Price &amp; Return'!$AR:$CD,COLUMN(P$1),0)</f>
        <v>3.593200922606337E-2</v>
      </c>
      <c r="Q221" s="36">
        <f>VLOOKUP($A221,'Price &amp; Return'!$AR:$CD,COLUMN(Q$1),0)</f>
        <v>0</v>
      </c>
      <c r="R221" s="36">
        <f>VLOOKUP($A221,'Price &amp; Return'!$AR:$CD,COLUMN(R$1),0)</f>
        <v>-2.1479031677124186E-2</v>
      </c>
      <c r="S221" s="36">
        <f>VLOOKUP($A221,'Price &amp; Return'!$AR:$CD,COLUMN(S$1),0)</f>
        <v>0</v>
      </c>
      <c r="T221" s="36">
        <f>VLOOKUP($A221,'Price &amp; Return'!$AR:$CD,COLUMN(T$1),0)</f>
        <v>0</v>
      </c>
      <c r="U221" s="36">
        <f>VLOOKUP($A221,'Price &amp; Return'!$AR:$CD,COLUMN(U$1),0)</f>
        <v>-1.97756188830574E-2</v>
      </c>
      <c r="V221" s="36">
        <f>VLOOKUP($A221,'Price &amp; Return'!$AR:$CD,COLUMN(V$1),0)</f>
        <v>0</v>
      </c>
      <c r="W221" s="36">
        <f>VLOOKUP($A221,'Price &amp; Return'!$AR:$CD,COLUMN(W$1),0)</f>
        <v>0</v>
      </c>
      <c r="X221" s="36">
        <f>VLOOKUP($A221,'Price &amp; Return'!$AR:$CD,COLUMN(X$1),0)</f>
        <v>0</v>
      </c>
      <c r="Y221" s="36">
        <f>VLOOKUP($A221,'Price &amp; Return'!$AR:$CD,COLUMN(Y$1),0)</f>
        <v>0</v>
      </c>
      <c r="Z221" s="36">
        <f>VLOOKUP($A221,'Price &amp; Return'!$AR:$CD,COLUMN(Z$1),0)</f>
        <v>0</v>
      </c>
      <c r="AA221" s="36">
        <f>VLOOKUP($A221,'Price &amp; Return'!$AR:$CD,COLUMN(AA$1),0)</f>
        <v>0</v>
      </c>
      <c r="AB221" s="36">
        <f>VLOOKUP($A221,'Price &amp; Return'!$AR:$CD,COLUMN(AB$1),0)</f>
        <v>0</v>
      </c>
      <c r="AC221" s="36">
        <f>VLOOKUP($A221,'Price &amp; Return'!$AR:$CD,COLUMN(AC$1),0)</f>
        <v>1.9724505347778573E-2</v>
      </c>
      <c r="AD221" s="36">
        <f>VLOOKUP($A221,'Price &amp; Return'!$AR:$CD,COLUMN(AD$1),0)</f>
        <v>0</v>
      </c>
      <c r="AE221" s="36">
        <f>VLOOKUP($A221,'Price &amp; Return'!$AR:$CD,COLUMN(AE$1),0)</f>
        <v>0</v>
      </c>
      <c r="AF221" s="36">
        <f>VLOOKUP($A221,'Price &amp; Return'!$AR:$CD,COLUMN(AF$1),0)</f>
        <v>0</v>
      </c>
      <c r="AG221" s="36">
        <f>VLOOKUP($A221,'Price &amp; Return'!$AR:$CD,COLUMN(AG$1),0)</f>
        <v>-8.3857933762739589E-3</v>
      </c>
      <c r="AH221" s="36">
        <f>VLOOKUP($A221,'Price &amp; Return'!$AR:$CD,COLUMN(AH$1),0)</f>
        <v>2.5031302181184748E-3</v>
      </c>
      <c r="AI221" s="36">
        <f>VLOOKUP($A221,'Price &amp; Return'!$AR:$CD,COLUMN(AI$1),0)</f>
        <v>-8.8292607145678312E-2</v>
      </c>
      <c r="AJ221" s="36">
        <f>VLOOKUP($A221,'Price &amp; Return'!$AR:$CD,COLUMN(AJ$1),0)</f>
        <v>0</v>
      </c>
      <c r="AK221" s="36">
        <f>VLOOKUP($A221,'Price &amp; Return'!$AR:$CD,COLUMN(AK$1),0)</f>
        <v>4.5351551653913628E-3</v>
      </c>
      <c r="AL221" s="36">
        <f>VLOOKUP($A221,'Price &amp; Return'!$AR:$CD,COLUMN(AL$1),0)</f>
        <v>2.0599060870072381E-2</v>
      </c>
      <c r="AM221" s="36">
        <f>VLOOKUP($A221,'Price &amp; Return'!$AR:$CD,COLUMN(AM$1),0)</f>
        <v>-1.0362787035546547E-2</v>
      </c>
    </row>
    <row r="222" spans="1:39" x14ac:dyDescent="0.35">
      <c r="A222">
        <v>221</v>
      </c>
      <c r="B222" s="31">
        <f>VLOOKUP($A222,'Price &amp; Return'!$AR:$CD,COLUMN(B$1),0)</f>
        <v>43318</v>
      </c>
      <c r="C222" s="36">
        <f>VLOOKUP($A222,'Price &amp; Return'!$AR:$CD,COLUMN(C$1),0)</f>
        <v>4.9875415110391882E-3</v>
      </c>
      <c r="D222" s="36">
        <f>VLOOKUP($A222,'Price &amp; Return'!$AR:$CD,COLUMN(D$1),0)</f>
        <v>0</v>
      </c>
      <c r="E222" s="36">
        <f>VLOOKUP($A222,'Price &amp; Return'!$AR:$CD,COLUMN(E$1),0)</f>
        <v>0</v>
      </c>
      <c r="F222" s="36">
        <f>VLOOKUP($A222,'Price &amp; Return'!$AR:$CD,COLUMN(F$1),0)</f>
        <v>0</v>
      </c>
      <c r="G222" s="36">
        <f>VLOOKUP($A222,'Price &amp; Return'!$AR:$CD,COLUMN(G$1),0)</f>
        <v>-2.5975486403260677E-2</v>
      </c>
      <c r="H222" s="36">
        <f>VLOOKUP($A222,'Price &amp; Return'!$AR:$CD,COLUMN(H$1),0)</f>
        <v>0</v>
      </c>
      <c r="I222" s="36">
        <f>VLOOKUP($A222,'Price &amp; Return'!$AR:$CD,COLUMN(I$1),0)</f>
        <v>5.4982134417353196E-2</v>
      </c>
      <c r="J222" s="36">
        <f>VLOOKUP($A222,'Price &amp; Return'!$AR:$CD,COLUMN(J$1),0)</f>
        <v>0</v>
      </c>
      <c r="K222" s="36">
        <f>VLOOKUP($A222,'Price &amp; Return'!$AR:$CD,COLUMN(K$1),0)</f>
        <v>0</v>
      </c>
      <c r="L222" s="36">
        <f>VLOOKUP($A222,'Price &amp; Return'!$AR:$CD,COLUMN(L$1),0)</f>
        <v>0</v>
      </c>
      <c r="M222" s="36">
        <f>VLOOKUP($A222,'Price &amp; Return'!$AR:$CD,COLUMN(M$1),0)</f>
        <v>0</v>
      </c>
      <c r="N222" s="36">
        <f>VLOOKUP($A222,'Price &amp; Return'!$AR:$CD,COLUMN(N$1),0)</f>
        <v>-5.3333459753625049E-3</v>
      </c>
      <c r="O222" s="36">
        <f>VLOOKUP($A222,'Price &amp; Return'!$AR:$CD,COLUMN(O$1),0)</f>
        <v>-1.0050335853501451E-2</v>
      </c>
      <c r="P222" s="36">
        <f>VLOOKUP($A222,'Price &amp; Return'!$AR:$CD,COLUMN(P$1),0)</f>
        <v>-9.3090423066011854E-2</v>
      </c>
      <c r="Q222" s="36">
        <f>VLOOKUP($A222,'Price &amp; Return'!$AR:$CD,COLUMN(Q$1),0)</f>
        <v>0</v>
      </c>
      <c r="R222" s="36">
        <f>VLOOKUP($A222,'Price &amp; Return'!$AR:$CD,COLUMN(R$1),0)</f>
        <v>-1.2492194004318168E-3</v>
      </c>
      <c r="S222" s="36">
        <f>VLOOKUP($A222,'Price &amp; Return'!$AR:$CD,COLUMN(S$1),0)</f>
        <v>0</v>
      </c>
      <c r="T222" s="36">
        <f>VLOOKUP($A222,'Price &amp; Return'!$AR:$CD,COLUMN(T$1),0)</f>
        <v>0</v>
      </c>
      <c r="U222" s="36">
        <f>VLOOKUP($A222,'Price &amp; Return'!$AR:$CD,COLUMN(U$1),0)</f>
        <v>8.5600550195273281E-2</v>
      </c>
      <c r="V222" s="36">
        <f>VLOOKUP($A222,'Price &amp; Return'!$AR:$CD,COLUMN(V$1),0)</f>
        <v>0</v>
      </c>
      <c r="W222" s="36">
        <f>VLOOKUP($A222,'Price &amp; Return'!$AR:$CD,COLUMN(W$1),0)</f>
        <v>0</v>
      </c>
      <c r="X222" s="36">
        <f>VLOOKUP($A222,'Price &amp; Return'!$AR:$CD,COLUMN(X$1),0)</f>
        <v>0</v>
      </c>
      <c r="Y222" s="36">
        <f>VLOOKUP($A222,'Price &amp; Return'!$AR:$CD,COLUMN(Y$1),0)</f>
        <v>0</v>
      </c>
      <c r="Z222" s="36">
        <f>VLOOKUP($A222,'Price &amp; Return'!$AR:$CD,COLUMN(Z$1),0)</f>
        <v>0</v>
      </c>
      <c r="AA222" s="36">
        <f>VLOOKUP($A222,'Price &amp; Return'!$AR:$CD,COLUMN(AA$1),0)</f>
        <v>2.006018726865766E-3</v>
      </c>
      <c r="AB222" s="36">
        <f>VLOOKUP($A222,'Price &amp; Return'!$AR:$CD,COLUMN(AB$1),0)</f>
        <v>0</v>
      </c>
      <c r="AC222" s="36">
        <f>VLOOKUP($A222,'Price &amp; Return'!$AR:$CD,COLUMN(AC$1),0)</f>
        <v>0</v>
      </c>
      <c r="AD222" s="36">
        <f>VLOOKUP($A222,'Price &amp; Return'!$AR:$CD,COLUMN(AD$1),0)</f>
        <v>0</v>
      </c>
      <c r="AE222" s="36">
        <f>VLOOKUP($A222,'Price &amp; Return'!$AR:$CD,COLUMN(AE$1),0)</f>
        <v>0</v>
      </c>
      <c r="AF222" s="36">
        <f>VLOOKUP($A222,'Price &amp; Return'!$AR:$CD,COLUMN(AF$1),0)</f>
        <v>0</v>
      </c>
      <c r="AG222" s="36">
        <f>VLOOKUP($A222,'Price &amp; Return'!$AR:$CD,COLUMN(AG$1),0)</f>
        <v>4.1841065225738695E-3</v>
      </c>
      <c r="AH222" s="36">
        <f>VLOOKUP($A222,'Price &amp; Return'!$AR:$CD,COLUMN(AH$1),0)</f>
        <v>-2.503130218118477E-3</v>
      </c>
      <c r="AI222" s="36">
        <f>VLOOKUP($A222,'Price &amp; Return'!$AR:$CD,COLUMN(AI$1),0)</f>
        <v>0</v>
      </c>
      <c r="AJ222" s="36">
        <f>VLOOKUP($A222,'Price &amp; Return'!$AR:$CD,COLUMN(AJ$1),0)</f>
        <v>-4.3763745997988882E-3</v>
      </c>
      <c r="AK222" s="36">
        <f>VLOOKUP($A222,'Price &amp; Return'!$AR:$CD,COLUMN(AK$1),0)</f>
        <v>4.1769412876294931E-2</v>
      </c>
      <c r="AL222" s="36">
        <f>VLOOKUP($A222,'Price &amp; Return'!$AR:$CD,COLUMN(AL$1),0)</f>
        <v>-2.0599060870072423E-2</v>
      </c>
      <c r="AM222" s="36">
        <f>VLOOKUP($A222,'Price &amp; Return'!$AR:$CD,COLUMN(AM$1),0)</f>
        <v>2.6111144003685804E-2</v>
      </c>
    </row>
    <row r="223" spans="1:39" x14ac:dyDescent="0.35">
      <c r="A223">
        <v>222</v>
      </c>
      <c r="B223" s="31">
        <f>VLOOKUP($A223,'Price &amp; Return'!$AR:$CD,COLUMN(B$1),0)</f>
        <v>43315</v>
      </c>
      <c r="C223" s="36">
        <f>VLOOKUP($A223,'Price &amp; Return'!$AR:$CD,COLUMN(C$1),0)</f>
        <v>0</v>
      </c>
      <c r="D223" s="36">
        <f>VLOOKUP($A223,'Price &amp; Return'!$AR:$CD,COLUMN(D$1),0)</f>
        <v>1.4184634991956381E-2</v>
      </c>
      <c r="E223" s="36">
        <f>VLOOKUP($A223,'Price &amp; Return'!$AR:$CD,COLUMN(E$1),0)</f>
        <v>0</v>
      </c>
      <c r="F223" s="36">
        <f>VLOOKUP($A223,'Price &amp; Return'!$AR:$CD,COLUMN(F$1),0)</f>
        <v>2.0202707317519469E-2</v>
      </c>
      <c r="G223" s="36">
        <f>VLOOKUP($A223,'Price &amp; Return'!$AR:$CD,COLUMN(G$1),0)</f>
        <v>-9.2976456458104637E-2</v>
      </c>
      <c r="H223" s="36">
        <f>VLOOKUP($A223,'Price &amp; Return'!$AR:$CD,COLUMN(H$1),0)</f>
        <v>0</v>
      </c>
      <c r="I223" s="36">
        <f>VLOOKUP($A223,'Price &amp; Return'!$AR:$CD,COLUMN(I$1),0)</f>
        <v>-4.6717624567459683E-2</v>
      </c>
      <c r="J223" s="36">
        <f>VLOOKUP($A223,'Price &amp; Return'!$AR:$CD,COLUMN(J$1),0)</f>
        <v>0</v>
      </c>
      <c r="K223" s="36">
        <f>VLOOKUP($A223,'Price &amp; Return'!$AR:$CD,COLUMN(K$1),0)</f>
        <v>0</v>
      </c>
      <c r="L223" s="36">
        <f>VLOOKUP($A223,'Price &amp; Return'!$AR:$CD,COLUMN(L$1),0)</f>
        <v>-2.7736754971599636E-2</v>
      </c>
      <c r="M223" s="36">
        <f>VLOOKUP($A223,'Price &amp; Return'!$AR:$CD,COLUMN(M$1),0)</f>
        <v>0</v>
      </c>
      <c r="N223" s="36">
        <f>VLOOKUP($A223,'Price &amp; Return'!$AR:$CD,COLUMN(N$1),0)</f>
        <v>5.3333459753623818E-3</v>
      </c>
      <c r="O223" s="36">
        <f>VLOOKUP($A223,'Price &amp; Return'!$AR:$CD,COLUMN(O$1),0)</f>
        <v>-4.9875415110391622E-3</v>
      </c>
      <c r="P223" s="36">
        <f>VLOOKUP($A223,'Price &amp; Return'!$AR:$CD,COLUMN(P$1),0)</f>
        <v>-3.6968618813262031E-3</v>
      </c>
      <c r="Q223" s="36">
        <f>VLOOKUP($A223,'Price &amp; Return'!$AR:$CD,COLUMN(Q$1),0)</f>
        <v>0</v>
      </c>
      <c r="R223" s="36">
        <f>VLOOKUP($A223,'Price &amp; Return'!$AR:$CD,COLUMN(R$1),0)</f>
        <v>0</v>
      </c>
      <c r="S223" s="36">
        <f>VLOOKUP($A223,'Price &amp; Return'!$AR:$CD,COLUMN(S$1),0)</f>
        <v>0</v>
      </c>
      <c r="T223" s="36">
        <f>VLOOKUP($A223,'Price &amp; Return'!$AR:$CD,COLUMN(T$1),0)</f>
        <v>-1.6260520871780291E-2</v>
      </c>
      <c r="U223" s="36">
        <f>VLOOKUP($A223,'Price &amp; Return'!$AR:$CD,COLUMN(U$1),0)</f>
        <v>7.0123926400504077E-3</v>
      </c>
      <c r="V223" s="36">
        <f>VLOOKUP($A223,'Price &amp; Return'!$AR:$CD,COLUMN(V$1),0)</f>
        <v>-1.9980026626731087E-3</v>
      </c>
      <c r="W223" s="36">
        <f>VLOOKUP($A223,'Price &amp; Return'!$AR:$CD,COLUMN(W$1),0)</f>
        <v>0</v>
      </c>
      <c r="X223" s="36">
        <f>VLOOKUP($A223,'Price &amp; Return'!$AR:$CD,COLUMN(X$1),0)</f>
        <v>0</v>
      </c>
      <c r="Y223" s="36">
        <f>VLOOKUP($A223,'Price &amp; Return'!$AR:$CD,COLUMN(Y$1),0)</f>
        <v>0</v>
      </c>
      <c r="Z223" s="36">
        <f>VLOOKUP($A223,'Price &amp; Return'!$AR:$CD,COLUMN(Z$1),0)</f>
        <v>0</v>
      </c>
      <c r="AA223" s="36">
        <f>VLOOKUP($A223,'Price &amp; Return'!$AR:$CD,COLUMN(AA$1),0)</f>
        <v>-4.0080213975388218E-3</v>
      </c>
      <c r="AB223" s="36">
        <f>VLOOKUP($A223,'Price &amp; Return'!$AR:$CD,COLUMN(AB$1),0)</f>
        <v>0</v>
      </c>
      <c r="AC223" s="36">
        <f>VLOOKUP($A223,'Price &amp; Return'!$AR:$CD,COLUMN(AC$1),0)</f>
        <v>-5.0496164014532115E-2</v>
      </c>
      <c r="AD223" s="36">
        <f>VLOOKUP($A223,'Price &amp; Return'!$AR:$CD,COLUMN(AD$1),0)</f>
        <v>-8.5106896679087302E-3</v>
      </c>
      <c r="AE223" s="36">
        <f>VLOOKUP($A223,'Price &amp; Return'!$AR:$CD,COLUMN(AE$1),0)</f>
        <v>0</v>
      </c>
      <c r="AF223" s="36">
        <f>VLOOKUP($A223,'Price &amp; Return'!$AR:$CD,COLUMN(AF$1),0)</f>
        <v>0</v>
      </c>
      <c r="AG223" s="36">
        <f>VLOOKUP($A223,'Price &amp; Return'!$AR:$CD,COLUMN(AG$1),0)</f>
        <v>8.4211023964083451E-3</v>
      </c>
      <c r="AH223" s="36">
        <f>VLOOKUP($A223,'Price &amp; Return'!$AR:$CD,COLUMN(AH$1),0)</f>
        <v>-1.2422519998557096E-2</v>
      </c>
      <c r="AI223" s="36">
        <f>VLOOKUP($A223,'Price &amp; Return'!$AR:$CD,COLUMN(AI$1),0)</f>
        <v>8.4866138773187251E-3</v>
      </c>
      <c r="AJ223" s="36">
        <f>VLOOKUP($A223,'Price &amp; Return'!$AR:$CD,COLUMN(AJ$1),0)</f>
        <v>-4.3573053689557007E-3</v>
      </c>
      <c r="AK223" s="36">
        <f>VLOOKUP($A223,'Price &amp; Return'!$AR:$CD,COLUMN(AK$1),0)</f>
        <v>-3.9494099039159389E-2</v>
      </c>
      <c r="AL223" s="36">
        <f>VLOOKUP($A223,'Price &amp; Return'!$AR:$CD,COLUMN(AL$1),0)</f>
        <v>2.9558802241544429E-2</v>
      </c>
      <c r="AM223" s="36">
        <f>VLOOKUP($A223,'Price &amp; Return'!$AR:$CD,COLUMN(AM$1),0)</f>
        <v>-4.1456713678346135E-2</v>
      </c>
    </row>
    <row r="224" spans="1:39" x14ac:dyDescent="0.35">
      <c r="A224">
        <v>223</v>
      </c>
      <c r="B224" s="31">
        <f>VLOOKUP($A224,'Price &amp; Return'!$AR:$CD,COLUMN(B$1),0)</f>
        <v>43314</v>
      </c>
      <c r="C224" s="36">
        <f>VLOOKUP($A224,'Price &amp; Return'!$AR:$CD,COLUMN(C$1),0)</f>
        <v>3.0459207484708654E-2</v>
      </c>
      <c r="D224" s="36">
        <f>VLOOKUP($A224,'Price &amp; Return'!$AR:$CD,COLUMN(D$1),0)</f>
        <v>0</v>
      </c>
      <c r="E224" s="36">
        <f>VLOOKUP($A224,'Price &amp; Return'!$AR:$CD,COLUMN(E$1),0)</f>
        <v>0</v>
      </c>
      <c r="F224" s="36">
        <f>VLOOKUP($A224,'Price &amp; Return'!$AR:$CD,COLUMN(F$1),0)</f>
        <v>4.0899852515252876E-3</v>
      </c>
      <c r="G224" s="36">
        <f>VLOOKUP($A224,'Price &amp; Return'!$AR:$CD,COLUMN(G$1),0)</f>
        <v>0</v>
      </c>
      <c r="H224" s="36">
        <f>VLOOKUP($A224,'Price &amp; Return'!$AR:$CD,COLUMN(H$1),0)</f>
        <v>0</v>
      </c>
      <c r="I224" s="36">
        <f>VLOOKUP($A224,'Price &amp; Return'!$AR:$CD,COLUMN(I$1),0)</f>
        <v>-8.2645098498934245E-3</v>
      </c>
      <c r="J224" s="36">
        <f>VLOOKUP($A224,'Price &amp; Return'!$AR:$CD,COLUMN(J$1),0)</f>
        <v>8.0042707673536356E-2</v>
      </c>
      <c r="K224" s="36">
        <f>VLOOKUP($A224,'Price &amp; Return'!$AR:$CD,COLUMN(K$1),0)</f>
        <v>0</v>
      </c>
      <c r="L224" s="36">
        <f>VLOOKUP($A224,'Price &amp; Return'!$AR:$CD,COLUMN(L$1),0)</f>
        <v>-1.5083242211328476E-2</v>
      </c>
      <c r="M224" s="36">
        <f>VLOOKUP($A224,'Price &amp; Return'!$AR:$CD,COLUMN(M$1),0)</f>
        <v>0</v>
      </c>
      <c r="N224" s="36">
        <f>VLOOKUP($A224,'Price &amp; Return'!$AR:$CD,COLUMN(N$1),0)</f>
        <v>2.7101929777791394E-2</v>
      </c>
      <c r="O224" s="36">
        <f>VLOOKUP($A224,'Price &amp; Return'!$AR:$CD,COLUMN(O$1),0)</f>
        <v>1.0000083334583399E-2</v>
      </c>
      <c r="P224" s="36">
        <f>VLOOKUP($A224,'Price &amp; Return'!$AR:$CD,COLUMN(P$1),0)</f>
        <v>-5.3872989940151633E-2</v>
      </c>
      <c r="Q224" s="36">
        <f>VLOOKUP($A224,'Price &amp; Return'!$AR:$CD,COLUMN(Q$1),0)</f>
        <v>0</v>
      </c>
      <c r="R224" s="36">
        <f>VLOOKUP($A224,'Price &amp; Return'!$AR:$CD,COLUMN(R$1),0)</f>
        <v>3.7523496185503718E-3</v>
      </c>
      <c r="S224" s="36">
        <f>VLOOKUP($A224,'Price &amp; Return'!$AR:$CD,COLUMN(S$1),0)</f>
        <v>-2.1053409197832381E-2</v>
      </c>
      <c r="T224" s="36">
        <f>VLOOKUP($A224,'Price &amp; Return'!$AR:$CD,COLUMN(T$1),0)</f>
        <v>-7.4568695497508497E-2</v>
      </c>
      <c r="U224" s="36">
        <f>VLOOKUP($A224,'Price &amp; Return'!$AR:$CD,COLUMN(U$1),0)</f>
        <v>-7.0123926400503462E-3</v>
      </c>
      <c r="V224" s="36">
        <f>VLOOKUP($A224,'Price &amp; Return'!$AR:$CD,COLUMN(V$1),0)</f>
        <v>1.9980026626730579E-3</v>
      </c>
      <c r="W224" s="36">
        <f>VLOOKUP($A224,'Price &amp; Return'!$AR:$CD,COLUMN(W$1),0)</f>
        <v>0</v>
      </c>
      <c r="X224" s="36">
        <f>VLOOKUP($A224,'Price &amp; Return'!$AR:$CD,COLUMN(X$1),0)</f>
        <v>0</v>
      </c>
      <c r="Y224" s="36">
        <f>VLOOKUP($A224,'Price &amp; Return'!$AR:$CD,COLUMN(Y$1),0)</f>
        <v>7.5282664207915878E-3</v>
      </c>
      <c r="Z224" s="36">
        <f>VLOOKUP($A224,'Price &amp; Return'!$AR:$CD,COLUMN(Z$1),0)</f>
        <v>0</v>
      </c>
      <c r="AA224" s="36">
        <f>VLOOKUP($A224,'Price &amp; Return'!$AR:$CD,COLUMN(AA$1),0)</f>
        <v>5.0125418235441935E-3</v>
      </c>
      <c r="AB224" s="36">
        <f>VLOOKUP($A224,'Price &amp; Return'!$AR:$CD,COLUMN(AB$1),0)</f>
        <v>2.5975486403260736E-2</v>
      </c>
      <c r="AC224" s="36">
        <f>VLOOKUP($A224,'Price &amp; Return'!$AR:$CD,COLUMN(AC$1),0)</f>
        <v>0</v>
      </c>
      <c r="AD224" s="36">
        <f>VLOOKUP($A224,'Price &amp; Return'!$AR:$CD,COLUMN(AD$1),0)</f>
        <v>0</v>
      </c>
      <c r="AE224" s="36">
        <f>VLOOKUP($A224,'Price &amp; Return'!$AR:$CD,COLUMN(AE$1),0)</f>
        <v>0</v>
      </c>
      <c r="AF224" s="36">
        <f>VLOOKUP($A224,'Price &amp; Return'!$AR:$CD,COLUMN(AF$1),0)</f>
        <v>0</v>
      </c>
      <c r="AG224" s="36">
        <f>VLOOKUP($A224,'Price &amp; Return'!$AR:$CD,COLUMN(AG$1),0)</f>
        <v>2.5697345495284431E-2</v>
      </c>
      <c r="AH224" s="36">
        <f>VLOOKUP($A224,'Price &amp; Return'!$AR:$CD,COLUMN(AH$1),0)</f>
        <v>-2.197890671877523E-2</v>
      </c>
      <c r="AI224" s="36">
        <f>VLOOKUP($A224,'Price &amp; Return'!$AR:$CD,COLUMN(AI$1),0)</f>
        <v>0</v>
      </c>
      <c r="AJ224" s="36">
        <f>VLOOKUP($A224,'Price &amp; Return'!$AR:$CD,COLUMN(AJ$1),0)</f>
        <v>-4.3384015985981298E-3</v>
      </c>
      <c r="AK224" s="36">
        <f>VLOOKUP($A224,'Price &amp; Return'!$AR:$CD,COLUMN(AK$1),0)</f>
        <v>2.3042494147154476E-2</v>
      </c>
      <c r="AL224" s="36">
        <f>VLOOKUP($A224,'Price &amp; Return'!$AR:$CD,COLUMN(AL$1),0)</f>
        <v>-2.9558802241544391E-2</v>
      </c>
      <c r="AM224" s="36">
        <f>VLOOKUP($A224,'Price &amp; Return'!$AR:$CD,COLUMN(AM$1),0)</f>
        <v>5.7457055024787214E-2</v>
      </c>
    </row>
    <row r="225" spans="1:39" x14ac:dyDescent="0.35">
      <c r="A225">
        <v>224</v>
      </c>
      <c r="B225" s="31">
        <f>VLOOKUP($A225,'Price &amp; Return'!$AR:$CD,COLUMN(B$1),0)</f>
        <v>43313</v>
      </c>
      <c r="C225" s="36">
        <f>VLOOKUP($A225,'Price &amp; Return'!$AR:$CD,COLUMN(C$1),0)</f>
        <v>-3.0459207484708574E-2</v>
      </c>
      <c r="D225" s="36">
        <f>VLOOKUP($A225,'Price &amp; Return'!$AR:$CD,COLUMN(D$1),0)</f>
        <v>-1.4184634991956413E-2</v>
      </c>
      <c r="E225" s="36">
        <f>VLOOKUP($A225,'Price &amp; Return'!$AR:$CD,COLUMN(E$1),0)</f>
        <v>0</v>
      </c>
      <c r="F225" s="36">
        <f>VLOOKUP($A225,'Price &amp; Return'!$AR:$CD,COLUMN(F$1),0)</f>
        <v>0</v>
      </c>
      <c r="G225" s="36">
        <f>VLOOKUP($A225,'Price &amp; Return'!$AR:$CD,COLUMN(G$1),0)</f>
        <v>0</v>
      </c>
      <c r="H225" s="36">
        <f>VLOOKUP($A225,'Price &amp; Return'!$AR:$CD,COLUMN(H$1),0)</f>
        <v>-0.10536051565782628</v>
      </c>
      <c r="I225" s="36">
        <f>VLOOKUP($A225,'Price &amp; Return'!$AR:$CD,COLUMN(I$1),0)</f>
        <v>0</v>
      </c>
      <c r="J225" s="36">
        <f>VLOOKUP($A225,'Price &amp; Return'!$AR:$CD,COLUMN(J$1),0)</f>
        <v>-8.004270767353637E-2</v>
      </c>
      <c r="K225" s="36">
        <f>VLOOKUP($A225,'Price &amp; Return'!$AR:$CD,COLUMN(K$1),0)</f>
        <v>-3.7387532071620329E-2</v>
      </c>
      <c r="L225" s="36">
        <f>VLOOKUP($A225,'Price &amp; Return'!$AR:$CD,COLUMN(L$1),0)</f>
        <v>-1.1904902506318314E-2</v>
      </c>
      <c r="M225" s="36">
        <f>VLOOKUP($A225,'Price &amp; Return'!$AR:$CD,COLUMN(M$1),0)</f>
        <v>0</v>
      </c>
      <c r="N225" s="36">
        <f>VLOOKUP($A225,'Price &amp; Return'!$AR:$CD,COLUMN(N$1),0)</f>
        <v>-8.929813764769709E-2</v>
      </c>
      <c r="O225" s="36">
        <f>VLOOKUP($A225,'Price &amp; Return'!$AR:$CD,COLUMN(O$1),0)</f>
        <v>-1.4962872676712377E-2</v>
      </c>
      <c r="P225" s="36">
        <f>VLOOKUP($A225,'Price &amp; Return'!$AR:$CD,COLUMN(P$1),0)</f>
        <v>-3.4904049397684908E-3</v>
      </c>
      <c r="Q225" s="36">
        <f>VLOOKUP($A225,'Price &amp; Return'!$AR:$CD,COLUMN(Q$1),0)</f>
        <v>0</v>
      </c>
      <c r="R225" s="36">
        <f>VLOOKUP($A225,'Price &amp; Return'!$AR:$CD,COLUMN(R$1),0)</f>
        <v>-3.7523496185504642E-3</v>
      </c>
      <c r="S225" s="36">
        <f>VLOOKUP($A225,'Price &amp; Return'!$AR:$CD,COLUMN(S$1),0)</f>
        <v>0</v>
      </c>
      <c r="T225" s="36">
        <f>VLOOKUP($A225,'Price &amp; Return'!$AR:$CD,COLUMN(T$1),0)</f>
        <v>-0.10236201266156972</v>
      </c>
      <c r="U225" s="36">
        <f>VLOOKUP($A225,'Price &amp; Return'!$AR:$CD,COLUMN(U$1),0)</f>
        <v>1.7811231522509807E-2</v>
      </c>
      <c r="V225" s="36">
        <f>VLOOKUP($A225,'Price &amp; Return'!$AR:$CD,COLUMN(V$1),0)</f>
        <v>0</v>
      </c>
      <c r="W225" s="36">
        <f>VLOOKUP($A225,'Price &amp; Return'!$AR:$CD,COLUMN(W$1),0)</f>
        <v>0</v>
      </c>
      <c r="X225" s="36">
        <f>VLOOKUP($A225,'Price &amp; Return'!$AR:$CD,COLUMN(X$1),0)</f>
        <v>-2.5317807984289897E-2</v>
      </c>
      <c r="Y225" s="36">
        <f>VLOOKUP($A225,'Price &amp; Return'!$AR:$CD,COLUMN(Y$1),0)</f>
        <v>0</v>
      </c>
      <c r="Z225" s="36">
        <f>VLOOKUP($A225,'Price &amp; Return'!$AR:$CD,COLUMN(Z$1),0)</f>
        <v>0</v>
      </c>
      <c r="AA225" s="36">
        <f>VLOOKUP($A225,'Price &amp; Return'!$AR:$CD,COLUMN(AA$1),0)</f>
        <v>0</v>
      </c>
      <c r="AB225" s="36">
        <f>VLOOKUP($A225,'Price &amp; Return'!$AR:$CD,COLUMN(AB$1),0)</f>
        <v>3.7537919319065242E-2</v>
      </c>
      <c r="AC225" s="36">
        <f>VLOOKUP($A225,'Price &amp; Return'!$AR:$CD,COLUMN(AC$1),0)</f>
        <v>0</v>
      </c>
      <c r="AD225" s="36">
        <f>VLOOKUP($A225,'Price &amp; Return'!$AR:$CD,COLUMN(AD$1),0)</f>
        <v>0</v>
      </c>
      <c r="AE225" s="36">
        <f>VLOOKUP($A225,'Price &amp; Return'!$AR:$CD,COLUMN(AE$1),0)</f>
        <v>0</v>
      </c>
      <c r="AF225" s="36">
        <f>VLOOKUP($A225,'Price &amp; Return'!$AR:$CD,COLUMN(AF$1),0)</f>
        <v>0</v>
      </c>
      <c r="AG225" s="36">
        <f>VLOOKUP($A225,'Price &amp; Return'!$AR:$CD,COLUMN(AG$1),0)</f>
        <v>2.1715535135079325E-3</v>
      </c>
      <c r="AH225" s="36">
        <f>VLOOKUP($A225,'Price &amp; Return'!$AR:$CD,COLUMN(AH$1),0)</f>
        <v>-4.8192864359489947E-3</v>
      </c>
      <c r="AI225" s="36">
        <f>VLOOKUP($A225,'Price &amp; Return'!$AR:$CD,COLUMN(AI$1),0)</f>
        <v>0</v>
      </c>
      <c r="AJ225" s="36">
        <f>VLOOKUP($A225,'Price &amp; Return'!$AR:$CD,COLUMN(AJ$1),0)</f>
        <v>-1.2903404835907841E-2</v>
      </c>
      <c r="AK225" s="36">
        <f>VLOOKUP($A225,'Price &amp; Return'!$AR:$CD,COLUMN(AK$1),0)</f>
        <v>4.2863704431782314E-2</v>
      </c>
      <c r="AL225" s="36">
        <f>VLOOKUP($A225,'Price &amp; Return'!$AR:$CD,COLUMN(AL$1),0)</f>
        <v>-1.9231361927887644E-2</v>
      </c>
      <c r="AM225" s="36">
        <f>VLOOKUP($A225,'Price &amp; Return'!$AR:$CD,COLUMN(AM$1),0)</f>
        <v>-2.6526754333428597E-2</v>
      </c>
    </row>
    <row r="226" spans="1:39" x14ac:dyDescent="0.35">
      <c r="A226">
        <v>225</v>
      </c>
      <c r="B226" s="31">
        <f>VLOOKUP($A226,'Price &amp; Return'!$AR:$CD,COLUMN(B$1),0)</f>
        <v>43312</v>
      </c>
      <c r="C226" s="36">
        <f>VLOOKUP($A226,'Price &amp; Return'!$AR:$CD,COLUMN(C$1),0)</f>
        <v>-4.9875415110391622E-3</v>
      </c>
      <c r="D226" s="36">
        <f>VLOOKUP($A226,'Price &amp; Return'!$AR:$CD,COLUMN(D$1),0)</f>
        <v>0</v>
      </c>
      <c r="E226" s="36">
        <f>VLOOKUP($A226,'Price &amp; Return'!$AR:$CD,COLUMN(E$1),0)</f>
        <v>0</v>
      </c>
      <c r="F226" s="36">
        <f>VLOOKUP($A226,'Price &amp; Return'!$AR:$CD,COLUMN(F$1),0)</f>
        <v>0</v>
      </c>
      <c r="G226" s="36">
        <f>VLOOKUP($A226,'Price &amp; Return'!$AR:$CD,COLUMN(G$1),0)</f>
        <v>5.7708317620646772E-2</v>
      </c>
      <c r="H226" s="36">
        <f>VLOOKUP($A226,'Price &amp; Return'!$AR:$CD,COLUMN(H$1),0)</f>
        <v>2.8987536873252187E-2</v>
      </c>
      <c r="I226" s="36">
        <f>VLOOKUP($A226,'Price &amp; Return'!$AR:$CD,COLUMN(I$1),0)</f>
        <v>0</v>
      </c>
      <c r="J226" s="36">
        <f>VLOOKUP($A226,'Price &amp; Return'!$AR:$CD,COLUMN(J$1),0)</f>
        <v>0</v>
      </c>
      <c r="K226" s="36">
        <f>VLOOKUP($A226,'Price &amp; Return'!$AR:$CD,COLUMN(K$1),0)</f>
        <v>0</v>
      </c>
      <c r="L226" s="36">
        <f>VLOOKUP($A226,'Price &amp; Return'!$AR:$CD,COLUMN(L$1),0)</f>
        <v>-2.9542118974315201E-3</v>
      </c>
      <c r="M226" s="36">
        <f>VLOOKUP($A226,'Price &amp; Return'!$AR:$CD,COLUMN(M$1),0)</f>
        <v>0</v>
      </c>
      <c r="N226" s="36">
        <f>VLOOKUP($A226,'Price &amp; Return'!$AR:$CD,COLUMN(N$1),0)</f>
        <v>-5.0125418235442863E-3</v>
      </c>
      <c r="O226" s="36">
        <f>VLOOKUP($A226,'Price &amp; Return'!$AR:$CD,COLUMN(O$1),0)</f>
        <v>4.962789342128876E-3</v>
      </c>
      <c r="P226" s="36">
        <f>VLOOKUP($A226,'Price &amp; Return'!$AR:$CD,COLUMN(P$1),0)</f>
        <v>-2.409755157906053E-2</v>
      </c>
      <c r="Q226" s="36">
        <f>VLOOKUP($A226,'Price &amp; Return'!$AR:$CD,COLUMN(Q$1),0)</f>
        <v>0</v>
      </c>
      <c r="R226" s="36">
        <f>VLOOKUP($A226,'Price &amp; Return'!$AR:$CD,COLUMN(R$1),0)</f>
        <v>-1.1173300598125302E-2</v>
      </c>
      <c r="S226" s="36">
        <f>VLOOKUP($A226,'Price &amp; Return'!$AR:$CD,COLUMN(S$1),0)</f>
        <v>0</v>
      </c>
      <c r="T226" s="36">
        <f>VLOOKUP($A226,'Price &amp; Return'!$AR:$CD,COLUMN(T$1),0)</f>
        <v>5.5569851154810786E-2</v>
      </c>
      <c r="U226" s="36">
        <f>VLOOKUP($A226,'Price &amp; Return'!$AR:$CD,COLUMN(U$1),0)</f>
        <v>0</v>
      </c>
      <c r="V226" s="36">
        <f>VLOOKUP($A226,'Price &amp; Return'!$AR:$CD,COLUMN(V$1),0)</f>
        <v>0</v>
      </c>
      <c r="W226" s="36">
        <f>VLOOKUP($A226,'Price &amp; Return'!$AR:$CD,COLUMN(W$1),0)</f>
        <v>0</v>
      </c>
      <c r="X226" s="36">
        <f>VLOOKUP($A226,'Price &amp; Return'!$AR:$CD,COLUMN(X$1),0)</f>
        <v>6.3206075903792625E-2</v>
      </c>
      <c r="Y226" s="36">
        <f>VLOOKUP($A226,'Price &amp; Return'!$AR:$CD,COLUMN(Y$1),0)</f>
        <v>0</v>
      </c>
      <c r="Z226" s="36">
        <f>VLOOKUP($A226,'Price &amp; Return'!$AR:$CD,COLUMN(Z$1),0)</f>
        <v>7.7961541469711917E-2</v>
      </c>
      <c r="AA226" s="36">
        <f>VLOOKUP($A226,'Price &amp; Return'!$AR:$CD,COLUMN(AA$1),0)</f>
        <v>-3.0105391528711519E-3</v>
      </c>
      <c r="AB226" s="36">
        <f>VLOOKUP($A226,'Price &amp; Return'!$AR:$CD,COLUMN(AB$1),0)</f>
        <v>0</v>
      </c>
      <c r="AC226" s="36">
        <f>VLOOKUP($A226,'Price &amp; Return'!$AR:$CD,COLUMN(AC$1),0)</f>
        <v>0</v>
      </c>
      <c r="AD226" s="36">
        <f>VLOOKUP($A226,'Price &amp; Return'!$AR:$CD,COLUMN(AD$1),0)</f>
        <v>0</v>
      </c>
      <c r="AE226" s="36">
        <f>VLOOKUP($A226,'Price &amp; Return'!$AR:$CD,COLUMN(AE$1),0)</f>
        <v>0</v>
      </c>
      <c r="AF226" s="36">
        <f>VLOOKUP($A226,'Price &amp; Return'!$AR:$CD,COLUMN(AF$1),0)</f>
        <v>0</v>
      </c>
      <c r="AG226" s="36">
        <f>VLOOKUP($A226,'Price &amp; Return'!$AR:$CD,COLUMN(AG$1),0)</f>
        <v>-2.9980832211935784E-2</v>
      </c>
      <c r="AH226" s="36">
        <f>VLOOKUP($A226,'Price &amp; Return'!$AR:$CD,COLUMN(AH$1),0)</f>
        <v>4.8192864359489218E-3</v>
      </c>
      <c r="AI226" s="36">
        <f>VLOOKUP($A226,'Price &amp; Return'!$AR:$CD,COLUMN(AI$1),0)</f>
        <v>2.3716526617316065E-2</v>
      </c>
      <c r="AJ226" s="36">
        <f>VLOOKUP($A226,'Price &amp; Return'!$AR:$CD,COLUMN(AJ$1),0)</f>
        <v>0</v>
      </c>
      <c r="AK226" s="36">
        <f>VLOOKUP($A226,'Price &amp; Return'!$AR:$CD,COLUMN(AK$1),0)</f>
        <v>2.436054797881121E-3</v>
      </c>
      <c r="AL226" s="36">
        <f>VLOOKUP($A226,'Price &amp; Return'!$AR:$CD,COLUMN(AL$1),0)</f>
        <v>4.7732787526575905E-3</v>
      </c>
      <c r="AM226" s="36">
        <f>VLOOKUP($A226,'Price &amp; Return'!$AR:$CD,COLUMN(AM$1),0)</f>
        <v>-2.5841231183887328E-2</v>
      </c>
    </row>
    <row r="227" spans="1:39" x14ac:dyDescent="0.35">
      <c r="A227">
        <v>226</v>
      </c>
      <c r="B227" s="31">
        <f>VLOOKUP($A227,'Price &amp; Return'!$AR:$CD,COLUMN(B$1),0)</f>
        <v>43311</v>
      </c>
      <c r="C227" s="36">
        <f>VLOOKUP($A227,'Price &amp; Return'!$AR:$CD,COLUMN(C$1),0)</f>
        <v>0</v>
      </c>
      <c r="D227" s="36">
        <f>VLOOKUP($A227,'Price &amp; Return'!$AR:$CD,COLUMN(D$1),0)</f>
        <v>1.4184634991956381E-2</v>
      </c>
      <c r="E227" s="36">
        <f>VLOOKUP($A227,'Price &amp; Return'!$AR:$CD,COLUMN(E$1),0)</f>
        <v>0</v>
      </c>
      <c r="F227" s="36">
        <f>VLOOKUP($A227,'Price &amp; Return'!$AR:$CD,COLUMN(F$1),0)</f>
        <v>-4.0899852515251661E-3</v>
      </c>
      <c r="G227" s="36">
        <f>VLOOKUP($A227,'Price &amp; Return'!$AR:$CD,COLUMN(G$1),0)</f>
        <v>-2.9270382300113338E-2</v>
      </c>
      <c r="H227" s="36">
        <f>VLOOKUP($A227,'Price &amp; Return'!$AR:$CD,COLUMN(H$1),0)</f>
        <v>-2.8987536873252298E-2</v>
      </c>
      <c r="I227" s="36">
        <f>VLOOKUP($A227,'Price &amp; Return'!$AR:$CD,COLUMN(I$1),0)</f>
        <v>0</v>
      </c>
      <c r="J227" s="36">
        <f>VLOOKUP($A227,'Price &amp; Return'!$AR:$CD,COLUMN(J$1),0)</f>
        <v>5.4724899689246466E-2</v>
      </c>
      <c r="K227" s="36">
        <f>VLOOKUP($A227,'Price &amp; Return'!$AR:$CD,COLUMN(K$1),0)</f>
        <v>-5.3584246134106284E-2</v>
      </c>
      <c r="L227" s="36">
        <f>VLOOKUP($A227,'Price &amp; Return'!$AR:$CD,COLUMN(L$1),0)</f>
        <v>5.45589842504344E-2</v>
      </c>
      <c r="M227" s="36">
        <f>VLOOKUP($A227,'Price &amp; Return'!$AR:$CD,COLUMN(M$1),0)</f>
        <v>0</v>
      </c>
      <c r="N227" s="36">
        <f>VLOOKUP($A227,'Price &amp; Return'!$AR:$CD,COLUMN(N$1),0)</f>
        <v>2.5317807984290001E-2</v>
      </c>
      <c r="O227" s="36">
        <f>VLOOKUP($A227,'Price &amp; Return'!$AR:$CD,COLUMN(O$1),0)</f>
        <v>4.9875415110391882E-3</v>
      </c>
      <c r="P227" s="36">
        <f>VLOOKUP($A227,'Price &amp; Return'!$AR:$CD,COLUMN(P$1),0)</f>
        <v>7.7777701042684236E-2</v>
      </c>
      <c r="Q227" s="36">
        <f>VLOOKUP($A227,'Price &amp; Return'!$AR:$CD,COLUMN(Q$1),0)</f>
        <v>9.8845834636632643E-2</v>
      </c>
      <c r="R227" s="36">
        <f>VLOOKUP($A227,'Price &amp; Return'!$AR:$CD,COLUMN(R$1),0)</f>
        <v>2.2472855852058576E-2</v>
      </c>
      <c r="S227" s="36">
        <f>VLOOKUP($A227,'Price &amp; Return'!$AR:$CD,COLUMN(S$1),0)</f>
        <v>0</v>
      </c>
      <c r="T227" s="36">
        <f>VLOOKUP($A227,'Price &amp; Return'!$AR:$CD,COLUMN(T$1),0)</f>
        <v>-5.5569851154810765E-2</v>
      </c>
      <c r="U227" s="36">
        <f>VLOOKUP($A227,'Price &amp; Return'!$AR:$CD,COLUMN(U$1),0)</f>
        <v>0</v>
      </c>
      <c r="V227" s="36">
        <f>VLOOKUP($A227,'Price &amp; Return'!$AR:$CD,COLUMN(V$1),0)</f>
        <v>0</v>
      </c>
      <c r="W227" s="36">
        <f>VLOOKUP($A227,'Price &amp; Return'!$AR:$CD,COLUMN(W$1),0)</f>
        <v>0</v>
      </c>
      <c r="X227" s="36">
        <f>VLOOKUP($A227,'Price &amp; Return'!$AR:$CD,COLUMN(X$1),0)</f>
        <v>6.6600069061813812E-4</v>
      </c>
      <c r="Y227" s="36">
        <f>VLOOKUP($A227,'Price &amp; Return'!$AR:$CD,COLUMN(Y$1),0)</f>
        <v>0</v>
      </c>
      <c r="Z227" s="36">
        <f>VLOOKUP($A227,'Price &amp; Return'!$AR:$CD,COLUMN(Z$1),0)</f>
        <v>0</v>
      </c>
      <c r="AA227" s="36">
        <f>VLOOKUP($A227,'Price &amp; Return'!$AR:$CD,COLUMN(AA$1),0)</f>
        <v>2.5369194125459005E-2</v>
      </c>
      <c r="AB227" s="36">
        <f>VLOOKUP($A227,'Price &amp; Return'!$AR:$CD,COLUMN(AB$1),0)</f>
        <v>-8.7830713373032318E-2</v>
      </c>
      <c r="AC227" s="36">
        <f>VLOOKUP($A227,'Price &amp; Return'!$AR:$CD,COLUMN(AC$1),0)</f>
        <v>0</v>
      </c>
      <c r="AD227" s="36">
        <f>VLOOKUP($A227,'Price &amp; Return'!$AR:$CD,COLUMN(AD$1),0)</f>
        <v>5.2185753170570247E-2</v>
      </c>
      <c r="AE227" s="36">
        <f>VLOOKUP($A227,'Price &amp; Return'!$AR:$CD,COLUMN(AE$1),0)</f>
        <v>0</v>
      </c>
      <c r="AF227" s="36">
        <f>VLOOKUP($A227,'Price &amp; Return'!$AR:$CD,COLUMN(AF$1),0)</f>
        <v>6.6889881507967101E-3</v>
      </c>
      <c r="AG227" s="36">
        <f>VLOOKUP($A227,'Price &amp; Return'!$AR:$CD,COLUMN(AG$1),0)</f>
        <v>0</v>
      </c>
      <c r="AH227" s="36">
        <f>VLOOKUP($A227,'Price &amp; Return'!$AR:$CD,COLUMN(AH$1),0)</f>
        <v>9.7088141269609032E-3</v>
      </c>
      <c r="AI227" s="36">
        <f>VLOOKUP($A227,'Price &amp; Return'!$AR:$CD,COLUMN(AI$1),0)</f>
        <v>9.5310179804324935E-2</v>
      </c>
      <c r="AJ227" s="36">
        <f>VLOOKUP($A227,'Price &amp; Return'!$AR:$CD,COLUMN(AJ$1),0)</f>
        <v>0</v>
      </c>
      <c r="AK227" s="36">
        <f>VLOOKUP($A227,'Price &amp; Return'!$AR:$CD,COLUMN(AK$1),0)</f>
        <v>-2.4360547978811158E-3</v>
      </c>
      <c r="AL227" s="36">
        <f>VLOOKUP($A227,'Price &amp; Return'!$AR:$CD,COLUMN(AL$1),0)</f>
        <v>4.7961722634930135E-3</v>
      </c>
      <c r="AM227" s="36">
        <f>VLOOKUP($A227,'Price &amp; Return'!$AR:$CD,COLUMN(AM$1),0)</f>
        <v>1.0256500167189282E-2</v>
      </c>
    </row>
    <row r="228" spans="1:39" x14ac:dyDescent="0.35">
      <c r="A228">
        <v>227</v>
      </c>
      <c r="B228" s="31">
        <f>VLOOKUP($A228,'Price &amp; Return'!$AR:$CD,COLUMN(B$1),0)</f>
        <v>43308</v>
      </c>
      <c r="C228" s="36">
        <f>VLOOKUP($A228,'Price &amp; Return'!$AR:$CD,COLUMN(C$1),0)</f>
        <v>0</v>
      </c>
      <c r="D228" s="36">
        <f>VLOOKUP($A228,'Price &amp; Return'!$AR:$CD,COLUMN(D$1),0)</f>
        <v>2.8987536873252187E-2</v>
      </c>
      <c r="E228" s="36">
        <f>VLOOKUP($A228,'Price &amp; Return'!$AR:$CD,COLUMN(E$1),0)</f>
        <v>0</v>
      </c>
      <c r="F228" s="36">
        <f>VLOOKUP($A228,'Price &amp; Return'!$AR:$CD,COLUMN(F$1),0)</f>
        <v>4.0899852515252876E-3</v>
      </c>
      <c r="G228" s="36">
        <f>VLOOKUP($A228,'Price &amp; Return'!$AR:$CD,COLUMN(G$1),0)</f>
        <v>-2.8437935320533399E-2</v>
      </c>
      <c r="H228" s="36">
        <f>VLOOKUP($A228,'Price &amp; Return'!$AR:$CD,COLUMN(H$1),0)</f>
        <v>0</v>
      </c>
      <c r="I228" s="36">
        <f>VLOOKUP($A228,'Price &amp; Return'!$AR:$CD,COLUMN(I$1),0)</f>
        <v>0</v>
      </c>
      <c r="J228" s="36">
        <f>VLOOKUP($A228,'Price &amp; Return'!$AR:$CD,COLUMN(J$1),0)</f>
        <v>-5.4724899689246487E-2</v>
      </c>
      <c r="K228" s="36">
        <f>VLOOKUP($A228,'Price &amp; Return'!$AR:$CD,COLUMN(K$1),0)</f>
        <v>3.360174654676807E-2</v>
      </c>
      <c r="L228" s="36">
        <f>VLOOKUP($A228,'Price &amp; Return'!$AR:$CD,COLUMN(L$1),0)</f>
        <v>6.7658648473814864E-2</v>
      </c>
      <c r="M228" s="36">
        <f>VLOOKUP($A228,'Price &amp; Return'!$AR:$CD,COLUMN(M$1),0)</f>
        <v>0</v>
      </c>
      <c r="N228" s="36">
        <f>VLOOKUP($A228,'Price &amp; Return'!$AR:$CD,COLUMN(N$1),0)</f>
        <v>5.2643733485421881E-2</v>
      </c>
      <c r="O228" s="36">
        <f>VLOOKUP($A228,'Price &amp; Return'!$AR:$CD,COLUMN(O$1),0)</f>
        <v>3.5627177643151035E-2</v>
      </c>
      <c r="P228" s="36">
        <f>VLOOKUP($A228,'Price &amp; Return'!$AR:$CD,COLUMN(P$1),0)</f>
        <v>0</v>
      </c>
      <c r="Q228" s="36">
        <f>VLOOKUP($A228,'Price &amp; Return'!$AR:$CD,COLUMN(Q$1),0)</f>
        <v>-6.291382541056921E-2</v>
      </c>
      <c r="R228" s="36">
        <f>VLOOKUP($A228,'Price &amp; Return'!$AR:$CD,COLUMN(R$1),0)</f>
        <v>1.3986241974740091E-2</v>
      </c>
      <c r="S228" s="36">
        <f>VLOOKUP($A228,'Price &amp; Return'!$AR:$CD,COLUMN(S$1),0)</f>
        <v>9.7291307609379235E-2</v>
      </c>
      <c r="T228" s="36">
        <f>VLOOKUP($A228,'Price &amp; Return'!$AR:$CD,COLUMN(T$1),0)</f>
        <v>4.1385216162854281E-2</v>
      </c>
      <c r="U228" s="36">
        <f>VLOOKUP($A228,'Price &amp; Return'!$AR:$CD,COLUMN(U$1),0)</f>
        <v>0</v>
      </c>
      <c r="V228" s="36">
        <f>VLOOKUP($A228,'Price &amp; Return'!$AR:$CD,COLUMN(V$1),0)</f>
        <v>2.8399474521697957E-2</v>
      </c>
      <c r="W228" s="36">
        <f>VLOOKUP($A228,'Price &amp; Return'!$AR:$CD,COLUMN(W$1),0)</f>
        <v>0</v>
      </c>
      <c r="X228" s="36">
        <f>VLOOKUP($A228,'Price &amp; Return'!$AR:$CD,COLUMN(X$1),0)</f>
        <v>0</v>
      </c>
      <c r="Y228" s="36">
        <f>VLOOKUP($A228,'Price &amp; Return'!$AR:$CD,COLUMN(Y$1),0)</f>
        <v>0</v>
      </c>
      <c r="Z228" s="36">
        <f>VLOOKUP($A228,'Price &amp; Return'!$AR:$CD,COLUMN(Z$1),0)</f>
        <v>0</v>
      </c>
      <c r="AA228" s="36">
        <f>VLOOKUP($A228,'Price &amp; Return'!$AR:$CD,COLUMN(AA$1),0)</f>
        <v>3.0880106885765451E-3</v>
      </c>
      <c r="AB228" s="36">
        <f>VLOOKUP($A228,'Price &amp; Return'!$AR:$CD,COLUMN(AB$1),0)</f>
        <v>-1.0005003335834233E-3</v>
      </c>
      <c r="AC228" s="36">
        <f>VLOOKUP($A228,'Price &amp; Return'!$AR:$CD,COLUMN(AC$1),0)</f>
        <v>0</v>
      </c>
      <c r="AD228" s="36">
        <f>VLOOKUP($A228,'Price &amp; Return'!$AR:$CD,COLUMN(AD$1),0)</f>
        <v>0</v>
      </c>
      <c r="AE228" s="36">
        <f>VLOOKUP($A228,'Price &amp; Return'!$AR:$CD,COLUMN(AE$1),0)</f>
        <v>0</v>
      </c>
      <c r="AF228" s="36">
        <f>VLOOKUP($A228,'Price &amp; Return'!$AR:$CD,COLUMN(AF$1),0)</f>
        <v>9.497466562570353E-2</v>
      </c>
      <c r="AG228" s="36">
        <f>VLOOKUP($A228,'Price &amp; Return'!$AR:$CD,COLUMN(AG$1),0)</f>
        <v>0</v>
      </c>
      <c r="AH228" s="36">
        <f>VLOOKUP($A228,'Price &amp; Return'!$AR:$CD,COLUMN(AH$1),0)</f>
        <v>1.7220597751670341E-2</v>
      </c>
      <c r="AI228" s="36">
        <f>VLOOKUP($A228,'Price &amp; Return'!$AR:$CD,COLUMN(AI$1),0)</f>
        <v>-3.9220713153281267E-2</v>
      </c>
      <c r="AJ228" s="36">
        <f>VLOOKUP($A228,'Price &amp; Return'!$AR:$CD,COLUMN(AJ$1),0)</f>
        <v>0</v>
      </c>
      <c r="AK228" s="36">
        <f>VLOOKUP($A228,'Price &amp; Return'!$AR:$CD,COLUMN(AK$1),0)</f>
        <v>2.7128667388252696E-2</v>
      </c>
      <c r="AL228" s="36">
        <f>VLOOKUP($A228,'Price &amp; Return'!$AR:$CD,COLUMN(AL$1),0)</f>
        <v>0</v>
      </c>
      <c r="AM228" s="36">
        <f>VLOOKUP($A228,'Price &amp; Return'!$AR:$CD,COLUMN(AM$1),0)</f>
        <v>5.1679701584423773E-3</v>
      </c>
    </row>
    <row r="229" spans="1:39" x14ac:dyDescent="0.35">
      <c r="A229">
        <v>228</v>
      </c>
      <c r="B229" s="31">
        <f>VLOOKUP($A229,'Price &amp; Return'!$AR:$CD,COLUMN(B$1),0)</f>
        <v>43307</v>
      </c>
      <c r="C229" s="36">
        <f>VLOOKUP($A229,'Price &amp; Return'!$AR:$CD,COLUMN(C$1),0)</f>
        <v>0</v>
      </c>
      <c r="D229" s="36">
        <f>VLOOKUP($A229,'Price &amp; Return'!$AR:$CD,COLUMN(D$1),0)</f>
        <v>9.2373320131015263E-2</v>
      </c>
      <c r="E229" s="36">
        <f>VLOOKUP($A229,'Price &amp; Return'!$AR:$CD,COLUMN(E$1),0)</f>
        <v>0</v>
      </c>
      <c r="F229" s="36">
        <f>VLOOKUP($A229,'Price &amp; Return'!$AR:$CD,COLUMN(F$1),0)</f>
        <v>0</v>
      </c>
      <c r="G229" s="36">
        <f>VLOOKUP($A229,'Price &amp; Return'!$AR:$CD,COLUMN(G$1),0)</f>
        <v>0</v>
      </c>
      <c r="H229" s="36">
        <f>VLOOKUP($A229,'Price &amp; Return'!$AR:$CD,COLUMN(H$1),0)</f>
        <v>0</v>
      </c>
      <c r="I229" s="36">
        <f>VLOOKUP($A229,'Price &amp; Return'!$AR:$CD,COLUMN(I$1),0)</f>
        <v>-6.7620187674979265E-2</v>
      </c>
      <c r="J229" s="36">
        <f>VLOOKUP($A229,'Price &amp; Return'!$AR:$CD,COLUMN(J$1),0)</f>
        <v>6.7303681896106596E-2</v>
      </c>
      <c r="K229" s="36">
        <f>VLOOKUP($A229,'Price &amp; Return'!$AR:$CD,COLUMN(K$1),0)</f>
        <v>-9.2690662916774441E-2</v>
      </c>
      <c r="L229" s="36">
        <f>VLOOKUP($A229,'Price &amp; Return'!$AR:$CD,COLUMN(L$1),0)</f>
        <v>-3.2789822822990838E-2</v>
      </c>
      <c r="M229" s="36">
        <f>VLOOKUP($A229,'Price &amp; Return'!$AR:$CD,COLUMN(M$1),0)</f>
        <v>0</v>
      </c>
      <c r="N229" s="36">
        <f>VLOOKUP($A229,'Price &amp; Return'!$AR:$CD,COLUMN(N$1),0)</f>
        <v>0</v>
      </c>
      <c r="O229" s="36">
        <f>VLOOKUP($A229,'Price &amp; Return'!$AR:$CD,COLUMN(O$1),0)</f>
        <v>2.6248226074936411E-2</v>
      </c>
      <c r="P229" s="36">
        <f>VLOOKUP($A229,'Price &amp; Return'!$AR:$CD,COLUMN(P$1),0)</f>
        <v>-5.3680149463623809E-2</v>
      </c>
      <c r="Q229" s="36">
        <f>VLOOKUP($A229,'Price &amp; Return'!$AR:$CD,COLUMN(Q$1),0)</f>
        <v>0</v>
      </c>
      <c r="R229" s="36">
        <f>VLOOKUP($A229,'Price &amp; Return'!$AR:$CD,COLUMN(R$1),0)</f>
        <v>6.4226296564671922E-3</v>
      </c>
      <c r="S229" s="36">
        <f>VLOOKUP($A229,'Price &amp; Return'!$AR:$CD,COLUMN(S$1),0)</f>
        <v>-9.7291307609379193E-2</v>
      </c>
      <c r="T229" s="36">
        <f>VLOOKUP($A229,'Price &amp; Return'!$AR:$CD,COLUMN(T$1),0)</f>
        <v>-5.4808236494995027E-2</v>
      </c>
      <c r="U229" s="36">
        <f>VLOOKUP($A229,'Price &amp; Return'!$AR:$CD,COLUMN(U$1),0)</f>
        <v>0</v>
      </c>
      <c r="V229" s="36">
        <f>VLOOKUP($A229,'Price &amp; Return'!$AR:$CD,COLUMN(V$1),0)</f>
        <v>0</v>
      </c>
      <c r="W229" s="36">
        <f>VLOOKUP($A229,'Price &amp; Return'!$AR:$CD,COLUMN(W$1),0)</f>
        <v>7.1973499625089241E-2</v>
      </c>
      <c r="X229" s="36">
        <f>VLOOKUP($A229,'Price &amp; Return'!$AR:$CD,COLUMN(X$1),0)</f>
        <v>3.4567996218841955E-2</v>
      </c>
      <c r="Y229" s="36">
        <f>VLOOKUP($A229,'Price &amp; Return'!$AR:$CD,COLUMN(Y$1),0)</f>
        <v>0</v>
      </c>
      <c r="Z229" s="36">
        <f>VLOOKUP($A229,'Price &amp; Return'!$AR:$CD,COLUMN(Z$1),0)</f>
        <v>0</v>
      </c>
      <c r="AA229" s="36">
        <f>VLOOKUP($A229,'Price &amp; Return'!$AR:$CD,COLUMN(AA$1),0)</f>
        <v>0</v>
      </c>
      <c r="AB229" s="36">
        <f>VLOOKUP($A229,'Price &amp; Return'!$AR:$CD,COLUMN(AB$1),0)</f>
        <v>0</v>
      </c>
      <c r="AC229" s="36">
        <f>VLOOKUP($A229,'Price &amp; Return'!$AR:$CD,COLUMN(AC$1),0)</f>
        <v>0</v>
      </c>
      <c r="AD229" s="36">
        <f>VLOOKUP($A229,'Price &amp; Return'!$AR:$CD,COLUMN(AD$1),0)</f>
        <v>0</v>
      </c>
      <c r="AE229" s="36">
        <f>VLOOKUP($A229,'Price &amp; Return'!$AR:$CD,COLUMN(AE$1),0)</f>
        <v>0</v>
      </c>
      <c r="AF229" s="36">
        <f>VLOOKUP($A229,'Price &amp; Return'!$AR:$CD,COLUMN(AF$1),0)</f>
        <v>0</v>
      </c>
      <c r="AG229" s="36">
        <f>VLOOKUP($A229,'Price &amp; Return'!$AR:$CD,COLUMN(AG$1),0)</f>
        <v>1.9169916107720123E-2</v>
      </c>
      <c r="AH229" s="36">
        <f>VLOOKUP($A229,'Price &amp; Return'!$AR:$CD,COLUMN(AH$1),0)</f>
        <v>4.9751346401139289E-3</v>
      </c>
      <c r="AI229" s="36">
        <f>VLOOKUP($A229,'Price &amp; Return'!$AR:$CD,COLUMN(AI$1),0)</f>
        <v>0</v>
      </c>
      <c r="AJ229" s="36">
        <f>VLOOKUP($A229,'Price &amp; Return'!$AR:$CD,COLUMN(AJ$1),0)</f>
        <v>-4.2643987864575397E-3</v>
      </c>
      <c r="AK229" s="36">
        <f>VLOOKUP($A229,'Price &amp; Return'!$AR:$CD,COLUMN(AK$1),0)</f>
        <v>-2.4692612590371522E-2</v>
      </c>
      <c r="AL229" s="36">
        <f>VLOOKUP($A229,'Price &amp; Return'!$AR:$CD,COLUMN(AL$1),0)</f>
        <v>-4.7961722634930551E-3</v>
      </c>
      <c r="AM229" s="36">
        <f>VLOOKUP($A229,'Price &amp; Return'!$AR:$CD,COLUMN(AM$1),0)</f>
        <v>1.5666116744399456E-2</v>
      </c>
    </row>
    <row r="230" spans="1:39" x14ac:dyDescent="0.35">
      <c r="A230">
        <v>229</v>
      </c>
      <c r="B230" s="31">
        <f>VLOOKUP($A230,'Price &amp; Return'!$AR:$CD,COLUMN(B$1),0)</f>
        <v>43306</v>
      </c>
      <c r="C230" s="36">
        <f>VLOOKUP($A230,'Price &amp; Return'!$AR:$CD,COLUMN(C$1),0)</f>
        <v>4.9875415110391882E-3</v>
      </c>
      <c r="D230" s="36">
        <f>VLOOKUP($A230,'Price &amp; Return'!$AR:$CD,COLUMN(D$1),0)</f>
        <v>0</v>
      </c>
      <c r="E230" s="36">
        <f>VLOOKUP($A230,'Price &amp; Return'!$AR:$CD,COLUMN(E$1),0)</f>
        <v>0</v>
      </c>
      <c r="F230" s="36">
        <f>VLOOKUP($A230,'Price &amp; Return'!$AR:$CD,COLUMN(F$1),0)</f>
        <v>0</v>
      </c>
      <c r="G230" s="36">
        <f>VLOOKUP($A230,'Price &amp; Return'!$AR:$CD,COLUMN(G$1),0)</f>
        <v>1.8868484304382736E-2</v>
      </c>
      <c r="H230" s="36">
        <f>VLOOKUP($A230,'Price &amp; Return'!$AR:$CD,COLUMN(H$1),0)</f>
        <v>2.8987536873252187E-2</v>
      </c>
      <c r="I230" s="36">
        <f>VLOOKUP($A230,'Price &amp; Return'!$AR:$CD,COLUMN(I$1),0)</f>
        <v>-3.7740327982847086E-2</v>
      </c>
      <c r="J230" s="36">
        <f>VLOOKUP($A230,'Price &amp; Return'!$AR:$CD,COLUMN(J$1),0)</f>
        <v>-6.3091691932646091E-3</v>
      </c>
      <c r="K230" s="36">
        <f>VLOOKUP($A230,'Price &amp; Return'!$AR:$CD,COLUMN(K$1),0)</f>
        <v>0</v>
      </c>
      <c r="L230" s="36">
        <f>VLOOKUP($A230,'Price &amp; Return'!$AR:$CD,COLUMN(L$1),0)</f>
        <v>-8.3510632873169899E-2</v>
      </c>
      <c r="M230" s="36">
        <f>VLOOKUP($A230,'Price &amp; Return'!$AR:$CD,COLUMN(M$1),0)</f>
        <v>0</v>
      </c>
      <c r="N230" s="36">
        <f>VLOOKUP($A230,'Price &amp; Return'!$AR:$CD,COLUMN(N$1),0)</f>
        <v>7.2861348264871895E-2</v>
      </c>
      <c r="O230" s="36">
        <f>VLOOKUP($A230,'Price &amp; Return'!$AR:$CD,COLUMN(O$1),0)</f>
        <v>2.1506205220963682E-2</v>
      </c>
      <c r="P230" s="36">
        <f>VLOOKUP($A230,'Price &amp; Return'!$AR:$CD,COLUMN(P$1),0)</f>
        <v>-3.4249923043078466E-2</v>
      </c>
      <c r="Q230" s="36">
        <f>VLOOKUP($A230,'Price &amp; Return'!$AR:$CD,COLUMN(Q$1),0)</f>
        <v>-1.8127384592556715E-2</v>
      </c>
      <c r="R230" s="36">
        <f>VLOOKUP($A230,'Price &amp; Return'!$AR:$CD,COLUMN(R$1),0)</f>
        <v>-5.1413995004187642E-3</v>
      </c>
      <c r="S230" s="36">
        <f>VLOOKUP($A230,'Price &amp; Return'!$AR:$CD,COLUMN(S$1),0)</f>
        <v>0</v>
      </c>
      <c r="T230" s="36">
        <f>VLOOKUP($A230,'Price &amp; Return'!$AR:$CD,COLUMN(T$1),0)</f>
        <v>9.3578346959566044E-2</v>
      </c>
      <c r="U230" s="36">
        <f>VLOOKUP($A230,'Price &amp; Return'!$AR:$CD,COLUMN(U$1),0)</f>
        <v>-6.1703168744227072E-2</v>
      </c>
      <c r="V230" s="36">
        <f>VLOOKUP($A230,'Price &amp; Return'!$AR:$CD,COLUMN(V$1),0)</f>
        <v>0</v>
      </c>
      <c r="W230" s="36">
        <f>VLOOKUP($A230,'Price &amp; Return'!$AR:$CD,COLUMN(W$1),0)</f>
        <v>-7.1973499625089227E-2</v>
      </c>
      <c r="X230" s="36">
        <f>VLOOKUP($A230,'Price &amp; Return'!$AR:$CD,COLUMN(X$1),0)</f>
        <v>-1.3783599701212709E-3</v>
      </c>
      <c r="Y230" s="36">
        <f>VLOOKUP($A230,'Price &amp; Return'!$AR:$CD,COLUMN(Y$1),0)</f>
        <v>0</v>
      </c>
      <c r="Z230" s="36">
        <f>VLOOKUP($A230,'Price &amp; Return'!$AR:$CD,COLUMN(Z$1),0)</f>
        <v>5.5569851154810786E-2</v>
      </c>
      <c r="AA230" s="36">
        <f>VLOOKUP($A230,'Price &amp; Return'!$AR:$CD,COLUMN(AA$1),0)</f>
        <v>-1.0303967938962997E-3</v>
      </c>
      <c r="AB230" s="36">
        <f>VLOOKUP($A230,'Price &amp; Return'!$AR:$CD,COLUMN(AB$1),0)</f>
        <v>7.2033202899831547E-2</v>
      </c>
      <c r="AC230" s="36">
        <f>VLOOKUP($A230,'Price &amp; Return'!$AR:$CD,COLUMN(AC$1),0)</f>
        <v>0</v>
      </c>
      <c r="AD230" s="36">
        <f>VLOOKUP($A230,'Price &amp; Return'!$AR:$CD,COLUMN(AD$1),0)</f>
        <v>-2.6433257068155597E-2</v>
      </c>
      <c r="AE230" s="36">
        <f>VLOOKUP($A230,'Price &amp; Return'!$AR:$CD,COLUMN(AE$1),0)</f>
        <v>0</v>
      </c>
      <c r="AF230" s="36">
        <f>VLOOKUP($A230,'Price &amp; Return'!$AR:$CD,COLUMN(AF$1),0)</f>
        <v>0</v>
      </c>
      <c r="AG230" s="36">
        <f>VLOOKUP($A230,'Price &amp; Return'!$AR:$CD,COLUMN(AG$1),0)</f>
        <v>6.4725145056172984E-3</v>
      </c>
      <c r="AH230" s="36">
        <f>VLOOKUP($A230,'Price &amp; Return'!$AR:$CD,COLUMN(AH$1),0)</f>
        <v>0</v>
      </c>
      <c r="AI230" s="36">
        <f>VLOOKUP($A230,'Price &amp; Return'!$AR:$CD,COLUMN(AI$1),0)</f>
        <v>0</v>
      </c>
      <c r="AJ230" s="36">
        <f>VLOOKUP($A230,'Price &amp; Return'!$AR:$CD,COLUMN(AJ$1),0)</f>
        <v>0</v>
      </c>
      <c r="AK230" s="36">
        <f>VLOOKUP($A230,'Price &amp; Return'!$AR:$CD,COLUMN(AK$1),0)</f>
        <v>-7.2904332626792323E-3</v>
      </c>
      <c r="AL230" s="36">
        <f>VLOOKUP($A230,'Price &amp; Return'!$AR:$CD,COLUMN(AL$1),0)</f>
        <v>-9.5238815112554786E-3</v>
      </c>
      <c r="AM230" s="36">
        <f>VLOOKUP($A230,'Price &amp; Return'!$AR:$CD,COLUMN(AM$1),0)</f>
        <v>3.7537919319065242E-2</v>
      </c>
    </row>
    <row r="231" spans="1:39" x14ac:dyDescent="0.35">
      <c r="A231">
        <v>230</v>
      </c>
      <c r="B231" s="31">
        <f>VLOOKUP($A231,'Price &amp; Return'!$AR:$CD,COLUMN(B$1),0)</f>
        <v>43305</v>
      </c>
      <c r="C231" s="36">
        <f>VLOOKUP($A231,'Price &amp; Return'!$AR:$CD,COLUMN(C$1),0)</f>
        <v>0</v>
      </c>
      <c r="D231" s="36">
        <f>VLOOKUP($A231,'Price &amp; Return'!$AR:$CD,COLUMN(D$1),0)</f>
        <v>1.6260520871780326E-2</v>
      </c>
      <c r="E231" s="36">
        <f>VLOOKUP($A231,'Price &amp; Return'!$AR:$CD,COLUMN(E$1),0)</f>
        <v>0</v>
      </c>
      <c r="F231" s="36">
        <f>VLOOKUP($A231,'Price &amp; Return'!$AR:$CD,COLUMN(F$1),0)</f>
        <v>0</v>
      </c>
      <c r="G231" s="36">
        <f>VLOOKUP($A231,'Price &amp; Return'!$AR:$CD,COLUMN(G$1),0)</f>
        <v>-5.5569851154810765E-2</v>
      </c>
      <c r="H231" s="36">
        <f>VLOOKUP($A231,'Price &amp; Return'!$AR:$CD,COLUMN(H$1),0)</f>
        <v>-2.8987536873252298E-2</v>
      </c>
      <c r="I231" s="36">
        <f>VLOOKUP($A231,'Price &amp; Return'!$AR:$CD,COLUMN(I$1),0)</f>
        <v>0</v>
      </c>
      <c r="J231" s="36">
        <f>VLOOKUP($A231,'Price &amp; Return'!$AR:$CD,COLUMN(J$1),0)</f>
        <v>0</v>
      </c>
      <c r="K231" s="36">
        <f>VLOOKUP($A231,'Price &amp; Return'!$AR:$CD,COLUMN(K$1),0)</f>
        <v>9.4490843420922316E-2</v>
      </c>
      <c r="L231" s="36">
        <f>VLOOKUP($A231,'Price &amp; Return'!$AR:$CD,COLUMN(L$1),0)</f>
        <v>-4.9213982781412556E-2</v>
      </c>
      <c r="M231" s="36">
        <f>VLOOKUP($A231,'Price &amp; Return'!$AR:$CD,COLUMN(M$1),0)</f>
        <v>-4.8790164169431945E-2</v>
      </c>
      <c r="N231" s="36">
        <f>VLOOKUP($A231,'Price &amp; Return'!$AR:$CD,COLUMN(N$1),0)</f>
        <v>-9.9529595347033054E-2</v>
      </c>
      <c r="O231" s="36">
        <f>VLOOKUP($A231,'Price &amp; Return'!$AR:$CD,COLUMN(O$1),0)</f>
        <v>5.4496047675644645E-3</v>
      </c>
      <c r="P231" s="36">
        <f>VLOOKUP($A231,'Price &amp; Return'!$AR:$CD,COLUMN(P$1),0)</f>
        <v>-1.0050335853501451E-2</v>
      </c>
      <c r="Q231" s="36">
        <f>VLOOKUP($A231,'Price &amp; Return'!$AR:$CD,COLUMN(Q$1),0)</f>
        <v>0</v>
      </c>
      <c r="R231" s="36">
        <f>VLOOKUP($A231,'Price &amp; Return'!$AR:$CD,COLUMN(R$1),0)</f>
        <v>5.1413995004186523E-3</v>
      </c>
      <c r="S231" s="36">
        <f>VLOOKUP($A231,'Price &amp; Return'!$AR:$CD,COLUMN(S$1),0)</f>
        <v>-1.0362787035546547E-2</v>
      </c>
      <c r="T231" s="36">
        <f>VLOOKUP($A231,'Price &amp; Return'!$AR:$CD,COLUMN(T$1),0)</f>
        <v>-8.2854383596590503E-2</v>
      </c>
      <c r="U231" s="36">
        <f>VLOOKUP($A231,'Price &amp; Return'!$AR:$CD,COLUMN(U$1),0)</f>
        <v>-0.10514930011157692</v>
      </c>
      <c r="V231" s="36">
        <f>VLOOKUP($A231,'Price &amp; Return'!$AR:$CD,COLUMN(V$1),0)</f>
        <v>0</v>
      </c>
      <c r="W231" s="36">
        <f>VLOOKUP($A231,'Price &amp; Return'!$AR:$CD,COLUMN(W$1),0)</f>
        <v>0</v>
      </c>
      <c r="X231" s="36">
        <f>VLOOKUP($A231,'Price &amp; Return'!$AR:$CD,COLUMN(X$1),0)</f>
        <v>1.5267472130788381E-2</v>
      </c>
      <c r="Y231" s="36">
        <f>VLOOKUP($A231,'Price &amp; Return'!$AR:$CD,COLUMN(Y$1),0)</f>
        <v>-0.10510859475965566</v>
      </c>
      <c r="Z231" s="36">
        <f>VLOOKUP($A231,'Price &amp; Return'!$AR:$CD,COLUMN(Z$1),0)</f>
        <v>0</v>
      </c>
      <c r="AA231" s="36">
        <f>VLOOKUP($A231,'Price &amp; Return'!$AR:$CD,COLUMN(AA$1),0)</f>
        <v>0</v>
      </c>
      <c r="AB231" s="36">
        <f>VLOOKUP($A231,'Price &amp; Return'!$AR:$CD,COLUMN(AB$1),0)</f>
        <v>-7.2033202899831617E-2</v>
      </c>
      <c r="AC231" s="36">
        <f>VLOOKUP($A231,'Price &amp; Return'!$AR:$CD,COLUMN(AC$1),0)</f>
        <v>7.6045993852192125E-3</v>
      </c>
      <c r="AD231" s="36">
        <f>VLOOKUP($A231,'Price &amp; Return'!$AR:$CD,COLUMN(AD$1),0)</f>
        <v>-8.6580627431145415E-3</v>
      </c>
      <c r="AE231" s="36">
        <f>VLOOKUP($A231,'Price &amp; Return'!$AR:$CD,COLUMN(AE$1),0)</f>
        <v>0</v>
      </c>
      <c r="AF231" s="36">
        <f>VLOOKUP($A231,'Price &amp; Return'!$AR:$CD,COLUMN(AF$1),0)</f>
        <v>0</v>
      </c>
      <c r="AG231" s="36">
        <f>VLOOKUP($A231,'Price &amp; Return'!$AR:$CD,COLUMN(AG$1),0)</f>
        <v>2.1668480850902932E-3</v>
      </c>
      <c r="AH231" s="36">
        <f>VLOOKUP($A231,'Price &amp; Return'!$AR:$CD,COLUMN(AH$1),0)</f>
        <v>-3.6723832954694197E-2</v>
      </c>
      <c r="AI231" s="36">
        <f>VLOOKUP($A231,'Price &amp; Return'!$AR:$CD,COLUMN(AI$1),0)</f>
        <v>0</v>
      </c>
      <c r="AJ231" s="36">
        <f>VLOOKUP($A231,'Price &amp; Return'!$AR:$CD,COLUMN(AJ$1),0)</f>
        <v>-4.2462908814510968E-3</v>
      </c>
      <c r="AK231" s="36">
        <f>VLOOKUP($A231,'Price &amp; Return'!$AR:$CD,COLUMN(AK$1),0)</f>
        <v>1.2180418556871013E-2</v>
      </c>
      <c r="AL231" s="36">
        <f>VLOOKUP($A231,'Price &amp; Return'!$AR:$CD,COLUMN(AL$1),0)</f>
        <v>-2.3420274208098498E-2</v>
      </c>
      <c r="AM231" s="36">
        <f>VLOOKUP($A231,'Price &amp; Return'!$AR:$CD,COLUMN(AM$1),0)</f>
        <v>-2.6955809988528218E-2</v>
      </c>
    </row>
    <row r="232" spans="1:39" x14ac:dyDescent="0.35">
      <c r="A232">
        <v>231</v>
      </c>
      <c r="B232" s="31">
        <f>VLOOKUP($A232,'Price &amp; Return'!$AR:$CD,COLUMN(B$1),0)</f>
        <v>43304</v>
      </c>
      <c r="C232" s="36">
        <f>VLOOKUP($A232,'Price &amp; Return'!$AR:$CD,COLUMN(C$1),0)</f>
        <v>-9.950330853168092E-3</v>
      </c>
      <c r="D232" s="36">
        <f>VLOOKUP($A232,'Price &amp; Return'!$AR:$CD,COLUMN(D$1),0)</f>
        <v>-9.3818755217654856E-2</v>
      </c>
      <c r="E232" s="36">
        <f>VLOOKUP($A232,'Price &amp; Return'!$AR:$CD,COLUMN(E$1),0)</f>
        <v>0</v>
      </c>
      <c r="F232" s="36">
        <f>VLOOKUP($A232,'Price &amp; Return'!$AR:$CD,COLUMN(F$1),0)</f>
        <v>0</v>
      </c>
      <c r="G232" s="36">
        <f>VLOOKUP($A232,'Price &amp; Return'!$AR:$CD,COLUMN(G$1),0)</f>
        <v>-2.6668247082161409E-2</v>
      </c>
      <c r="H232" s="36">
        <f>VLOOKUP($A232,'Price &amp; Return'!$AR:$CD,COLUMN(H$1),0)</f>
        <v>1.4388737452099671E-2</v>
      </c>
      <c r="I232" s="36">
        <f>VLOOKUP($A232,'Price &amp; Return'!$AR:$CD,COLUMN(I$1),0)</f>
        <v>0</v>
      </c>
      <c r="J232" s="36">
        <f>VLOOKUP($A232,'Price &amp; Return'!$AR:$CD,COLUMN(J$1),0)</f>
        <v>5.8268908123975616E-2</v>
      </c>
      <c r="K232" s="36">
        <f>VLOOKUP($A232,'Price &amp; Return'!$AR:$CD,COLUMN(K$1),0)</f>
        <v>5.4200674693393345E-3</v>
      </c>
      <c r="L232" s="36">
        <f>VLOOKUP($A232,'Price &amp; Return'!$AR:$CD,COLUMN(L$1),0)</f>
        <v>0</v>
      </c>
      <c r="M232" s="36">
        <f>VLOOKUP($A232,'Price &amp; Return'!$AR:$CD,COLUMN(M$1),0)</f>
        <v>0</v>
      </c>
      <c r="N232" s="36">
        <f>VLOOKUP($A232,'Price &amp; Return'!$AR:$CD,COLUMN(N$1),0)</f>
        <v>1.0582109330537008E-2</v>
      </c>
      <c r="O232" s="36">
        <f>VLOOKUP($A232,'Price &amp; Return'!$AR:$CD,COLUMN(O$1),0)</f>
        <v>1.0989121575595165E-2</v>
      </c>
      <c r="P232" s="36">
        <f>VLOOKUP($A232,'Price &amp; Return'!$AR:$CD,COLUMN(P$1),0)</f>
        <v>1.0050335853501506E-2</v>
      </c>
      <c r="Q232" s="36">
        <f>VLOOKUP($A232,'Price &amp; Return'!$AR:$CD,COLUMN(Q$1),0)</f>
        <v>0</v>
      </c>
      <c r="R232" s="36">
        <f>VLOOKUP($A232,'Price &amp; Return'!$AR:$CD,COLUMN(R$1),0)</f>
        <v>2.0834086902841834E-2</v>
      </c>
      <c r="S232" s="36">
        <f>VLOOKUP($A232,'Price &amp; Return'!$AR:$CD,COLUMN(S$1),0)</f>
        <v>0</v>
      </c>
      <c r="T232" s="36">
        <f>VLOOKUP($A232,'Price &amp; Return'!$AR:$CD,COLUMN(T$1),0)</f>
        <v>-1.0723963362975611E-2</v>
      </c>
      <c r="U232" s="36">
        <f>VLOOKUP($A232,'Price &amp; Return'!$AR:$CD,COLUMN(U$1),0)</f>
        <v>0</v>
      </c>
      <c r="V232" s="36">
        <f>VLOOKUP($A232,'Price &amp; Return'!$AR:$CD,COLUMN(V$1),0)</f>
        <v>0</v>
      </c>
      <c r="W232" s="36">
        <f>VLOOKUP($A232,'Price &amp; Return'!$AR:$CD,COLUMN(W$1),0)</f>
        <v>0</v>
      </c>
      <c r="X232" s="36">
        <f>VLOOKUP($A232,'Price &amp; Return'!$AR:$CD,COLUMN(X$1),0)</f>
        <v>0</v>
      </c>
      <c r="Y232" s="36">
        <f>VLOOKUP($A232,'Price &amp; Return'!$AR:$CD,COLUMN(Y$1),0)</f>
        <v>0</v>
      </c>
      <c r="Z232" s="36">
        <f>VLOOKUP($A232,'Price &amp; Return'!$AR:$CD,COLUMN(Z$1),0)</f>
        <v>0</v>
      </c>
      <c r="AA232" s="36">
        <f>VLOOKUP($A232,'Price &amp; Return'!$AR:$CD,COLUMN(AA$1),0)</f>
        <v>-5.1361181217676223E-3</v>
      </c>
      <c r="AB232" s="36">
        <f>VLOOKUP($A232,'Price &amp; Return'!$AR:$CD,COLUMN(AB$1),0)</f>
        <v>0</v>
      </c>
      <c r="AC232" s="36">
        <f>VLOOKUP($A232,'Price &amp; Return'!$AR:$CD,COLUMN(AC$1),0)</f>
        <v>-1.1385322225125352E-2</v>
      </c>
      <c r="AD232" s="36">
        <f>VLOOKUP($A232,'Price &amp; Return'!$AR:$CD,COLUMN(AD$1),0)</f>
        <v>0</v>
      </c>
      <c r="AE232" s="36">
        <f>VLOOKUP($A232,'Price &amp; Return'!$AR:$CD,COLUMN(AE$1),0)</f>
        <v>0</v>
      </c>
      <c r="AF232" s="36">
        <f>VLOOKUP($A232,'Price &amp; Return'!$AR:$CD,COLUMN(AF$1),0)</f>
        <v>0</v>
      </c>
      <c r="AG232" s="36">
        <f>VLOOKUP($A232,'Price &amp; Return'!$AR:$CD,COLUMN(AG$1),0)</f>
        <v>2.1715535135079325E-3</v>
      </c>
      <c r="AH232" s="36">
        <f>VLOOKUP($A232,'Price &amp; Return'!$AR:$CD,COLUMN(AH$1),0)</f>
        <v>2.4067400305648376E-3</v>
      </c>
      <c r="AI232" s="36">
        <f>VLOOKUP($A232,'Price &amp; Return'!$AR:$CD,COLUMN(AI$1),0)</f>
        <v>0</v>
      </c>
      <c r="AJ232" s="36">
        <f>VLOOKUP($A232,'Price &amp; Return'!$AR:$CD,COLUMN(AJ$1),0)</f>
        <v>5.5237021686322081E-3</v>
      </c>
      <c r="AK232" s="36">
        <f>VLOOKUP($A232,'Price &amp; Return'!$AR:$CD,COLUMN(AK$1),0)</f>
        <v>-1.2180418556871072E-2</v>
      </c>
      <c r="AL232" s="36">
        <f>VLOOKUP($A232,'Price &amp; Return'!$AR:$CD,COLUMN(AL$1),0)</f>
        <v>4.6403795565023009E-3</v>
      </c>
      <c r="AM232" s="36">
        <f>VLOOKUP($A232,'Price &amp; Return'!$AR:$CD,COLUMN(AM$1),0)</f>
        <v>-1.5831465216680739E-2</v>
      </c>
    </row>
    <row r="233" spans="1:39" x14ac:dyDescent="0.35">
      <c r="A233">
        <v>232</v>
      </c>
      <c r="B233" s="31">
        <f>VLOOKUP($A233,'Price &amp; Return'!$AR:$CD,COLUMN(B$1),0)</f>
        <v>43301</v>
      </c>
      <c r="C233" s="36">
        <f>VLOOKUP($A233,'Price &amp; Return'!$AR:$CD,COLUMN(C$1),0)</f>
        <v>0</v>
      </c>
      <c r="D233" s="36">
        <f>VLOOKUP($A233,'Price &amp; Return'!$AR:$CD,COLUMN(D$1),0)</f>
        <v>3.0305349495329058E-2</v>
      </c>
      <c r="E233" s="36">
        <f>VLOOKUP($A233,'Price &amp; Return'!$AR:$CD,COLUMN(E$1),0)</f>
        <v>0</v>
      </c>
      <c r="F233" s="36">
        <f>VLOOKUP($A233,'Price &amp; Return'!$AR:$CD,COLUMN(F$1),0)</f>
        <v>-1.6260520871780291E-2</v>
      </c>
      <c r="G233" s="36">
        <f>VLOOKUP($A233,'Price &amp; Return'!$AR:$CD,COLUMN(G$1),0)</f>
        <v>8.2238098236972215E-2</v>
      </c>
      <c r="H233" s="36">
        <f>VLOOKUP($A233,'Price &amp; Return'!$AR:$CD,COLUMN(H$1),0)</f>
        <v>0</v>
      </c>
      <c r="I233" s="36">
        <f>VLOOKUP($A233,'Price &amp; Return'!$AR:$CD,COLUMN(I$1),0)</f>
        <v>0</v>
      </c>
      <c r="J233" s="36">
        <f>VLOOKUP($A233,'Price &amp; Return'!$AR:$CD,COLUMN(J$1),0)</f>
        <v>-6.4538521137571178E-2</v>
      </c>
      <c r="K233" s="36">
        <f>VLOOKUP($A233,'Price &amp; Return'!$AR:$CD,COLUMN(K$1),0)</f>
        <v>1.8282044837449073E-2</v>
      </c>
      <c r="L233" s="36">
        <f>VLOOKUP($A233,'Price &amp; Return'!$AR:$CD,COLUMN(L$1),0)</f>
        <v>-9.6849825989917662E-2</v>
      </c>
      <c r="M233" s="36">
        <f>VLOOKUP($A233,'Price &amp; Return'!$AR:$CD,COLUMN(M$1),0)</f>
        <v>-9.0971778205726758E-2</v>
      </c>
      <c r="N233" s="36">
        <f>VLOOKUP($A233,'Price &amp; Return'!$AR:$CD,COLUMN(N$1),0)</f>
        <v>-4.6761765908039328E-2</v>
      </c>
      <c r="O233" s="36">
        <f>VLOOKUP($A233,'Price &amp; Return'!$AR:$CD,COLUMN(O$1),0)</f>
        <v>2.8013036227673888E-2</v>
      </c>
      <c r="P233" s="36">
        <f>VLOOKUP($A233,'Price &amp; Return'!$AR:$CD,COLUMN(P$1),0)</f>
        <v>-1.0050335853501451E-2</v>
      </c>
      <c r="Q233" s="36">
        <f>VLOOKUP($A233,'Price &amp; Return'!$AR:$CD,COLUMN(Q$1),0)</f>
        <v>9.0829216369288729E-2</v>
      </c>
      <c r="R233" s="36">
        <f>VLOOKUP($A233,'Price &amp; Return'!$AR:$CD,COLUMN(R$1),0)</f>
        <v>0</v>
      </c>
      <c r="S233" s="36">
        <f>VLOOKUP($A233,'Price &amp; Return'!$AR:$CD,COLUMN(S$1),0)</f>
        <v>0</v>
      </c>
      <c r="T233" s="36">
        <f>VLOOKUP($A233,'Price &amp; Return'!$AR:$CD,COLUMN(T$1),0)</f>
        <v>-4.4335813820051743E-2</v>
      </c>
      <c r="U233" s="36">
        <f>VLOOKUP($A233,'Price &amp; Return'!$AR:$CD,COLUMN(U$1),0)</f>
        <v>-4.5222942514308563E-2</v>
      </c>
      <c r="V233" s="36">
        <f>VLOOKUP($A233,'Price &amp; Return'!$AR:$CD,COLUMN(V$1),0)</f>
        <v>0</v>
      </c>
      <c r="W233" s="36">
        <f>VLOOKUP($A233,'Price &amp; Return'!$AR:$CD,COLUMN(W$1),0)</f>
        <v>0</v>
      </c>
      <c r="X233" s="36">
        <f>VLOOKUP($A233,'Price &amp; Return'!$AR:$CD,COLUMN(X$1),0)</f>
        <v>-8.5646173355115214E-3</v>
      </c>
      <c r="Y233" s="36">
        <f>VLOOKUP($A233,'Price &amp; Return'!$AR:$CD,COLUMN(Y$1),0)</f>
        <v>-0.10536051565782628</v>
      </c>
      <c r="Z233" s="36">
        <f>VLOOKUP($A233,'Price &amp; Return'!$AR:$CD,COLUMN(Z$1),0)</f>
        <v>0</v>
      </c>
      <c r="AA233" s="36">
        <f>VLOOKUP($A233,'Price &amp; Return'!$AR:$CD,COLUMN(AA$1),0)</f>
        <v>2.4897551621727087E-2</v>
      </c>
      <c r="AB233" s="36">
        <f>VLOOKUP($A233,'Price &amp; Return'!$AR:$CD,COLUMN(AB$1),0)</f>
        <v>0</v>
      </c>
      <c r="AC233" s="36">
        <f>VLOOKUP($A233,'Price &amp; Return'!$AR:$CD,COLUMN(AC$1),0)</f>
        <v>0</v>
      </c>
      <c r="AD233" s="36">
        <f>VLOOKUP($A233,'Price &amp; Return'!$AR:$CD,COLUMN(AD$1),0)</f>
        <v>0</v>
      </c>
      <c r="AE233" s="36">
        <f>VLOOKUP($A233,'Price &amp; Return'!$AR:$CD,COLUMN(AE$1),0)</f>
        <v>0</v>
      </c>
      <c r="AF233" s="36">
        <f>VLOOKUP($A233,'Price &amp; Return'!$AR:$CD,COLUMN(AF$1),0)</f>
        <v>0</v>
      </c>
      <c r="AG233" s="36">
        <f>VLOOKUP($A233,'Price &amp; Return'!$AR:$CD,COLUMN(AG$1),0)</f>
        <v>2.17627942259567E-3</v>
      </c>
      <c r="AH233" s="36">
        <f>VLOOKUP($A233,'Price &amp; Return'!$AR:$CD,COLUMN(AH$1),0)</f>
        <v>-1.1976191046715649E-2</v>
      </c>
      <c r="AI233" s="36">
        <f>VLOOKUP($A233,'Price &amp; Return'!$AR:$CD,COLUMN(AI$1),0)</f>
        <v>0</v>
      </c>
      <c r="AJ233" s="36">
        <f>VLOOKUP($A233,'Price &amp; Return'!$AR:$CD,COLUMN(AJ$1),0)</f>
        <v>2.0228793933782491E-2</v>
      </c>
      <c r="AK233" s="36">
        <f>VLOOKUP($A233,'Price &amp; Return'!$AR:$CD,COLUMN(AK$1),0)</f>
        <v>-2.4183808642816379E-3</v>
      </c>
      <c r="AL233" s="36">
        <f>VLOOKUP($A233,'Price &amp; Return'!$AR:$CD,COLUMN(AL$1),0)</f>
        <v>1.7832476295556458E-2</v>
      </c>
      <c r="AM233" s="36">
        <f>VLOOKUP($A233,'Price &amp; Return'!$AR:$CD,COLUMN(AM$1),0)</f>
        <v>-1.558473101669809E-2</v>
      </c>
    </row>
    <row r="234" spans="1:39" x14ac:dyDescent="0.35">
      <c r="A234">
        <v>233</v>
      </c>
      <c r="B234" s="31">
        <f>VLOOKUP($A234,'Price &amp; Return'!$AR:$CD,COLUMN(B$1),0)</f>
        <v>43300</v>
      </c>
      <c r="C234" s="36">
        <f>VLOOKUP($A234,'Price &amp; Return'!$AR:$CD,COLUMN(C$1),0)</f>
        <v>4.962789342128876E-3</v>
      </c>
      <c r="D234" s="36">
        <f>VLOOKUP($A234,'Price &amp; Return'!$AR:$CD,COLUMN(D$1),0)</f>
        <v>0</v>
      </c>
      <c r="E234" s="36">
        <f>VLOOKUP($A234,'Price &amp; Return'!$AR:$CD,COLUMN(E$1),0)</f>
        <v>0</v>
      </c>
      <c r="F234" s="36">
        <f>VLOOKUP($A234,'Price &amp; Return'!$AR:$CD,COLUMN(F$1),0)</f>
        <v>8.0972102326193028E-3</v>
      </c>
      <c r="G234" s="36">
        <f>VLOOKUP($A234,'Price &amp; Return'!$AR:$CD,COLUMN(G$1),0)</f>
        <v>-9.0971778205726758E-2</v>
      </c>
      <c r="H234" s="36">
        <f>VLOOKUP($A234,'Price &amp; Return'!$AR:$CD,COLUMN(H$1),0)</f>
        <v>0</v>
      </c>
      <c r="I234" s="36">
        <f>VLOOKUP($A234,'Price &amp; Return'!$AR:$CD,COLUMN(I$1),0)</f>
        <v>0</v>
      </c>
      <c r="J234" s="36">
        <f>VLOOKUP($A234,'Price &amp; Return'!$AR:$CD,COLUMN(J$1),0)</f>
        <v>-3.0771658666753545E-2</v>
      </c>
      <c r="K234" s="36">
        <f>VLOOKUP($A234,'Price &amp; Return'!$AR:$CD,COLUMN(K$1),0)</f>
        <v>-1.4652276786870375E-2</v>
      </c>
      <c r="L234" s="36">
        <f>VLOOKUP($A234,'Price &amp; Return'!$AR:$CD,COLUMN(L$1),0)</f>
        <v>6.3513405722325722E-2</v>
      </c>
      <c r="M234" s="36">
        <f>VLOOKUP($A234,'Price &amp; Return'!$AR:$CD,COLUMN(M$1),0)</f>
        <v>0</v>
      </c>
      <c r="N234" s="36">
        <f>VLOOKUP($A234,'Price &amp; Return'!$AR:$CD,COLUMN(N$1),0)</f>
        <v>-1.5113637810048184E-2</v>
      </c>
      <c r="O234" s="36">
        <f>VLOOKUP($A234,'Price &amp; Return'!$AR:$CD,COLUMN(O$1),0)</f>
        <v>-4.9871830040172982E-2</v>
      </c>
      <c r="P234" s="36">
        <f>VLOOKUP($A234,'Price &amp; Return'!$AR:$CD,COLUMN(P$1),0)</f>
        <v>0</v>
      </c>
      <c r="Q234" s="36">
        <f>VLOOKUP($A234,'Price &amp; Return'!$AR:$CD,COLUMN(Q$1),0)</f>
        <v>-9.0829216369288757E-2</v>
      </c>
      <c r="R234" s="36">
        <f>VLOOKUP($A234,'Price &amp; Return'!$AR:$CD,COLUMN(R$1),0)</f>
        <v>2.6668247082161273E-2</v>
      </c>
      <c r="S234" s="36">
        <f>VLOOKUP($A234,'Price &amp; Return'!$AR:$CD,COLUMN(S$1),0)</f>
        <v>0</v>
      </c>
      <c r="T234" s="36">
        <f>VLOOKUP($A234,'Price &amp; Return'!$AR:$CD,COLUMN(T$1),0)</f>
        <v>-3.3859033765004903E-2</v>
      </c>
      <c r="U234" s="36">
        <f>VLOOKUP($A234,'Price &amp; Return'!$AR:$CD,COLUMN(U$1),0)</f>
        <v>0</v>
      </c>
      <c r="V234" s="36">
        <f>VLOOKUP($A234,'Price &amp; Return'!$AR:$CD,COLUMN(V$1),0)</f>
        <v>3.3475929196389545E-2</v>
      </c>
      <c r="W234" s="36">
        <f>VLOOKUP($A234,'Price &amp; Return'!$AR:$CD,COLUMN(W$1),0)</f>
        <v>0</v>
      </c>
      <c r="X234" s="36">
        <f>VLOOKUP($A234,'Price &amp; Return'!$AR:$CD,COLUMN(X$1),0)</f>
        <v>-5.7065964629167985E-2</v>
      </c>
      <c r="Y234" s="36">
        <f>VLOOKUP($A234,'Price &amp; Return'!$AR:$CD,COLUMN(Y$1),0)</f>
        <v>0</v>
      </c>
      <c r="Z234" s="36">
        <f>VLOOKUP($A234,'Price &amp; Return'!$AR:$CD,COLUMN(Z$1),0)</f>
        <v>0</v>
      </c>
      <c r="AA234" s="36">
        <f>VLOOKUP($A234,'Price &amp; Return'!$AR:$CD,COLUMN(AA$1),0)</f>
        <v>2.10305019677889E-3</v>
      </c>
      <c r="AB234" s="36">
        <f>VLOOKUP($A234,'Price &amp; Return'!$AR:$CD,COLUMN(AB$1),0)</f>
        <v>0</v>
      </c>
      <c r="AC234" s="36">
        <f>VLOOKUP($A234,'Price &amp; Return'!$AR:$CD,COLUMN(AC$1),0)</f>
        <v>-5.5059777183027431E-2</v>
      </c>
      <c r="AD234" s="36">
        <f>VLOOKUP($A234,'Price &amp; Return'!$AR:$CD,COLUMN(AD$1),0)</f>
        <v>-1.7094433359300183E-2</v>
      </c>
      <c r="AE234" s="36">
        <f>VLOOKUP($A234,'Price &amp; Return'!$AR:$CD,COLUMN(AE$1),0)</f>
        <v>0</v>
      </c>
      <c r="AF234" s="36">
        <f>VLOOKUP($A234,'Price &amp; Return'!$AR:$CD,COLUMN(AF$1),0)</f>
        <v>0</v>
      </c>
      <c r="AG234" s="36">
        <f>VLOOKUP($A234,'Price &amp; Return'!$AR:$CD,COLUMN(AG$1),0)</f>
        <v>-4.2650387350370078E-2</v>
      </c>
      <c r="AH234" s="36">
        <f>VLOOKUP($A234,'Price &amp; Return'!$AR:$CD,COLUMN(AH$1),0)</f>
        <v>4.8790164169432049E-2</v>
      </c>
      <c r="AI234" s="36">
        <f>VLOOKUP($A234,'Price &amp; Return'!$AR:$CD,COLUMN(AI$1),0)</f>
        <v>0</v>
      </c>
      <c r="AJ234" s="36">
        <f>VLOOKUP($A234,'Price &amp; Return'!$AR:$CD,COLUMN(AJ$1),0)</f>
        <v>0</v>
      </c>
      <c r="AK234" s="36">
        <f>VLOOKUP($A234,'Price &amp; Return'!$AR:$CD,COLUMN(AK$1),0)</f>
        <v>4.8426244757879908E-3</v>
      </c>
      <c r="AL234" s="36">
        <f>VLOOKUP($A234,'Price &amp; Return'!$AR:$CD,COLUMN(AL$1),0)</f>
        <v>-2.2472855852058628E-2</v>
      </c>
      <c r="AM234" s="36">
        <f>VLOOKUP($A234,'Price &amp; Return'!$AR:$CD,COLUMN(AM$1),0)</f>
        <v>-2.0408871631207238E-2</v>
      </c>
    </row>
    <row r="235" spans="1:39" x14ac:dyDescent="0.35">
      <c r="A235">
        <v>234</v>
      </c>
      <c r="B235" s="31">
        <f>VLOOKUP($A235,'Price &amp; Return'!$AR:$CD,COLUMN(B$1),0)</f>
        <v>43299</v>
      </c>
      <c r="C235" s="36">
        <f>VLOOKUP($A235,'Price &amp; Return'!$AR:$CD,COLUMN(C$1),0)</f>
        <v>1.0000083334583399E-2</v>
      </c>
      <c r="D235" s="36">
        <f>VLOOKUP($A235,'Price &amp; Return'!$AR:$CD,COLUMN(D$1),0)</f>
        <v>0</v>
      </c>
      <c r="E235" s="36">
        <f>VLOOKUP($A235,'Price &amp; Return'!$AR:$CD,COLUMN(E$1),0)</f>
        <v>0</v>
      </c>
      <c r="F235" s="36">
        <f>VLOOKUP($A235,'Price &amp; Return'!$AR:$CD,COLUMN(F$1),0)</f>
        <v>0</v>
      </c>
      <c r="G235" s="36">
        <f>VLOOKUP($A235,'Price &amp; Return'!$AR:$CD,COLUMN(G$1),0)</f>
        <v>3.0907537463076489E-2</v>
      </c>
      <c r="H235" s="36">
        <f>VLOOKUP($A235,'Price &amp; Return'!$AR:$CD,COLUMN(H$1),0)</f>
        <v>0</v>
      </c>
      <c r="I235" s="36">
        <f>VLOOKUP($A235,'Price &amp; Return'!$AR:$CD,COLUMN(I$1),0)</f>
        <v>0</v>
      </c>
      <c r="J235" s="36">
        <f>VLOOKUP($A235,'Price &amp; Return'!$AR:$CD,COLUMN(J$1),0)</f>
        <v>9.5310179804324741E-2</v>
      </c>
      <c r="K235" s="36">
        <f>VLOOKUP($A235,'Price &amp; Return'!$AR:$CD,COLUMN(K$1),0)</f>
        <v>-2.6907452919924382E-2</v>
      </c>
      <c r="L235" s="36">
        <f>VLOOKUP($A235,'Price &amp; Return'!$AR:$CD,COLUMN(L$1),0)</f>
        <v>1.9310944913087522E-2</v>
      </c>
      <c r="M235" s="36">
        <f>VLOOKUP($A235,'Price &amp; Return'!$AR:$CD,COLUMN(M$1),0)</f>
        <v>0</v>
      </c>
      <c r="N235" s="36">
        <f>VLOOKUP($A235,'Price &amp; Return'!$AR:$CD,COLUMN(N$1),0)</f>
        <v>0</v>
      </c>
      <c r="O235" s="36">
        <f>VLOOKUP($A235,'Price &amp; Return'!$AR:$CD,COLUMN(O$1),0)</f>
        <v>-0.10265415406008334</v>
      </c>
      <c r="P235" s="36">
        <f>VLOOKUP($A235,'Price &amp; Return'!$AR:$CD,COLUMN(P$1),0)</f>
        <v>0</v>
      </c>
      <c r="Q235" s="36">
        <f>VLOOKUP($A235,'Price &amp; Return'!$AR:$CD,COLUMN(Q$1),0)</f>
        <v>0</v>
      </c>
      <c r="R235" s="36">
        <f>VLOOKUP($A235,'Price &amp; Return'!$AR:$CD,COLUMN(R$1),0)</f>
        <v>-5.2643733485422027E-2</v>
      </c>
      <c r="S235" s="36">
        <f>VLOOKUP($A235,'Price &amp; Return'!$AR:$CD,COLUMN(S$1),0)</f>
        <v>0</v>
      </c>
      <c r="T235" s="36">
        <f>VLOOKUP($A235,'Price &amp; Return'!$AR:$CD,COLUMN(T$1),0)</f>
        <v>7.8194847585056723E-2</v>
      </c>
      <c r="U235" s="36">
        <f>VLOOKUP($A235,'Price &amp; Return'!$AR:$CD,COLUMN(U$1),0)</f>
        <v>-1.4432000339038747E-2</v>
      </c>
      <c r="V235" s="36">
        <f>VLOOKUP($A235,'Price &amp; Return'!$AR:$CD,COLUMN(V$1),0)</f>
        <v>-3.3475929196389573E-2</v>
      </c>
      <c r="W235" s="36">
        <f>VLOOKUP($A235,'Price &amp; Return'!$AR:$CD,COLUMN(W$1),0)</f>
        <v>0</v>
      </c>
      <c r="X235" s="36">
        <f>VLOOKUP($A235,'Price &amp; Return'!$AR:$CD,COLUMN(X$1),0)</f>
        <v>0</v>
      </c>
      <c r="Y235" s="36">
        <f>VLOOKUP($A235,'Price &amp; Return'!$AR:$CD,COLUMN(Y$1),0)</f>
        <v>0</v>
      </c>
      <c r="Z235" s="36">
        <f>VLOOKUP($A235,'Price &amp; Return'!$AR:$CD,COLUMN(Z$1),0)</f>
        <v>0</v>
      </c>
      <c r="AA235" s="36">
        <f>VLOOKUP($A235,'Price &amp; Return'!$AR:$CD,COLUMN(AA$1),0)</f>
        <v>-1.0520779508037803E-3</v>
      </c>
      <c r="AB235" s="36">
        <f>VLOOKUP($A235,'Price &amp; Return'!$AR:$CD,COLUMN(AB$1),0)</f>
        <v>0</v>
      </c>
      <c r="AC235" s="36">
        <f>VLOOKUP($A235,'Price &amp; Return'!$AR:$CD,COLUMN(AC$1),0)</f>
        <v>0</v>
      </c>
      <c r="AD235" s="36">
        <f>VLOOKUP($A235,'Price &amp; Return'!$AR:$CD,COLUMN(AD$1),0)</f>
        <v>3.4486176071169404E-2</v>
      </c>
      <c r="AE235" s="36">
        <f>VLOOKUP($A235,'Price &amp; Return'!$AR:$CD,COLUMN(AE$1),0)</f>
        <v>0</v>
      </c>
      <c r="AF235" s="36">
        <f>VLOOKUP($A235,'Price &amp; Return'!$AR:$CD,COLUMN(AF$1),0)</f>
        <v>0</v>
      </c>
      <c r="AG235" s="36">
        <f>VLOOKUP($A235,'Price &amp; Return'!$AR:$CD,COLUMN(AG$1),0)</f>
        <v>6.282743179495209E-3</v>
      </c>
      <c r="AH235" s="36">
        <f>VLOOKUP($A235,'Price &amp; Return'!$AR:$CD,COLUMN(AH$1),0)</f>
        <v>-2.4968801985871545E-3</v>
      </c>
      <c r="AI235" s="36">
        <f>VLOOKUP($A235,'Price &amp; Return'!$AR:$CD,COLUMN(AI$1),0)</f>
        <v>0</v>
      </c>
      <c r="AJ235" s="36">
        <f>VLOOKUP($A235,'Price &amp; Return'!$AR:$CD,COLUMN(AJ$1),0)</f>
        <v>0</v>
      </c>
      <c r="AK235" s="36">
        <f>VLOOKUP($A235,'Price &amp; Return'!$AR:$CD,COLUMN(AK$1),0)</f>
        <v>-1.9231361927887533E-2</v>
      </c>
      <c r="AL235" s="36">
        <f>VLOOKUP($A235,'Price &amp; Return'!$AR:$CD,COLUMN(AL$1),0)</f>
        <v>-4.6189458562945285E-3</v>
      </c>
      <c r="AM235" s="36">
        <f>VLOOKUP($A235,'Price &amp; Return'!$AR:$CD,COLUMN(AM$1),0)</f>
        <v>5.0633019565468548E-3</v>
      </c>
    </row>
    <row r="236" spans="1:39" x14ac:dyDescent="0.35">
      <c r="A236">
        <v>235</v>
      </c>
      <c r="B236" s="31">
        <f>VLOOKUP($A236,'Price &amp; Return'!$AR:$CD,COLUMN(B$1),0)</f>
        <v>43298</v>
      </c>
      <c r="C236" s="36">
        <f>VLOOKUP($A236,'Price &amp; Return'!$AR:$CD,COLUMN(C$1),0)</f>
        <v>-1.4962872676712377E-2</v>
      </c>
      <c r="D236" s="36">
        <f>VLOOKUP($A236,'Price &amp; Return'!$AR:$CD,COLUMN(D$1),0)</f>
        <v>-4.5120435280469655E-2</v>
      </c>
      <c r="E236" s="36">
        <f>VLOOKUP($A236,'Price &amp; Return'!$AR:$CD,COLUMN(E$1),0)</f>
        <v>0</v>
      </c>
      <c r="F236" s="36">
        <f>VLOOKUP($A236,'Price &amp; Return'!$AR:$CD,COLUMN(F$1),0)</f>
        <v>-8.0972102326193618E-3</v>
      </c>
      <c r="G236" s="36">
        <f>VLOOKUP($A236,'Price &amp; Return'!$AR:$CD,COLUMN(G$1),0)</f>
        <v>0</v>
      </c>
      <c r="H236" s="36">
        <f>VLOOKUP($A236,'Price &amp; Return'!$AR:$CD,COLUMN(H$1),0)</f>
        <v>1.4598799421152631E-2</v>
      </c>
      <c r="I236" s="36">
        <f>VLOOKUP($A236,'Price &amp; Return'!$AR:$CD,COLUMN(I$1),0)</f>
        <v>1.8692133012152546E-2</v>
      </c>
      <c r="J236" s="36">
        <f>VLOOKUP($A236,'Price &amp; Return'!$AR:$CD,COLUMN(J$1),0)</f>
        <v>3.3901551675681416E-2</v>
      </c>
      <c r="K236" s="36">
        <f>VLOOKUP($A236,'Price &amp; Return'!$AR:$CD,COLUMN(K$1),0)</f>
        <v>2.5090921993526586E-2</v>
      </c>
      <c r="L236" s="36">
        <f>VLOOKUP($A236,'Price &amp; Return'!$AR:$CD,COLUMN(L$1),0)</f>
        <v>2.5389234004819378E-2</v>
      </c>
      <c r="M236" s="36">
        <f>VLOOKUP($A236,'Price &amp; Return'!$AR:$CD,COLUMN(M$1),0)</f>
        <v>0</v>
      </c>
      <c r="N236" s="36">
        <f>VLOOKUP($A236,'Price &amp; Return'!$AR:$CD,COLUMN(N$1),0)</f>
        <v>-2.4692612590371411E-2</v>
      </c>
      <c r="O236" s="36">
        <f>VLOOKUP($A236,'Price &amp; Return'!$AR:$CD,COLUMN(O$1),0)</f>
        <v>-1.4528100562909856E-2</v>
      </c>
      <c r="P236" s="36">
        <f>VLOOKUP($A236,'Price &amp; Return'!$AR:$CD,COLUMN(P$1),0)</f>
        <v>3.3389012655146303E-3</v>
      </c>
      <c r="Q236" s="36">
        <f>VLOOKUP($A236,'Price &amp; Return'!$AR:$CD,COLUMN(Q$1),0)</f>
        <v>-0.1050610696307348</v>
      </c>
      <c r="R236" s="36">
        <f>VLOOKUP($A236,'Price &amp; Return'!$AR:$CD,COLUMN(R$1),0)</f>
        <v>-1.5267472130788421E-2</v>
      </c>
      <c r="S236" s="36">
        <f>VLOOKUP($A236,'Price &amp; Return'!$AR:$CD,COLUMN(S$1),0)</f>
        <v>0</v>
      </c>
      <c r="T236" s="36">
        <f>VLOOKUP($A236,'Price &amp; Return'!$AR:$CD,COLUMN(T$1),0)</f>
        <v>-7.6961041136128325E-2</v>
      </c>
      <c r="U236" s="36">
        <f>VLOOKUP($A236,'Price &amp; Return'!$AR:$CD,COLUMN(U$1),0)</f>
        <v>-8.3572635468441139E-2</v>
      </c>
      <c r="V236" s="36">
        <f>VLOOKUP($A236,'Price &amp; Return'!$AR:$CD,COLUMN(V$1),0)</f>
        <v>-9.6058122995512765E-2</v>
      </c>
      <c r="W236" s="36">
        <f>VLOOKUP($A236,'Price &amp; Return'!$AR:$CD,COLUMN(W$1),0)</f>
        <v>-2.7739268827252079E-3</v>
      </c>
      <c r="X236" s="36">
        <f>VLOOKUP($A236,'Price &amp; Return'!$AR:$CD,COLUMN(X$1),0)</f>
        <v>0</v>
      </c>
      <c r="Y236" s="36">
        <f>VLOOKUP($A236,'Price &amp; Return'!$AR:$CD,COLUMN(Y$1),0)</f>
        <v>0</v>
      </c>
      <c r="Z236" s="36">
        <f>VLOOKUP($A236,'Price &amp; Return'!$AR:$CD,COLUMN(Z$1),0)</f>
        <v>0</v>
      </c>
      <c r="AA236" s="36">
        <f>VLOOKUP($A236,'Price &amp; Return'!$AR:$CD,COLUMN(AA$1),0)</f>
        <v>-7.9800018678291187E-2</v>
      </c>
      <c r="AB236" s="36">
        <f>VLOOKUP($A236,'Price &amp; Return'!$AR:$CD,COLUMN(AB$1),0)</f>
        <v>0</v>
      </c>
      <c r="AC236" s="36">
        <f>VLOOKUP($A236,'Price &amp; Return'!$AR:$CD,COLUMN(AC$1),0)</f>
        <v>0</v>
      </c>
      <c r="AD236" s="36">
        <f>VLOOKUP($A236,'Price &amp; Return'!$AR:$CD,COLUMN(AD$1),0)</f>
        <v>0</v>
      </c>
      <c r="AE236" s="36">
        <f>VLOOKUP($A236,'Price &amp; Return'!$AR:$CD,COLUMN(AE$1),0)</f>
        <v>0</v>
      </c>
      <c r="AF236" s="36">
        <f>VLOOKUP($A236,'Price &amp; Return'!$AR:$CD,COLUMN(AF$1),0)</f>
        <v>0</v>
      </c>
      <c r="AG236" s="36">
        <f>VLOOKUP($A236,'Price &amp; Return'!$AR:$CD,COLUMN(AG$1),0)</f>
        <v>-6.2827431794951804E-3</v>
      </c>
      <c r="AH236" s="36">
        <f>VLOOKUP($A236,'Price &amp; Return'!$AR:$CD,COLUMN(AH$1),0)</f>
        <v>2.4968801985871458E-3</v>
      </c>
      <c r="AI236" s="36">
        <f>VLOOKUP($A236,'Price &amp; Return'!$AR:$CD,COLUMN(AI$1),0)</f>
        <v>0</v>
      </c>
      <c r="AJ236" s="36">
        <f>VLOOKUP($A236,'Price &amp; Return'!$AR:$CD,COLUMN(AJ$1),0)</f>
        <v>1.3129291441792802E-2</v>
      </c>
      <c r="AK236" s="36">
        <f>VLOOKUP($A236,'Price &amp; Return'!$AR:$CD,COLUMN(AK$1),0)</f>
        <v>1.197619104671562E-2</v>
      </c>
      <c r="AL236" s="36">
        <f>VLOOKUP($A236,'Price &amp; Return'!$AR:$CD,COLUMN(AL$1),0)</f>
        <v>-1.373019281190202E-2</v>
      </c>
      <c r="AM236" s="36">
        <f>VLOOKUP($A236,'Price &amp; Return'!$AR:$CD,COLUMN(AM$1),0)</f>
        <v>-1.0101095986503821E-2</v>
      </c>
    </row>
    <row r="237" spans="1:39" x14ac:dyDescent="0.35">
      <c r="A237">
        <v>236</v>
      </c>
      <c r="B237" s="31">
        <f>VLOOKUP($A237,'Price &amp; Return'!$AR:$CD,COLUMN(B$1),0)</f>
        <v>43297</v>
      </c>
      <c r="C237" s="36">
        <f>VLOOKUP($A237,'Price &amp; Return'!$AR:$CD,COLUMN(C$1),0)</f>
        <v>-9.8522964430115944E-3</v>
      </c>
      <c r="D237" s="36">
        <f>VLOOKUP($A237,'Price &amp; Return'!$AR:$CD,COLUMN(D$1),0)</f>
        <v>1.4815085785140682E-2</v>
      </c>
      <c r="E237" s="36">
        <f>VLOOKUP($A237,'Price &amp; Return'!$AR:$CD,COLUMN(E$1),0)</f>
        <v>0</v>
      </c>
      <c r="F237" s="36">
        <f>VLOOKUP($A237,'Price &amp; Return'!$AR:$CD,COLUMN(F$1),0)</f>
        <v>0</v>
      </c>
      <c r="G237" s="36">
        <f>VLOOKUP($A237,'Price &amp; Return'!$AR:$CD,COLUMN(G$1),0)</f>
        <v>0</v>
      </c>
      <c r="H237" s="36">
        <f>VLOOKUP($A237,'Price &amp; Return'!$AR:$CD,COLUMN(H$1),0)</f>
        <v>-2.8987536873252298E-2</v>
      </c>
      <c r="I237" s="36">
        <f>VLOOKUP($A237,'Price &amp; Return'!$AR:$CD,COLUMN(I$1),0)</f>
        <v>-1.8692133012152522E-2</v>
      </c>
      <c r="J237" s="36">
        <f>VLOOKUP($A237,'Price &amp; Return'!$AR:$CD,COLUMN(J$1),0)</f>
        <v>0</v>
      </c>
      <c r="K237" s="36">
        <f>VLOOKUP($A237,'Price &amp; Return'!$AR:$CD,COLUMN(K$1),0)</f>
        <v>-0.10499747335941169</v>
      </c>
      <c r="L237" s="36">
        <f>VLOOKUP($A237,'Price &amp; Return'!$AR:$CD,COLUMN(L$1),0)</f>
        <v>0</v>
      </c>
      <c r="M237" s="36">
        <f>VLOOKUP($A237,'Price &amp; Return'!$AR:$CD,COLUMN(M$1),0)</f>
        <v>0</v>
      </c>
      <c r="N237" s="36">
        <f>VLOOKUP($A237,'Price &amp; Return'!$AR:$CD,COLUMN(N$1),0)</f>
        <v>-9.7088141269609379E-3</v>
      </c>
      <c r="O237" s="36">
        <f>VLOOKUP($A237,'Price &amp; Return'!$AR:$CD,COLUMN(O$1),0)</f>
        <v>0</v>
      </c>
      <c r="P237" s="36">
        <f>VLOOKUP($A237,'Price &amp; Return'!$AR:$CD,COLUMN(P$1),0)</f>
        <v>2.0270964373618985E-2</v>
      </c>
      <c r="Q237" s="36">
        <f>VLOOKUP($A237,'Price &amp; Return'!$AR:$CD,COLUMN(Q$1),0)</f>
        <v>0</v>
      </c>
      <c r="R237" s="36">
        <f>VLOOKUP($A237,'Price &amp; Return'!$AR:$CD,COLUMN(R$1),0)</f>
        <v>-3.7807228399060443E-3</v>
      </c>
      <c r="S237" s="36">
        <f>VLOOKUP($A237,'Price &amp; Return'!$AR:$CD,COLUMN(S$1),0)</f>
        <v>0</v>
      </c>
      <c r="T237" s="36">
        <f>VLOOKUP($A237,'Price &amp; Return'!$AR:$CD,COLUMN(T$1),0)</f>
        <v>1.3673301900209642E-2</v>
      </c>
      <c r="U237" s="36">
        <f>VLOOKUP($A237,'Price &amp; Return'!$AR:$CD,COLUMN(U$1),0)</f>
        <v>0</v>
      </c>
      <c r="V237" s="36">
        <f>VLOOKUP($A237,'Price &amp; Return'!$AR:$CD,COLUMN(V$1),0)</f>
        <v>-9.3023926623135612E-3</v>
      </c>
      <c r="W237" s="36">
        <f>VLOOKUP($A237,'Price &amp; Return'!$AR:$CD,COLUMN(W$1),0)</f>
        <v>1.845173960195504E-2</v>
      </c>
      <c r="X237" s="36">
        <f>VLOOKUP($A237,'Price &amp; Return'!$AR:$CD,COLUMN(X$1),0)</f>
        <v>0</v>
      </c>
      <c r="Y237" s="36">
        <f>VLOOKUP($A237,'Price &amp; Return'!$AR:$CD,COLUMN(Y$1),0)</f>
        <v>0</v>
      </c>
      <c r="Z237" s="36">
        <f>VLOOKUP($A237,'Price &amp; Return'!$AR:$CD,COLUMN(Z$1),0)</f>
        <v>0</v>
      </c>
      <c r="AA237" s="36">
        <f>VLOOKUP($A237,'Price &amp; Return'!$AR:$CD,COLUMN(AA$1),0)</f>
        <v>0</v>
      </c>
      <c r="AB237" s="36">
        <f>VLOOKUP($A237,'Price &amp; Return'!$AR:$CD,COLUMN(AB$1),0)</f>
        <v>0</v>
      </c>
      <c r="AC237" s="36">
        <f>VLOOKUP($A237,'Price &amp; Return'!$AR:$CD,COLUMN(AC$1),0)</f>
        <v>5.1293294387550481E-2</v>
      </c>
      <c r="AD237" s="36">
        <f>VLOOKUP($A237,'Price &amp; Return'!$AR:$CD,COLUMN(AD$1),0)</f>
        <v>-5.129329438755046E-2</v>
      </c>
      <c r="AE237" s="36">
        <f>VLOOKUP($A237,'Price &amp; Return'!$AR:$CD,COLUMN(AE$1),0)</f>
        <v>0</v>
      </c>
      <c r="AF237" s="36">
        <f>VLOOKUP($A237,'Price &amp; Return'!$AR:$CD,COLUMN(AF$1),0)</f>
        <v>0</v>
      </c>
      <c r="AG237" s="36">
        <f>VLOOKUP($A237,'Price &amp; Return'!$AR:$CD,COLUMN(AG$1),0)</f>
        <v>-2.0855064910213707E-3</v>
      </c>
      <c r="AH237" s="36">
        <f>VLOOKUP($A237,'Price &amp; Return'!$AR:$CD,COLUMN(AH$1),0)</f>
        <v>0</v>
      </c>
      <c r="AI237" s="36">
        <f>VLOOKUP($A237,'Price &amp; Return'!$AR:$CD,COLUMN(AI$1),0)</f>
        <v>0</v>
      </c>
      <c r="AJ237" s="36">
        <f>VLOOKUP($A237,'Price &amp; Return'!$AR:$CD,COLUMN(AJ$1),0)</f>
        <v>0</v>
      </c>
      <c r="AK237" s="36">
        <f>VLOOKUP($A237,'Price &amp; Return'!$AR:$CD,COLUMN(AK$1),0)</f>
        <v>1.946533478810325E-2</v>
      </c>
      <c r="AL237" s="36">
        <f>VLOOKUP($A237,'Price &amp; Return'!$AR:$CD,COLUMN(AL$1),0)</f>
        <v>0</v>
      </c>
      <c r="AM237" s="36">
        <f>VLOOKUP($A237,'Price &amp; Return'!$AR:$CD,COLUMN(AM$1),0)</f>
        <v>-5.0125418235443982E-3</v>
      </c>
    </row>
    <row r="238" spans="1:39" x14ac:dyDescent="0.35">
      <c r="A238">
        <v>237</v>
      </c>
      <c r="B238" s="31">
        <f>VLOOKUP($A238,'Price &amp; Return'!$AR:$CD,COLUMN(B$1),0)</f>
        <v>43294</v>
      </c>
      <c r="C238" s="36">
        <f>VLOOKUP($A238,'Price &amp; Return'!$AR:$CD,COLUMN(C$1),0)</f>
        <v>1.4815085785140463E-2</v>
      </c>
      <c r="D238" s="36">
        <f>VLOOKUP($A238,'Price &amp; Return'!$AR:$CD,COLUMN(D$1),0)</f>
        <v>-1.4815085785140699E-2</v>
      </c>
      <c r="E238" s="36">
        <f>VLOOKUP($A238,'Price &amp; Return'!$AR:$CD,COLUMN(E$1),0)</f>
        <v>0</v>
      </c>
      <c r="F238" s="36">
        <f>VLOOKUP($A238,'Price &amp; Return'!$AR:$CD,COLUMN(F$1),0)</f>
        <v>7.1011035643188697E-2</v>
      </c>
      <c r="G238" s="36">
        <f>VLOOKUP($A238,'Price &amp; Return'!$AR:$CD,COLUMN(G$1),0)</f>
        <v>-9.815976447224406E-2</v>
      </c>
      <c r="H238" s="36">
        <f>VLOOKUP($A238,'Price &amp; Return'!$AR:$CD,COLUMN(H$1),0)</f>
        <v>0</v>
      </c>
      <c r="I238" s="36">
        <f>VLOOKUP($A238,'Price &amp; Return'!$AR:$CD,COLUMN(I$1),0)</f>
        <v>7.4349784875179905E-3</v>
      </c>
      <c r="J238" s="36">
        <f>VLOOKUP($A238,'Price &amp; Return'!$AR:$CD,COLUMN(J$1),0)</f>
        <v>0</v>
      </c>
      <c r="K238" s="36">
        <f>VLOOKUP($A238,'Price &amp; Return'!$AR:$CD,COLUMN(K$1),0)</f>
        <v>1.4815085785140682E-2</v>
      </c>
      <c r="L238" s="36">
        <f>VLOOKUP($A238,'Price &amp; Return'!$AR:$CD,COLUMN(L$1),0)</f>
        <v>1.4388737452099671E-2</v>
      </c>
      <c r="M238" s="36">
        <f>VLOOKUP($A238,'Price &amp; Return'!$AR:$CD,COLUMN(M$1),0)</f>
        <v>0</v>
      </c>
      <c r="N238" s="36">
        <f>VLOOKUP($A238,'Price &amp; Return'!$AR:$CD,COLUMN(N$1),0)</f>
        <v>-1.438873745209978E-2</v>
      </c>
      <c r="O238" s="36">
        <f>VLOOKUP($A238,'Price &amp; Return'!$AR:$CD,COLUMN(O$1),0)</f>
        <v>0</v>
      </c>
      <c r="P238" s="36">
        <f>VLOOKUP($A238,'Price &amp; Return'!$AR:$CD,COLUMN(P$1),0)</f>
        <v>-4.013916759034427E-2</v>
      </c>
      <c r="Q238" s="36">
        <f>VLOOKUP($A238,'Price &amp; Return'!$AR:$CD,COLUMN(Q$1),0)</f>
        <v>0</v>
      </c>
      <c r="R238" s="36">
        <f>VLOOKUP($A238,'Price &amp; Return'!$AR:$CD,COLUMN(R$1),0)</f>
        <v>1.2586534071961062E-3</v>
      </c>
      <c r="S238" s="36">
        <f>VLOOKUP($A238,'Price &amp; Return'!$AR:$CD,COLUMN(S$1),0)</f>
        <v>-5.1533111163642954E-4</v>
      </c>
      <c r="T238" s="36">
        <f>VLOOKUP($A238,'Price &amp; Return'!$AR:$CD,COLUMN(T$1),0)</f>
        <v>-1.3673301900209709E-2</v>
      </c>
      <c r="U238" s="36">
        <f>VLOOKUP($A238,'Price &amp; Return'!$AR:$CD,COLUMN(U$1),0)</f>
        <v>8.3572635468441236E-2</v>
      </c>
      <c r="V238" s="36">
        <f>VLOOKUP($A238,'Price &amp; Return'!$AR:$CD,COLUMN(V$1),0)</f>
        <v>0</v>
      </c>
      <c r="W238" s="36">
        <f>VLOOKUP($A238,'Price &amp; Return'!$AR:$CD,COLUMN(W$1),0)</f>
        <v>-1.845173960195513E-2</v>
      </c>
      <c r="X238" s="36">
        <f>VLOOKUP($A238,'Price &amp; Return'!$AR:$CD,COLUMN(X$1),0)</f>
        <v>1.7839918128331016E-2</v>
      </c>
      <c r="Y238" s="36">
        <f>VLOOKUP($A238,'Price &amp; Return'!$AR:$CD,COLUMN(Y$1),0)</f>
        <v>0</v>
      </c>
      <c r="Z238" s="36">
        <f>VLOOKUP($A238,'Price &amp; Return'!$AR:$CD,COLUMN(Z$1),0)</f>
        <v>-5.5569851154810765E-2</v>
      </c>
      <c r="AA238" s="36">
        <f>VLOOKUP($A238,'Price &amp; Return'!$AR:$CD,COLUMN(AA$1),0)</f>
        <v>0</v>
      </c>
      <c r="AB238" s="36">
        <f>VLOOKUP($A238,'Price &amp; Return'!$AR:$CD,COLUMN(AB$1),0)</f>
        <v>0</v>
      </c>
      <c r="AC238" s="36">
        <f>VLOOKUP($A238,'Price &amp; Return'!$AR:$CD,COLUMN(AC$1),0)</f>
        <v>-1.4925650216675593E-2</v>
      </c>
      <c r="AD238" s="36">
        <f>VLOOKUP($A238,'Price &amp; Return'!$AR:$CD,COLUMN(AD$1),0)</f>
        <v>3.3901551675681416E-2</v>
      </c>
      <c r="AE238" s="36">
        <f>VLOOKUP($A238,'Price &amp; Return'!$AR:$CD,COLUMN(AE$1),0)</f>
        <v>0</v>
      </c>
      <c r="AF238" s="36">
        <f>VLOOKUP($A238,'Price &amp; Return'!$AR:$CD,COLUMN(AF$1),0)</f>
        <v>3.6968618813259814E-3</v>
      </c>
      <c r="AG238" s="36">
        <f>VLOOKUP($A238,'Price &amp; Return'!$AR:$CD,COLUMN(AG$1),0)</f>
        <v>0</v>
      </c>
      <c r="AH238" s="36">
        <f>VLOOKUP($A238,'Price &amp; Return'!$AR:$CD,COLUMN(AH$1),0)</f>
        <v>-2.4968801985871545E-3</v>
      </c>
      <c r="AI238" s="36">
        <f>VLOOKUP($A238,'Price &amp; Return'!$AR:$CD,COLUMN(AI$1),0)</f>
        <v>2.3347363996991107E-2</v>
      </c>
      <c r="AJ238" s="36">
        <f>VLOOKUP($A238,'Price &amp; Return'!$AR:$CD,COLUMN(AJ$1),0)</f>
        <v>0</v>
      </c>
      <c r="AK238" s="36">
        <f>VLOOKUP($A238,'Price &amp; Return'!$AR:$CD,COLUMN(AK$1),0)</f>
        <v>-9.7800290536396058E-3</v>
      </c>
      <c r="AL238" s="36">
        <f>VLOOKUP($A238,'Price &amp; Return'!$AR:$CD,COLUMN(AL$1),0)</f>
        <v>-1.816530926397894E-3</v>
      </c>
      <c r="AM238" s="36">
        <f>VLOOKUP($A238,'Price &amp; Return'!$AR:$CD,COLUMN(AM$1),0)</f>
        <v>0</v>
      </c>
    </row>
    <row r="239" spans="1:39" x14ac:dyDescent="0.35">
      <c r="A239">
        <v>238</v>
      </c>
      <c r="B239" s="31">
        <f>VLOOKUP($A239,'Price &amp; Return'!$AR:$CD,COLUMN(B$1),0)</f>
        <v>43293</v>
      </c>
      <c r="C239" s="36">
        <f>VLOOKUP($A239,'Price &amp; Return'!$AR:$CD,COLUMN(C$1),0)</f>
        <v>-3.4233171642242211E-2</v>
      </c>
      <c r="D239" s="36">
        <f>VLOOKUP($A239,'Price &amp; Return'!$AR:$CD,COLUMN(D$1),0)</f>
        <v>0</v>
      </c>
      <c r="E239" s="36">
        <f>VLOOKUP($A239,'Price &amp; Return'!$AR:$CD,COLUMN(E$1),0)</f>
        <v>0</v>
      </c>
      <c r="F239" s="36">
        <f>VLOOKUP($A239,'Price &amp; Return'!$AR:$CD,COLUMN(F$1),0)</f>
        <v>-6.697062610618372E-2</v>
      </c>
      <c r="G239" s="36">
        <f>VLOOKUP($A239,'Price &amp; Return'!$AR:$CD,COLUMN(G$1),0)</f>
        <v>0</v>
      </c>
      <c r="H239" s="36">
        <f>VLOOKUP($A239,'Price &amp; Return'!$AR:$CD,COLUMN(H$1),0)</f>
        <v>0</v>
      </c>
      <c r="I239" s="36">
        <f>VLOOKUP($A239,'Price &amp; Return'!$AR:$CD,COLUMN(I$1),0)</f>
        <v>-7.4349784875180902E-3</v>
      </c>
      <c r="J239" s="36">
        <f>VLOOKUP($A239,'Price &amp; Return'!$AR:$CD,COLUMN(J$1),0)</f>
        <v>0</v>
      </c>
      <c r="K239" s="36">
        <f>VLOOKUP($A239,'Price &amp; Return'!$AR:$CD,COLUMN(K$1),0)</f>
        <v>-3.9029343905735113E-2</v>
      </c>
      <c r="L239" s="36">
        <f>VLOOKUP($A239,'Price &amp; Return'!$AR:$CD,COLUMN(L$1),0)</f>
        <v>-1.4388737452099556E-2</v>
      </c>
      <c r="M239" s="36">
        <f>VLOOKUP($A239,'Price &amp; Return'!$AR:$CD,COLUMN(M$1),0)</f>
        <v>0</v>
      </c>
      <c r="N239" s="36">
        <f>VLOOKUP($A239,'Price &amp; Return'!$AR:$CD,COLUMN(N$1),0)</f>
        <v>-9.47874395454377E-3</v>
      </c>
      <c r="O239" s="36">
        <f>VLOOKUP($A239,'Price &amp; Return'!$AR:$CD,COLUMN(O$1),0)</f>
        <v>-9.5694510161506725E-3</v>
      </c>
      <c r="P239" s="36">
        <f>VLOOKUP($A239,'Price &amp; Return'!$AR:$CD,COLUMN(P$1),0)</f>
        <v>-8.1633106391609811E-3</v>
      </c>
      <c r="Q239" s="36">
        <f>VLOOKUP($A239,'Price &amp; Return'!$AR:$CD,COLUMN(Q$1),0)</f>
        <v>-2.3969190112996277E-2</v>
      </c>
      <c r="R239" s="36">
        <f>VLOOKUP($A239,'Price &amp; Return'!$AR:$CD,COLUMN(R$1),0)</f>
        <v>-8.7774858212234085E-3</v>
      </c>
      <c r="S239" s="36">
        <f>VLOOKUP($A239,'Price &amp; Return'!$AR:$CD,COLUMN(S$1),0)</f>
        <v>0</v>
      </c>
      <c r="T239" s="36">
        <f>VLOOKUP($A239,'Price &amp; Return'!$AR:$CD,COLUMN(T$1),0)</f>
        <v>5.4547446299228232E-2</v>
      </c>
      <c r="U239" s="36">
        <f>VLOOKUP($A239,'Price &amp; Return'!$AR:$CD,COLUMN(U$1),0)</f>
        <v>1.7465063022151707E-2</v>
      </c>
      <c r="V239" s="36">
        <f>VLOOKUP($A239,'Price &amp; Return'!$AR:$CD,COLUMN(V$1),0)</f>
        <v>0</v>
      </c>
      <c r="W239" s="36">
        <f>VLOOKUP($A239,'Price &amp; Return'!$AR:$CD,COLUMN(W$1),0)</f>
        <v>0</v>
      </c>
      <c r="X239" s="36">
        <f>VLOOKUP($A239,'Price &amp; Return'!$AR:$CD,COLUMN(X$1),0)</f>
        <v>0</v>
      </c>
      <c r="Y239" s="36">
        <f>VLOOKUP($A239,'Price &amp; Return'!$AR:$CD,COLUMN(Y$1),0)</f>
        <v>0</v>
      </c>
      <c r="Z239" s="36">
        <f>VLOOKUP($A239,'Price &amp; Return'!$AR:$CD,COLUMN(Z$1),0)</f>
        <v>0</v>
      </c>
      <c r="AA239" s="36">
        <f>VLOOKUP($A239,'Price &amp; Return'!$AR:$CD,COLUMN(AA$1),0)</f>
        <v>9.7561749453646558E-3</v>
      </c>
      <c r="AB239" s="36">
        <f>VLOOKUP($A239,'Price &amp; Return'!$AR:$CD,COLUMN(AB$1),0)</f>
        <v>0</v>
      </c>
      <c r="AC239" s="36">
        <f>VLOOKUP($A239,'Price &amp; Return'!$AR:$CD,COLUMN(AC$1),0)</f>
        <v>-3.6968618813262031E-3</v>
      </c>
      <c r="AD239" s="36">
        <f>VLOOKUP($A239,'Price &amp; Return'!$AR:$CD,COLUMN(AD$1),0)</f>
        <v>-3.3901551675681339E-2</v>
      </c>
      <c r="AE239" s="36">
        <f>VLOOKUP($A239,'Price &amp; Return'!$AR:$CD,COLUMN(AE$1),0)</f>
        <v>0</v>
      </c>
      <c r="AF239" s="36">
        <f>VLOOKUP($A239,'Price &amp; Return'!$AR:$CD,COLUMN(AF$1),0)</f>
        <v>4.5462374076757413E-2</v>
      </c>
      <c r="AG239" s="36">
        <f>VLOOKUP($A239,'Price &amp; Return'!$AR:$CD,COLUMN(AG$1),0)</f>
        <v>-1.6529301951210471E-2</v>
      </c>
      <c r="AH239" s="36">
        <f>VLOOKUP($A239,'Price &amp; Return'!$AR:$CD,COLUMN(AH$1),0)</f>
        <v>2.4968801985871458E-3</v>
      </c>
      <c r="AI239" s="36">
        <f>VLOOKUP($A239,'Price &amp; Return'!$AR:$CD,COLUMN(AI$1),0)</f>
        <v>0</v>
      </c>
      <c r="AJ239" s="36">
        <f>VLOOKUP($A239,'Price &amp; Return'!$AR:$CD,COLUMN(AJ$1),0)</f>
        <v>8.8496152769826E-3</v>
      </c>
      <c r="AK239" s="36">
        <f>VLOOKUP($A239,'Price &amp; Return'!$AR:$CD,COLUMN(AK$1),0)</f>
        <v>-2.4301348532917819E-3</v>
      </c>
      <c r="AL239" s="36">
        <f>VLOOKUP($A239,'Price &amp; Return'!$AR:$CD,COLUMN(AL$1),0)</f>
        <v>-7.2333045935199488E-3</v>
      </c>
      <c r="AM239" s="36">
        <f>VLOOKUP($A239,'Price &amp; Return'!$AR:$CD,COLUMN(AM$1),0)</f>
        <v>-1.9802627296179643E-2</v>
      </c>
    </row>
    <row r="240" spans="1:39" x14ac:dyDescent="0.35">
      <c r="A240">
        <v>239</v>
      </c>
      <c r="B240" s="31">
        <f>VLOOKUP($A240,'Price &amp; Return'!$AR:$CD,COLUMN(B$1),0)</f>
        <v>43292</v>
      </c>
      <c r="C240" s="36">
        <f>VLOOKUP($A240,'Price &amp; Return'!$AR:$CD,COLUMN(C$1),0)</f>
        <v>-9.5694510161506725E-3</v>
      </c>
      <c r="D240" s="36">
        <f>VLOOKUP($A240,'Price &amp; Return'!$AR:$CD,COLUMN(D$1),0)</f>
        <v>2.9852963149681128E-2</v>
      </c>
      <c r="E240" s="36">
        <f>VLOOKUP($A240,'Price &amp; Return'!$AR:$CD,COLUMN(E$1),0)</f>
        <v>0</v>
      </c>
      <c r="F240" s="36">
        <f>VLOOKUP($A240,'Price &amp; Return'!$AR:$CD,COLUMN(F$1),0)</f>
        <v>-1.2072581234269136E-2</v>
      </c>
      <c r="G240" s="36">
        <f>VLOOKUP($A240,'Price &amp; Return'!$AR:$CD,COLUMN(G$1),0)</f>
        <v>2.4692612590371633E-2</v>
      </c>
      <c r="H240" s="36">
        <f>VLOOKUP($A240,'Price &amp; Return'!$AR:$CD,COLUMN(H$1),0)</f>
        <v>0</v>
      </c>
      <c r="I240" s="36">
        <f>VLOOKUP($A240,'Price &amp; Return'!$AR:$CD,COLUMN(I$1),0)</f>
        <v>0</v>
      </c>
      <c r="J240" s="36">
        <f>VLOOKUP($A240,'Price &amp; Return'!$AR:$CD,COLUMN(J$1),0)</f>
        <v>0</v>
      </c>
      <c r="K240" s="36">
        <f>VLOOKUP($A240,'Price &amp; Return'!$AR:$CD,COLUMN(K$1),0)</f>
        <v>9.5310179804324741E-2</v>
      </c>
      <c r="L240" s="36">
        <f>VLOOKUP($A240,'Price &amp; Return'!$AR:$CD,COLUMN(L$1),0)</f>
        <v>0</v>
      </c>
      <c r="M240" s="36">
        <f>VLOOKUP($A240,'Price &amp; Return'!$AR:$CD,COLUMN(M$1),0)</f>
        <v>-8.3381608939051013E-2</v>
      </c>
      <c r="N240" s="36">
        <f>VLOOKUP($A240,'Price &amp; Return'!$AR:$CD,COLUMN(N$1),0)</f>
        <v>1.4252022707201632E-2</v>
      </c>
      <c r="O240" s="36">
        <f>VLOOKUP($A240,'Price &amp; Return'!$AR:$CD,COLUMN(O$1),0)</f>
        <v>0</v>
      </c>
      <c r="P240" s="36">
        <f>VLOOKUP($A240,'Price &amp; Return'!$AR:$CD,COLUMN(P$1),0)</f>
        <v>-8.0972102326193618E-3</v>
      </c>
      <c r="Q240" s="36">
        <f>VLOOKUP($A240,'Price &amp; Return'!$AR:$CD,COLUMN(Q$1),0)</f>
        <v>0</v>
      </c>
      <c r="R240" s="36">
        <f>VLOOKUP($A240,'Price &amp; Return'!$AR:$CD,COLUMN(R$1),0)</f>
        <v>-1.2476607981553632E-3</v>
      </c>
      <c r="S240" s="36">
        <f>VLOOKUP($A240,'Price &amp; Return'!$AR:$CD,COLUMN(S$1),0)</f>
        <v>0</v>
      </c>
      <c r="T240" s="36">
        <f>VLOOKUP($A240,'Price &amp; Return'!$AR:$CD,COLUMN(T$1),0)</f>
        <v>-6.6817538891042555E-2</v>
      </c>
      <c r="U240" s="36">
        <f>VLOOKUP($A240,'Price &amp; Return'!$AR:$CD,COLUMN(U$1),0)</f>
        <v>-5.3235513983280323E-2</v>
      </c>
      <c r="V240" s="36">
        <f>VLOOKUP($A240,'Price &amp; Return'!$AR:$CD,COLUMN(V$1),0)</f>
        <v>-0.10536051565782628</v>
      </c>
      <c r="W240" s="36">
        <f>VLOOKUP($A240,'Price &amp; Return'!$AR:$CD,COLUMN(W$1),0)</f>
        <v>8.9785303872355046E-2</v>
      </c>
      <c r="X240" s="36">
        <f>VLOOKUP($A240,'Price &amp; Return'!$AR:$CD,COLUMN(X$1),0)</f>
        <v>0</v>
      </c>
      <c r="Y240" s="36">
        <f>VLOOKUP($A240,'Price &amp; Return'!$AR:$CD,COLUMN(Y$1),0)</f>
        <v>0</v>
      </c>
      <c r="Z240" s="36">
        <f>VLOOKUP($A240,'Price &amp; Return'!$AR:$CD,COLUMN(Z$1),0)</f>
        <v>0</v>
      </c>
      <c r="AA240" s="36">
        <f>VLOOKUP($A240,'Price &amp; Return'!$AR:$CD,COLUMN(AA$1),0)</f>
        <v>0</v>
      </c>
      <c r="AB240" s="36">
        <f>VLOOKUP($A240,'Price &amp; Return'!$AR:$CD,COLUMN(AB$1),0)</f>
        <v>0</v>
      </c>
      <c r="AC240" s="36">
        <f>VLOOKUP($A240,'Price &amp; Return'!$AR:$CD,COLUMN(AC$1),0)</f>
        <v>2.616971773338482E-2</v>
      </c>
      <c r="AD240" s="36">
        <f>VLOOKUP($A240,'Price &amp; Return'!$AR:$CD,COLUMN(AD$1),0)</f>
        <v>1.6807118316381191E-2</v>
      </c>
      <c r="AE240" s="36">
        <f>VLOOKUP($A240,'Price &amp; Return'!$AR:$CD,COLUMN(AE$1),0)</f>
        <v>0</v>
      </c>
      <c r="AF240" s="36">
        <f>VLOOKUP($A240,'Price &amp; Return'!$AR:$CD,COLUMN(AF$1),0)</f>
        <v>0</v>
      </c>
      <c r="AG240" s="36">
        <f>VLOOKUP($A240,'Price &amp; Return'!$AR:$CD,COLUMN(AG$1),0)</f>
        <v>8.2304991365154435E-3</v>
      </c>
      <c r="AH240" s="36">
        <f>VLOOKUP($A240,'Price &amp; Return'!$AR:$CD,COLUMN(AH$1),0)</f>
        <v>0</v>
      </c>
      <c r="AI240" s="36">
        <f>VLOOKUP($A240,'Price &amp; Return'!$AR:$CD,COLUMN(AI$1),0)</f>
        <v>0</v>
      </c>
      <c r="AJ240" s="36">
        <f>VLOOKUP($A240,'Price &amp; Return'!$AR:$CD,COLUMN(AJ$1),0)</f>
        <v>-8.8496152769824993E-3</v>
      </c>
      <c r="AK240" s="36">
        <f>VLOOKUP($A240,'Price &amp; Return'!$AR:$CD,COLUMN(AK$1),0)</f>
        <v>0</v>
      </c>
      <c r="AL240" s="36">
        <f>VLOOKUP($A240,'Price &amp; Return'!$AR:$CD,COLUMN(AL$1),0)</f>
        <v>9.0498355199178562E-3</v>
      </c>
      <c r="AM240" s="36">
        <f>VLOOKUP($A240,'Price &amp; Return'!$AR:$CD,COLUMN(AM$1),0)</f>
        <v>-9.756174945364798E-3</v>
      </c>
    </row>
    <row r="241" spans="1:39" x14ac:dyDescent="0.35">
      <c r="A241">
        <v>240</v>
      </c>
      <c r="B241" s="31">
        <f>VLOOKUP($A241,'Price &amp; Return'!$AR:$CD,COLUMN(B$1),0)</f>
        <v>43291</v>
      </c>
      <c r="C241" s="36">
        <f>VLOOKUP($A241,'Price &amp; Return'!$AR:$CD,COLUMN(C$1),0)</f>
        <v>9.5694510161506725E-3</v>
      </c>
      <c r="D241" s="36">
        <f>VLOOKUP($A241,'Price &amp; Return'!$AR:$CD,COLUMN(D$1),0)</f>
        <v>0</v>
      </c>
      <c r="E241" s="36">
        <f>VLOOKUP($A241,'Price &amp; Return'!$AR:$CD,COLUMN(E$1),0)</f>
        <v>0</v>
      </c>
      <c r="F241" s="36">
        <f>VLOOKUP($A241,'Price &amp; Return'!$AR:$CD,COLUMN(F$1),0)</f>
        <v>1.207258123426924E-2</v>
      </c>
      <c r="G241" s="36">
        <f>VLOOKUP($A241,'Price &amp; Return'!$AR:$CD,COLUMN(G$1),0)</f>
        <v>-2.4692612590371522E-2</v>
      </c>
      <c r="H241" s="36">
        <f>VLOOKUP($A241,'Price &amp; Return'!$AR:$CD,COLUMN(H$1),0)</f>
        <v>0</v>
      </c>
      <c r="I241" s="36">
        <f>VLOOKUP($A241,'Price &amp; Return'!$AR:$CD,COLUMN(I$1),0)</f>
        <v>0</v>
      </c>
      <c r="J241" s="36">
        <f>VLOOKUP($A241,'Price &amp; Return'!$AR:$CD,COLUMN(J$1),0)</f>
        <v>0</v>
      </c>
      <c r="K241" s="36">
        <f>VLOOKUP($A241,'Price &amp; Return'!$AR:$CD,COLUMN(K$1),0)</f>
        <v>6.33696139325894E-2</v>
      </c>
      <c r="L241" s="36">
        <f>VLOOKUP($A241,'Price &amp; Return'!$AR:$CD,COLUMN(L$1),0)</f>
        <v>-1.6997576368571136E-2</v>
      </c>
      <c r="M241" s="36">
        <f>VLOOKUP($A241,'Price &amp; Return'!$AR:$CD,COLUMN(M$1),0)</f>
        <v>-7.6961041136128436E-2</v>
      </c>
      <c r="N241" s="36">
        <f>VLOOKUP($A241,'Price &amp; Return'!$AR:$CD,COLUMN(N$1),0)</f>
        <v>-1.8957913744614158E-2</v>
      </c>
      <c r="O241" s="36">
        <f>VLOOKUP($A241,'Price &amp; Return'!$AR:$CD,COLUMN(O$1),0)</f>
        <v>0</v>
      </c>
      <c r="P241" s="36">
        <f>VLOOKUP($A241,'Price &amp; Return'!$AR:$CD,COLUMN(P$1),0)</f>
        <v>-1.6000341346441189E-2</v>
      </c>
      <c r="Q241" s="36">
        <f>VLOOKUP($A241,'Price &amp; Return'!$AR:$CD,COLUMN(Q$1),0)</f>
        <v>0</v>
      </c>
      <c r="R241" s="36">
        <f>VLOOKUP($A241,'Price &amp; Return'!$AR:$CD,COLUMN(R$1),0)</f>
        <v>-3.4317092924129038E-2</v>
      </c>
      <c r="S241" s="36">
        <f>VLOOKUP($A241,'Price &amp; Return'!$AR:$CD,COLUMN(S$1),0)</f>
        <v>0</v>
      </c>
      <c r="T241" s="36">
        <f>VLOOKUP($A241,'Price &amp; Return'!$AR:$CD,COLUMN(T$1),0)</f>
        <v>0</v>
      </c>
      <c r="U241" s="36">
        <f>VLOOKUP($A241,'Price &amp; Return'!$AR:$CD,COLUMN(U$1),0)</f>
        <v>-6.0895661254332045E-2</v>
      </c>
      <c r="V241" s="36">
        <f>VLOOKUP($A241,'Price &amp; Return'!$AR:$CD,COLUMN(V$1),0)</f>
        <v>0</v>
      </c>
      <c r="W241" s="36">
        <f>VLOOKUP($A241,'Price &amp; Return'!$AR:$CD,COLUMN(W$1),0)</f>
        <v>0</v>
      </c>
      <c r="X241" s="36">
        <f>VLOOKUP($A241,'Price &amp; Return'!$AR:$CD,COLUMN(X$1),0)</f>
        <v>0</v>
      </c>
      <c r="Y241" s="36">
        <f>VLOOKUP($A241,'Price &amp; Return'!$AR:$CD,COLUMN(Y$1),0)</f>
        <v>0</v>
      </c>
      <c r="Z241" s="36">
        <f>VLOOKUP($A241,'Price &amp; Return'!$AR:$CD,COLUMN(Z$1),0)</f>
        <v>0</v>
      </c>
      <c r="AA241" s="36">
        <f>VLOOKUP($A241,'Price &amp; Return'!$AR:$CD,COLUMN(AA$1),0)</f>
        <v>0</v>
      </c>
      <c r="AB241" s="36">
        <f>VLOOKUP($A241,'Price &amp; Return'!$AR:$CD,COLUMN(AB$1),0)</f>
        <v>-4.8790164169432056E-2</v>
      </c>
      <c r="AC241" s="36">
        <f>VLOOKUP($A241,'Price &amp; Return'!$AR:$CD,COLUMN(AC$1),0)</f>
        <v>-3.7179003241754015E-2</v>
      </c>
      <c r="AD241" s="36">
        <f>VLOOKUP($A241,'Price &amp; Return'!$AR:$CD,COLUMN(AD$1),0)</f>
        <v>0</v>
      </c>
      <c r="AE241" s="36">
        <f>VLOOKUP($A241,'Price &amp; Return'!$AR:$CD,COLUMN(AE$1),0)</f>
        <v>0</v>
      </c>
      <c r="AF241" s="36">
        <f>VLOOKUP($A241,'Price &amp; Return'!$AR:$CD,COLUMN(AF$1),0)</f>
        <v>0</v>
      </c>
      <c r="AG241" s="36">
        <f>VLOOKUP($A241,'Price &amp; Return'!$AR:$CD,COLUMN(AG$1),0)</f>
        <v>-4.1237171838621519E-3</v>
      </c>
      <c r="AH241" s="36">
        <f>VLOOKUP($A241,'Price &amp; Return'!$AR:$CD,COLUMN(AH$1),0)</f>
        <v>-4.9875415110389393E-3</v>
      </c>
      <c r="AI241" s="36">
        <f>VLOOKUP($A241,'Price &amp; Return'!$AR:$CD,COLUMN(AI$1),0)</f>
        <v>-2.3347363996991177E-2</v>
      </c>
      <c r="AJ241" s="36">
        <f>VLOOKUP($A241,'Price &amp; Return'!$AR:$CD,COLUMN(AJ$1),0)</f>
        <v>0</v>
      </c>
      <c r="AK241" s="36">
        <f>VLOOKUP($A241,'Price &amp; Return'!$AR:$CD,COLUMN(AK$1),0)</f>
        <v>1.4670189747793839E-2</v>
      </c>
      <c r="AL241" s="36">
        <f>VLOOKUP($A241,'Price &amp; Return'!$AR:$CD,COLUMN(AL$1),0)</f>
        <v>-9.9503308531679793E-3</v>
      </c>
      <c r="AM241" s="36">
        <f>VLOOKUP($A241,'Price &amp; Return'!$AR:$CD,COLUMN(AM$1),0)</f>
        <v>0</v>
      </c>
    </row>
    <row r="242" spans="1:39" x14ac:dyDescent="0.35">
      <c r="A242">
        <v>241</v>
      </c>
      <c r="B242" s="31">
        <f>VLOOKUP($A242,'Price &amp; Return'!$AR:$CD,COLUMN(B$1),0)</f>
        <v>43290</v>
      </c>
      <c r="C242" s="36">
        <f>VLOOKUP($A242,'Price &amp; Return'!$AR:$CD,COLUMN(C$1),0)</f>
        <v>0</v>
      </c>
      <c r="D242" s="36">
        <f>VLOOKUP($A242,'Price &amp; Return'!$AR:$CD,COLUMN(D$1),0)</f>
        <v>0</v>
      </c>
      <c r="E242" s="36">
        <f>VLOOKUP($A242,'Price &amp; Return'!$AR:$CD,COLUMN(E$1),0)</f>
        <v>0</v>
      </c>
      <c r="F242" s="36">
        <f>VLOOKUP($A242,'Price &amp; Return'!$AR:$CD,COLUMN(F$1),0)</f>
        <v>7.1309027704782049E-2</v>
      </c>
      <c r="G242" s="36">
        <f>VLOOKUP($A242,'Price &amp; Return'!$AR:$CD,COLUMN(G$1),0)</f>
        <v>0</v>
      </c>
      <c r="H242" s="36">
        <f>VLOOKUP($A242,'Price &amp; Return'!$AR:$CD,COLUMN(H$1),0)</f>
        <v>0</v>
      </c>
      <c r="I242" s="36">
        <f>VLOOKUP($A242,'Price &amp; Return'!$AR:$CD,COLUMN(I$1),0)</f>
        <v>-1.8349138668196541E-2</v>
      </c>
      <c r="J242" s="36">
        <f>VLOOKUP($A242,'Price &amp; Return'!$AR:$CD,COLUMN(J$1),0)</f>
        <v>0</v>
      </c>
      <c r="K242" s="36">
        <f>VLOOKUP($A242,'Price &amp; Return'!$AR:$CD,COLUMN(K$1),0)</f>
        <v>2.6516705142639492E-2</v>
      </c>
      <c r="L242" s="36">
        <f>VLOOKUP($A242,'Price &amp; Return'!$AR:$CD,COLUMN(L$1),0)</f>
        <v>-2.7702602549335823E-2</v>
      </c>
      <c r="M242" s="36">
        <f>VLOOKUP($A242,'Price &amp; Return'!$AR:$CD,COLUMN(M$1),0)</f>
        <v>-7.1458963982144866E-2</v>
      </c>
      <c r="N242" s="36">
        <f>VLOOKUP($A242,'Price &amp; Return'!$AR:$CD,COLUMN(N$1),0)</f>
        <v>-2.3202897079663984E-2</v>
      </c>
      <c r="O242" s="36">
        <f>VLOOKUP($A242,'Price &amp; Return'!$AR:$CD,COLUMN(O$1),0)</f>
        <v>0</v>
      </c>
      <c r="P242" s="36">
        <f>VLOOKUP($A242,'Price &amp; Return'!$AR:$CD,COLUMN(P$1),0)</f>
        <v>2.572489123843592E-2</v>
      </c>
      <c r="Q242" s="36">
        <f>VLOOKUP($A242,'Price &amp; Return'!$AR:$CD,COLUMN(Q$1),0)</f>
        <v>0</v>
      </c>
      <c r="R242" s="36">
        <f>VLOOKUP($A242,'Price &amp; Return'!$AR:$CD,COLUMN(R$1),0)</f>
        <v>0</v>
      </c>
      <c r="S242" s="36">
        <f>VLOOKUP($A242,'Price &amp; Return'!$AR:$CD,COLUMN(S$1),0)</f>
        <v>5.1533111163643865E-4</v>
      </c>
      <c r="T242" s="36">
        <f>VLOOKUP($A242,'Price &amp; Return'!$AR:$CD,COLUMN(T$1),0)</f>
        <v>0</v>
      </c>
      <c r="U242" s="36">
        <f>VLOOKUP($A242,'Price &amp; Return'!$AR:$CD,COLUMN(U$1),0)</f>
        <v>-2.6211717271396151E-2</v>
      </c>
      <c r="V242" s="36">
        <f>VLOOKUP($A242,'Price &amp; Return'!$AR:$CD,COLUMN(V$1),0)</f>
        <v>1.6807118316381191E-2</v>
      </c>
      <c r="W242" s="36">
        <f>VLOOKUP($A242,'Price &amp; Return'!$AR:$CD,COLUMN(W$1),0)</f>
        <v>0</v>
      </c>
      <c r="X242" s="36">
        <f>VLOOKUP($A242,'Price &amp; Return'!$AR:$CD,COLUMN(X$1),0)</f>
        <v>0</v>
      </c>
      <c r="Y242" s="36">
        <f>VLOOKUP($A242,'Price &amp; Return'!$AR:$CD,COLUMN(Y$1),0)</f>
        <v>-2.6847250036188052E-2</v>
      </c>
      <c r="Z242" s="36">
        <f>VLOOKUP($A242,'Price &amp; Return'!$AR:$CD,COLUMN(Z$1),0)</f>
        <v>0</v>
      </c>
      <c r="AA242" s="36">
        <f>VLOOKUP($A242,'Price &amp; Return'!$AR:$CD,COLUMN(AA$1),0)</f>
        <v>-1.9418085857101627E-2</v>
      </c>
      <c r="AB242" s="36">
        <f>VLOOKUP($A242,'Price &amp; Return'!$AR:$CD,COLUMN(AB$1),0)</f>
        <v>0</v>
      </c>
      <c r="AC242" s="36">
        <f>VLOOKUP($A242,'Price &amp; Return'!$AR:$CD,COLUMN(AC$1),0)</f>
        <v>0</v>
      </c>
      <c r="AD242" s="36">
        <f>VLOOKUP($A242,'Price &amp; Return'!$AR:$CD,COLUMN(AD$1),0)</f>
        <v>-8.4388686458645949E-3</v>
      </c>
      <c r="AE242" s="36">
        <f>VLOOKUP($A242,'Price &amp; Return'!$AR:$CD,COLUMN(AE$1),0)</f>
        <v>0</v>
      </c>
      <c r="AF242" s="36">
        <f>VLOOKUP($A242,'Price &amp; Return'!$AR:$CD,COLUMN(AF$1),0)</f>
        <v>0</v>
      </c>
      <c r="AG242" s="36">
        <f>VLOOKUP($A242,'Price &amp; Return'!$AR:$CD,COLUMN(AG$1),0)</f>
        <v>0</v>
      </c>
      <c r="AH242" s="36">
        <f>VLOOKUP($A242,'Price &amp; Return'!$AR:$CD,COLUMN(AH$1),0)</f>
        <v>4.9875415110389679E-3</v>
      </c>
      <c r="AI242" s="36">
        <f>VLOOKUP($A242,'Price &amp; Return'!$AR:$CD,COLUMN(AI$1),0)</f>
        <v>0</v>
      </c>
      <c r="AJ242" s="36">
        <f>VLOOKUP($A242,'Price &amp; Return'!$AR:$CD,COLUMN(AJ$1),0)</f>
        <v>8.8496152769826E-3</v>
      </c>
      <c r="AK242" s="36">
        <f>VLOOKUP($A242,'Price &amp; Return'!$AR:$CD,COLUMN(AK$1),0)</f>
        <v>-9.8040000966208556E-3</v>
      </c>
      <c r="AL242" s="36">
        <f>VLOOKUP($A242,'Price &amp; Return'!$AR:$CD,COLUMN(AL$1),0)</f>
        <v>0</v>
      </c>
      <c r="AM242" s="36">
        <f>VLOOKUP($A242,'Price &amp; Return'!$AR:$CD,COLUMN(AM$1),0)</f>
        <v>-4.8426244757879032E-3</v>
      </c>
    </row>
    <row r="243" spans="1:39" x14ac:dyDescent="0.35">
      <c r="A243">
        <v>242</v>
      </c>
      <c r="B243" s="31">
        <f>VLOOKUP($A243,'Price &amp; Return'!$AR:$CD,COLUMN(B$1),0)</f>
        <v>43287</v>
      </c>
      <c r="C243" s="36">
        <f>VLOOKUP($A243,'Price &amp; Return'!$AR:$CD,COLUMN(C$1),0)</f>
        <v>4.8192864359489218E-3</v>
      </c>
      <c r="D243" s="36">
        <f>VLOOKUP($A243,'Price &amp; Return'!$AR:$CD,COLUMN(D$1),0)</f>
        <v>0</v>
      </c>
      <c r="E243" s="36">
        <f>VLOOKUP($A243,'Price &amp; Return'!$AR:$CD,COLUMN(E$1),0)</f>
        <v>0</v>
      </c>
      <c r="F243" s="36">
        <f>VLOOKUP($A243,'Price &amp; Return'!$AR:$CD,COLUMN(F$1),0)</f>
        <v>-3.4191364748279308E-2</v>
      </c>
      <c r="G243" s="36">
        <f>VLOOKUP($A243,'Price &amp; Return'!$AR:$CD,COLUMN(G$1),0)</f>
        <v>4.149973090675263E-2</v>
      </c>
      <c r="H243" s="36">
        <f>VLOOKUP($A243,'Price &amp; Return'!$AR:$CD,COLUMN(H$1),0)</f>
        <v>0</v>
      </c>
      <c r="I243" s="36">
        <f>VLOOKUP($A243,'Price &amp; Return'!$AR:$CD,COLUMN(I$1),0)</f>
        <v>0</v>
      </c>
      <c r="J243" s="36">
        <f>VLOOKUP($A243,'Price &amp; Return'!$AR:$CD,COLUMN(J$1),0)</f>
        <v>0</v>
      </c>
      <c r="K243" s="36">
        <f>VLOOKUP($A243,'Price &amp; Return'!$AR:$CD,COLUMN(K$1),0)</f>
        <v>-5.4168236473149695E-2</v>
      </c>
      <c r="L243" s="36">
        <f>VLOOKUP($A243,'Price &amp; Return'!$AR:$CD,COLUMN(L$1),0)</f>
        <v>-3.7537919319065208E-2</v>
      </c>
      <c r="M243" s="36">
        <f>VLOOKUP($A243,'Price &amp; Return'!$AR:$CD,COLUMN(M$1),0)</f>
        <v>0</v>
      </c>
      <c r="N243" s="36">
        <f>VLOOKUP($A243,'Price &amp; Return'!$AR:$CD,COLUMN(N$1),0)</f>
        <v>1.3857034661426281E-2</v>
      </c>
      <c r="O243" s="36">
        <f>VLOOKUP($A243,'Price &amp; Return'!$AR:$CD,COLUMN(O$1),0)</f>
        <v>0</v>
      </c>
      <c r="P243" s="36">
        <f>VLOOKUP($A243,'Price &amp; Return'!$AR:$CD,COLUMN(P$1),0)</f>
        <v>-9.7245498919947444E-3</v>
      </c>
      <c r="Q243" s="36">
        <f>VLOOKUP($A243,'Price &amp; Return'!$AR:$CD,COLUMN(Q$1),0)</f>
        <v>0</v>
      </c>
      <c r="R243" s="36">
        <f>VLOOKUP($A243,'Price &amp; Return'!$AR:$CD,COLUMN(R$1),0)</f>
        <v>3.5564753722284473E-2</v>
      </c>
      <c r="S243" s="36">
        <f>VLOOKUP($A243,'Price &amp; Return'!$AR:$CD,COLUMN(S$1),0)</f>
        <v>0</v>
      </c>
      <c r="T243" s="36">
        <f>VLOOKUP($A243,'Price &amp; Return'!$AR:$CD,COLUMN(T$1),0)</f>
        <v>0</v>
      </c>
      <c r="U243" s="36">
        <f>VLOOKUP($A243,'Price &amp; Return'!$AR:$CD,COLUMN(U$1),0)</f>
        <v>0</v>
      </c>
      <c r="V243" s="36">
        <f>VLOOKUP($A243,'Price &amp; Return'!$AR:$CD,COLUMN(V$1),0)</f>
        <v>1.8820059326769886E-2</v>
      </c>
      <c r="W243" s="36">
        <f>VLOOKUP($A243,'Price &amp; Return'!$AR:$CD,COLUMN(W$1),0)</f>
        <v>-5.8840500022933465E-2</v>
      </c>
      <c r="X243" s="36">
        <f>VLOOKUP($A243,'Price &amp; Return'!$AR:$CD,COLUMN(X$1),0)</f>
        <v>0</v>
      </c>
      <c r="Y243" s="36">
        <f>VLOOKUP($A243,'Price &amp; Return'!$AR:$CD,COLUMN(Y$1),0)</f>
        <v>5.3120974848901055E-3</v>
      </c>
      <c r="Z243" s="36">
        <f>VLOOKUP($A243,'Price &amp; Return'!$AR:$CD,COLUMN(Z$1),0)</f>
        <v>-2.6668247082161294E-2</v>
      </c>
      <c r="AA243" s="36">
        <f>VLOOKUP($A243,'Price &amp; Return'!$AR:$CD,COLUMN(AA$1),0)</f>
        <v>0</v>
      </c>
      <c r="AB243" s="36">
        <f>VLOOKUP($A243,'Price &amp; Return'!$AR:$CD,COLUMN(AB$1),0)</f>
        <v>0</v>
      </c>
      <c r="AC243" s="36">
        <f>VLOOKUP($A243,'Price &amp; Return'!$AR:$CD,COLUMN(AC$1),0)</f>
        <v>1.1009285508369175E-2</v>
      </c>
      <c r="AD243" s="36">
        <f>VLOOKUP($A243,'Price &amp; Return'!$AR:$CD,COLUMN(AD$1),0)</f>
        <v>8.4388686458646035E-3</v>
      </c>
      <c r="AE243" s="36">
        <f>VLOOKUP($A243,'Price &amp; Return'!$AR:$CD,COLUMN(AE$1),0)</f>
        <v>0</v>
      </c>
      <c r="AF243" s="36">
        <f>VLOOKUP($A243,'Price &amp; Return'!$AR:$CD,COLUMN(AF$1),0)</f>
        <v>0</v>
      </c>
      <c r="AG243" s="36">
        <f>VLOOKUP($A243,'Price &amp; Return'!$AR:$CD,COLUMN(AG$1),0)</f>
        <v>0</v>
      </c>
      <c r="AH243" s="36">
        <f>VLOOKUP($A243,'Price &amp; Return'!$AR:$CD,COLUMN(AH$1),0)</f>
        <v>0</v>
      </c>
      <c r="AI243" s="36">
        <f>VLOOKUP($A243,'Price &amp; Return'!$AR:$CD,COLUMN(AI$1),0)</f>
        <v>0</v>
      </c>
      <c r="AJ243" s="36">
        <f>VLOOKUP($A243,'Price &amp; Return'!$AR:$CD,COLUMN(AJ$1),0)</f>
        <v>-1.324522675002068E-2</v>
      </c>
      <c r="AK243" s="36">
        <f>VLOOKUP($A243,'Price &amp; Return'!$AR:$CD,COLUMN(AK$1),0)</f>
        <v>2.4692612590371414E-2</v>
      </c>
      <c r="AL243" s="36">
        <f>VLOOKUP($A243,'Price &amp; Return'!$AR:$CD,COLUMN(AL$1),0)</f>
        <v>-1.6957122066756307E-2</v>
      </c>
      <c r="AM243" s="36">
        <f>VLOOKUP($A243,'Price &amp; Return'!$AR:$CD,COLUMN(AM$1),0)</f>
        <v>0</v>
      </c>
    </row>
    <row r="244" spans="1:39" x14ac:dyDescent="0.35">
      <c r="A244">
        <v>243</v>
      </c>
      <c r="B244" s="31">
        <f>VLOOKUP($A244,'Price &amp; Return'!$AR:$CD,COLUMN(B$1),0)</f>
        <v>43286</v>
      </c>
      <c r="C244" s="36">
        <f>VLOOKUP($A244,'Price &amp; Return'!$AR:$CD,COLUMN(C$1),0)</f>
        <v>4.8426244757879908E-3</v>
      </c>
      <c r="D244" s="36">
        <f>VLOOKUP($A244,'Price &amp; Return'!$AR:$CD,COLUMN(D$1),0)</f>
        <v>1.5267472130788381E-2</v>
      </c>
      <c r="E244" s="36">
        <f>VLOOKUP($A244,'Price &amp; Return'!$AR:$CD,COLUMN(E$1),0)</f>
        <v>0.10509662859995508</v>
      </c>
      <c r="F244" s="36">
        <f>VLOOKUP($A244,'Price &amp; Return'!$AR:$CD,COLUMN(F$1),0)</f>
        <v>1.6949558313773205E-2</v>
      </c>
      <c r="G244" s="36">
        <f>VLOOKUP($A244,'Price &amp; Return'!$AR:$CD,COLUMN(G$1),0)</f>
        <v>-4.1499730906752734E-2</v>
      </c>
      <c r="H244" s="36">
        <f>VLOOKUP($A244,'Price &amp; Return'!$AR:$CD,COLUMN(H$1),0)</f>
        <v>0</v>
      </c>
      <c r="I244" s="36">
        <f>VLOOKUP($A244,'Price &amp; Return'!$AR:$CD,COLUMN(I$1),0)</f>
        <v>0</v>
      </c>
      <c r="J244" s="36">
        <f>VLOOKUP($A244,'Price &amp; Return'!$AR:$CD,COLUMN(J$1),0)</f>
        <v>0</v>
      </c>
      <c r="K244" s="36">
        <f>VLOOKUP($A244,'Price &amp; Return'!$AR:$CD,COLUMN(K$1),0)</f>
        <v>0</v>
      </c>
      <c r="L244" s="36">
        <f>VLOOKUP($A244,'Price &amp; Return'!$AR:$CD,COLUMN(L$1),0)</f>
        <v>3.4809404665861153E-2</v>
      </c>
      <c r="M244" s="36">
        <f>VLOOKUP($A244,'Price &amp; Return'!$AR:$CD,COLUMN(M$1),0)</f>
        <v>0</v>
      </c>
      <c r="N244" s="36">
        <f>VLOOKUP($A244,'Price &amp; Return'!$AR:$CD,COLUMN(N$1),0)</f>
        <v>-2.7524673390090033E-2</v>
      </c>
      <c r="O244" s="36">
        <f>VLOOKUP($A244,'Price &amp; Return'!$AR:$CD,COLUMN(O$1),0)</f>
        <v>-4.7506027585978647E-3</v>
      </c>
      <c r="P244" s="36">
        <f>VLOOKUP($A244,'Price &amp; Return'!$AR:$CD,COLUMN(P$1),0)</f>
        <v>-5.4915757596114653E-2</v>
      </c>
      <c r="Q244" s="36">
        <f>VLOOKUP($A244,'Price &amp; Return'!$AR:$CD,COLUMN(Q$1),0)</f>
        <v>0</v>
      </c>
      <c r="R244" s="36">
        <f>VLOOKUP($A244,'Price &amp; Return'!$AR:$CD,COLUMN(R$1),0)</f>
        <v>1.2492194004318981E-3</v>
      </c>
      <c r="S244" s="36">
        <f>VLOOKUP($A244,'Price &amp; Return'!$AR:$CD,COLUMN(S$1),0)</f>
        <v>0</v>
      </c>
      <c r="T244" s="36">
        <f>VLOOKUP($A244,'Price &amp; Return'!$AR:$CD,COLUMN(T$1),0)</f>
        <v>-3.2396354393755621E-2</v>
      </c>
      <c r="U244" s="36">
        <f>VLOOKUP($A244,'Price &amp; Return'!$AR:$CD,COLUMN(U$1),0)</f>
        <v>0</v>
      </c>
      <c r="V244" s="36">
        <f>VLOOKUP($A244,'Price &amp; Return'!$AR:$CD,COLUMN(V$1),0)</f>
        <v>3.1581572050298837E-2</v>
      </c>
      <c r="W244" s="36">
        <f>VLOOKUP($A244,'Price &amp; Return'!$AR:$CD,COLUMN(W$1),0)</f>
        <v>-8.2238098236972118E-2</v>
      </c>
      <c r="X244" s="36">
        <f>VLOOKUP($A244,'Price &amp; Return'!$AR:$CD,COLUMN(X$1),0)</f>
        <v>0</v>
      </c>
      <c r="Y244" s="36">
        <f>VLOOKUP($A244,'Price &amp; Return'!$AR:$CD,COLUMN(Y$1),0)</f>
        <v>0</v>
      </c>
      <c r="Z244" s="36">
        <f>VLOOKUP($A244,'Price &amp; Return'!$AR:$CD,COLUMN(Z$1),0)</f>
        <v>-2.5975486403260677E-2</v>
      </c>
      <c r="AA244" s="36">
        <f>VLOOKUP($A244,'Price &amp; Return'!$AR:$CD,COLUMN(AA$1),0)</f>
        <v>-9.6107647955047816E-4</v>
      </c>
      <c r="AB244" s="36">
        <f>VLOOKUP($A244,'Price &amp; Return'!$AR:$CD,COLUMN(AB$1),0)</f>
        <v>0</v>
      </c>
      <c r="AC244" s="36">
        <f>VLOOKUP($A244,'Price &amp; Return'!$AR:$CD,COLUMN(AC$1),0)</f>
        <v>-2.550229281093612E-2</v>
      </c>
      <c r="AD244" s="36">
        <f>VLOOKUP($A244,'Price &amp; Return'!$AR:$CD,COLUMN(AD$1),0)</f>
        <v>1.7094433359300255E-2</v>
      </c>
      <c r="AE244" s="36">
        <f>VLOOKUP($A244,'Price &amp; Return'!$AR:$CD,COLUMN(AE$1),0)</f>
        <v>0</v>
      </c>
      <c r="AF244" s="36">
        <f>VLOOKUP($A244,'Price &amp; Return'!$AR:$CD,COLUMN(AF$1),0)</f>
        <v>0</v>
      </c>
      <c r="AG244" s="36">
        <f>VLOOKUP($A244,'Price &amp; Return'!$AR:$CD,COLUMN(AG$1),0)</f>
        <v>0</v>
      </c>
      <c r="AH244" s="36">
        <f>VLOOKUP($A244,'Price &amp; Return'!$AR:$CD,COLUMN(AH$1),0)</f>
        <v>0</v>
      </c>
      <c r="AI244" s="36">
        <f>VLOOKUP($A244,'Price &amp; Return'!$AR:$CD,COLUMN(AI$1),0)</f>
        <v>0</v>
      </c>
      <c r="AJ244" s="36">
        <f>VLOOKUP($A244,'Price &amp; Return'!$AR:$CD,COLUMN(AJ$1),0)</f>
        <v>2.2173857494322075E-2</v>
      </c>
      <c r="AK244" s="36">
        <f>VLOOKUP($A244,'Price &amp; Return'!$AR:$CD,COLUMN(AK$1),0)</f>
        <v>0</v>
      </c>
      <c r="AL244" s="36">
        <f>VLOOKUP($A244,'Price &amp; Return'!$AR:$CD,COLUMN(AL$1),0)</f>
        <v>1.7857617400006472E-2</v>
      </c>
      <c r="AM244" s="36">
        <f>VLOOKUP($A244,'Price &amp; Return'!$AR:$CD,COLUMN(AM$1),0)</f>
        <v>4.8426244757879908E-3</v>
      </c>
    </row>
    <row r="245" spans="1:39" x14ac:dyDescent="0.35">
      <c r="A245">
        <v>244</v>
      </c>
      <c r="B245" s="31">
        <f>VLOOKUP($A245,'Price &amp; Return'!$AR:$CD,COLUMN(B$1),0)</f>
        <v>43285</v>
      </c>
      <c r="C245" s="36">
        <f>VLOOKUP($A245,'Price &amp; Return'!$AR:$CD,COLUMN(C$1),0)</f>
        <v>-4.8426244757879032E-3</v>
      </c>
      <c r="D245" s="36">
        <f>VLOOKUP($A245,'Price &amp; Return'!$AR:$CD,COLUMN(D$1),0)</f>
        <v>-3.0305349495328922E-2</v>
      </c>
      <c r="E245" s="36">
        <f>VLOOKUP($A245,'Price &amp; Return'!$AR:$CD,COLUMN(E$1),0)</f>
        <v>-0.10509662859995507</v>
      </c>
      <c r="F245" s="36">
        <f>VLOOKUP($A245,'Price &amp; Return'!$AR:$CD,COLUMN(F$1),0)</f>
        <v>3.0371097876298769E-2</v>
      </c>
      <c r="G245" s="36">
        <f>VLOOKUP($A245,'Price &amp; Return'!$AR:$CD,COLUMN(G$1),0)</f>
        <v>1.639380977567657E-2</v>
      </c>
      <c r="H245" s="36">
        <f>VLOOKUP($A245,'Price &amp; Return'!$AR:$CD,COLUMN(H$1),0)</f>
        <v>0</v>
      </c>
      <c r="I245" s="36">
        <f>VLOOKUP($A245,'Price &amp; Return'!$AR:$CD,COLUMN(I$1),0)</f>
        <v>-8.701137698962981E-2</v>
      </c>
      <c r="J245" s="36">
        <f>VLOOKUP($A245,'Price &amp; Return'!$AR:$CD,COLUMN(J$1),0)</f>
        <v>0</v>
      </c>
      <c r="K245" s="36">
        <f>VLOOKUP($A245,'Price &amp; Return'!$AR:$CD,COLUMN(K$1),0)</f>
        <v>-1.0850016024065818E-2</v>
      </c>
      <c r="L245" s="36">
        <f>VLOOKUP($A245,'Price &amp; Return'!$AR:$CD,COLUMN(L$1),0)</f>
        <v>1.0959013789719602E-2</v>
      </c>
      <c r="M245" s="36">
        <f>VLOOKUP($A245,'Price &amp; Return'!$AR:$CD,COLUMN(M$1),0)</f>
        <v>0</v>
      </c>
      <c r="N245" s="36">
        <f>VLOOKUP($A245,'Price &amp; Return'!$AR:$CD,COLUMN(N$1),0)</f>
        <v>6.062462181643484E-2</v>
      </c>
      <c r="O245" s="36">
        <f>VLOOKUP($A245,'Price &amp; Return'!$AR:$CD,COLUMN(O$1),0)</f>
        <v>4.7506027585977988E-3</v>
      </c>
      <c r="P245" s="36">
        <f>VLOOKUP($A245,'Price &amp; Return'!$AR:$CD,COLUMN(P$1),0)</f>
        <v>0</v>
      </c>
      <c r="Q245" s="36">
        <f>VLOOKUP($A245,'Price &amp; Return'!$AR:$CD,COLUMN(Q$1),0)</f>
        <v>0</v>
      </c>
      <c r="R245" s="36">
        <f>VLOOKUP($A245,'Price &amp; Return'!$AR:$CD,COLUMN(R$1),0)</f>
        <v>1.0050335853501506E-2</v>
      </c>
      <c r="S245" s="36">
        <f>VLOOKUP($A245,'Price &amp; Return'!$AR:$CD,COLUMN(S$1),0)</f>
        <v>-2.0913794641177104E-2</v>
      </c>
      <c r="T245" s="36">
        <f>VLOOKUP($A245,'Price &amp; Return'!$AR:$CD,COLUMN(T$1),0)</f>
        <v>0</v>
      </c>
      <c r="U245" s="36">
        <f>VLOOKUP($A245,'Price &amp; Return'!$AR:$CD,COLUMN(U$1),0)</f>
        <v>-1.1287690394680128E-2</v>
      </c>
      <c r="V245" s="36">
        <f>VLOOKUP($A245,'Price &amp; Return'!$AR:$CD,COLUMN(V$1),0)</f>
        <v>0</v>
      </c>
      <c r="W245" s="36">
        <f>VLOOKUP($A245,'Price &amp; Return'!$AR:$CD,COLUMN(W$1),0)</f>
        <v>0</v>
      </c>
      <c r="X245" s="36">
        <f>VLOOKUP($A245,'Price &amp; Return'!$AR:$CD,COLUMN(X$1),0)</f>
        <v>-6.6445427186686131E-3</v>
      </c>
      <c r="Y245" s="36">
        <f>VLOOKUP($A245,'Price &amp; Return'!$AR:$CD,COLUMN(Y$1),0)</f>
        <v>0</v>
      </c>
      <c r="Z245" s="36">
        <f>VLOOKUP($A245,'Price &amp; Return'!$AR:$CD,COLUMN(Z$1),0)</f>
        <v>-5.0010420574661305E-2</v>
      </c>
      <c r="AA245" s="36">
        <f>VLOOKUP($A245,'Price &amp; Return'!$AR:$CD,COLUMN(AA$1),0)</f>
        <v>0</v>
      </c>
      <c r="AB245" s="36">
        <f>VLOOKUP($A245,'Price &amp; Return'!$AR:$CD,COLUMN(AB$1),0)</f>
        <v>0</v>
      </c>
      <c r="AC245" s="36">
        <f>VLOOKUP($A245,'Price &amp; Return'!$AR:$CD,COLUMN(AC$1),0)</f>
        <v>-7.168489478612516E-3</v>
      </c>
      <c r="AD245" s="36">
        <f>VLOOKUP($A245,'Price &amp; Return'!$AR:$CD,COLUMN(AD$1),0)</f>
        <v>-3.3901551675681339E-2</v>
      </c>
      <c r="AE245" s="36">
        <f>VLOOKUP($A245,'Price &amp; Return'!$AR:$CD,COLUMN(AE$1),0)</f>
        <v>0</v>
      </c>
      <c r="AF245" s="36">
        <f>VLOOKUP($A245,'Price &amp; Return'!$AR:$CD,COLUMN(AF$1),0)</f>
        <v>0</v>
      </c>
      <c r="AG245" s="36">
        <f>VLOOKUP($A245,'Price &amp; Return'!$AR:$CD,COLUMN(AG$1),0)</f>
        <v>1.242251999855711E-2</v>
      </c>
      <c r="AH245" s="36">
        <f>VLOOKUP($A245,'Price &amp; Return'!$AR:$CD,COLUMN(AH$1),0)</f>
        <v>0</v>
      </c>
      <c r="AI245" s="36">
        <f>VLOOKUP($A245,'Price &amp; Return'!$AR:$CD,COLUMN(AI$1),0)</f>
        <v>0</v>
      </c>
      <c r="AJ245" s="36">
        <f>VLOOKUP($A245,'Price &amp; Return'!$AR:$CD,COLUMN(AJ$1),0)</f>
        <v>8.972634069896832E-4</v>
      </c>
      <c r="AK245" s="36">
        <f>VLOOKUP($A245,'Price &amp; Return'!$AR:$CD,COLUMN(AK$1),0)</f>
        <v>0</v>
      </c>
      <c r="AL245" s="36">
        <f>VLOOKUP($A245,'Price &amp; Return'!$AR:$CD,COLUMN(AL$1),0)</f>
        <v>-2.5790669140802389E-2</v>
      </c>
      <c r="AM245" s="36">
        <f>VLOOKUP($A245,'Price &amp; Return'!$AR:$CD,COLUMN(AM$1),0)</f>
        <v>0</v>
      </c>
    </row>
    <row r="246" spans="1:39" x14ac:dyDescent="0.35">
      <c r="A246">
        <v>245</v>
      </c>
      <c r="B246" s="31">
        <f>VLOOKUP($A246,'Price &amp; Return'!$AR:$CD,COLUMN(B$1),0)</f>
        <v>43284</v>
      </c>
      <c r="C246" s="36">
        <f>VLOOKUP($A246,'Price &amp; Return'!$AR:$CD,COLUMN(C$1),0)</f>
        <v>0</v>
      </c>
      <c r="D246" s="36">
        <f>VLOOKUP($A246,'Price &amp; Return'!$AR:$CD,COLUMN(D$1),0)</f>
        <v>0</v>
      </c>
      <c r="E246" s="36">
        <f>VLOOKUP($A246,'Price &amp; Return'!$AR:$CD,COLUMN(E$1),0)</f>
        <v>0</v>
      </c>
      <c r="F246" s="36">
        <f>VLOOKUP($A246,'Price &amp; Return'!$AR:$CD,COLUMN(F$1),0)</f>
        <v>0</v>
      </c>
      <c r="G246" s="36">
        <f>VLOOKUP($A246,'Price &amp; Return'!$AR:$CD,COLUMN(G$1),0)</f>
        <v>-7.1743904858841301E-2</v>
      </c>
      <c r="H246" s="36">
        <f>VLOOKUP($A246,'Price &amp; Return'!$AR:$CD,COLUMN(H$1),0)</f>
        <v>0</v>
      </c>
      <c r="I246" s="36">
        <f>VLOOKUP($A246,'Price &amp; Return'!$AR:$CD,COLUMN(I$1),0)</f>
        <v>0</v>
      </c>
      <c r="J246" s="36">
        <f>VLOOKUP($A246,'Price &amp; Return'!$AR:$CD,COLUMN(J$1),0)</f>
        <v>0</v>
      </c>
      <c r="K246" s="36">
        <f>VLOOKUP($A246,'Price &amp; Return'!$AR:$CD,COLUMN(K$1),0)</f>
        <v>8.2443669211074586E-2</v>
      </c>
      <c r="L246" s="36">
        <f>VLOOKUP($A246,'Price &amp; Return'!$AR:$CD,COLUMN(L$1),0)</f>
        <v>-4.5768418455580703E-2</v>
      </c>
      <c r="M246" s="36">
        <f>VLOOKUP($A246,'Price &amp; Return'!$AR:$CD,COLUMN(M$1),0)</f>
        <v>0</v>
      </c>
      <c r="N246" s="36">
        <f>VLOOKUP($A246,'Price &amp; Return'!$AR:$CD,COLUMN(N$1),0)</f>
        <v>-5.6089466651043585E-2</v>
      </c>
      <c r="O246" s="36">
        <f>VLOOKUP($A246,'Price &amp; Return'!$AR:$CD,COLUMN(O$1),0)</f>
        <v>-9.47874395454377E-3</v>
      </c>
      <c r="P246" s="36">
        <f>VLOOKUP($A246,'Price &amp; Return'!$AR:$CD,COLUMN(P$1),0)</f>
        <v>-1.5255533088370686E-3</v>
      </c>
      <c r="Q246" s="36">
        <f>VLOOKUP($A246,'Price &amp; Return'!$AR:$CD,COLUMN(Q$1),0)</f>
        <v>0</v>
      </c>
      <c r="R246" s="36">
        <f>VLOOKUP($A246,'Price &amp; Return'!$AR:$CD,COLUMN(R$1),0)</f>
        <v>-1.0050335853501451E-2</v>
      </c>
      <c r="S246" s="36">
        <f>VLOOKUP($A246,'Price &amp; Return'!$AR:$CD,COLUMN(S$1),0)</f>
        <v>0</v>
      </c>
      <c r="T246" s="36">
        <f>VLOOKUP($A246,'Price &amp; Return'!$AR:$CD,COLUMN(T$1),0)</f>
        <v>0</v>
      </c>
      <c r="U246" s="36">
        <f>VLOOKUP($A246,'Price &amp; Return'!$AR:$CD,COLUMN(U$1),0)</f>
        <v>-3.7401900507041716E-2</v>
      </c>
      <c r="V246" s="36">
        <f>VLOOKUP($A246,'Price &amp; Return'!$AR:$CD,COLUMN(V$1),0)</f>
        <v>0</v>
      </c>
      <c r="W246" s="36">
        <f>VLOOKUP($A246,'Price &amp; Return'!$AR:$CD,COLUMN(W$1),0)</f>
        <v>-5.0793169345868278E-2</v>
      </c>
      <c r="X246" s="36">
        <f>VLOOKUP($A246,'Price &amp; Return'!$AR:$CD,COLUMN(X$1),0)</f>
        <v>-4.2145621450763386E-2</v>
      </c>
      <c r="Y246" s="36">
        <f>VLOOKUP($A246,'Price &amp; Return'!$AR:$CD,COLUMN(Y$1),0)</f>
        <v>0</v>
      </c>
      <c r="Z246" s="36">
        <f>VLOOKUP($A246,'Price &amp; Return'!$AR:$CD,COLUMN(Z$1),0)</f>
        <v>7.5985906977922055E-2</v>
      </c>
      <c r="AA246" s="36">
        <f>VLOOKUP($A246,'Price &amp; Return'!$AR:$CD,COLUMN(AA$1),0)</f>
        <v>9.6107647955053204E-4</v>
      </c>
      <c r="AB246" s="36">
        <f>VLOOKUP($A246,'Price &amp; Return'!$AR:$CD,COLUMN(AB$1),0)</f>
        <v>0</v>
      </c>
      <c r="AC246" s="36">
        <f>VLOOKUP($A246,'Price &amp; Return'!$AR:$CD,COLUMN(AC$1),0)</f>
        <v>0</v>
      </c>
      <c r="AD246" s="36">
        <f>VLOOKUP($A246,'Price &amp; Return'!$AR:$CD,COLUMN(AD$1),0)</f>
        <v>0</v>
      </c>
      <c r="AE246" s="36">
        <f>VLOOKUP($A246,'Price &amp; Return'!$AR:$CD,COLUMN(AE$1),0)</f>
        <v>0</v>
      </c>
      <c r="AF246" s="36">
        <f>VLOOKUP($A246,'Price &amp; Return'!$AR:$CD,COLUMN(AF$1),0)</f>
        <v>0</v>
      </c>
      <c r="AG246" s="36">
        <f>VLOOKUP($A246,'Price &amp; Return'!$AR:$CD,COLUMN(AG$1),0)</f>
        <v>-2.4692612590371522E-2</v>
      </c>
      <c r="AH246" s="36">
        <f>VLOOKUP($A246,'Price &amp; Return'!$AR:$CD,COLUMN(AH$1),0)</f>
        <v>0</v>
      </c>
      <c r="AI246" s="36">
        <f>VLOOKUP($A246,'Price &amp; Return'!$AR:$CD,COLUMN(AI$1),0)</f>
        <v>0</v>
      </c>
      <c r="AJ246" s="36">
        <f>VLOOKUP($A246,'Price &amp; Return'!$AR:$CD,COLUMN(AJ$1),0)</f>
        <v>-5.8178727537522802E-3</v>
      </c>
      <c r="AK246" s="36">
        <f>VLOOKUP($A246,'Price &amp; Return'!$AR:$CD,COLUMN(AK$1),0)</f>
        <v>-2.4968801985872659E-3</v>
      </c>
      <c r="AL246" s="36">
        <f>VLOOKUP($A246,'Price &amp; Return'!$AR:$CD,COLUMN(AL$1),0)</f>
        <v>7.0484873310618125E-3</v>
      </c>
      <c r="AM246" s="36">
        <f>VLOOKUP($A246,'Price &amp; Return'!$AR:$CD,COLUMN(AM$1),0)</f>
        <v>-1.9231361927887533E-2</v>
      </c>
    </row>
    <row r="247" spans="1:39" x14ac:dyDescent="0.35">
      <c r="A247">
        <v>246</v>
      </c>
      <c r="B247" s="31">
        <f>VLOOKUP($A247,'Price &amp; Return'!$AR:$CD,COLUMN(B$1),0)</f>
        <v>43283</v>
      </c>
      <c r="C247" s="36">
        <f>VLOOKUP($A247,'Price &amp; Return'!$AR:$CD,COLUMN(C$1),0)</f>
        <v>0</v>
      </c>
      <c r="D247" s="36">
        <f>VLOOKUP($A247,'Price &amp; Return'!$AR:$CD,COLUMN(D$1),0)</f>
        <v>9.3818755217654912E-2</v>
      </c>
      <c r="E247" s="36">
        <f>VLOOKUP($A247,'Price &amp; Return'!$AR:$CD,COLUMN(E$1),0)</f>
        <v>0</v>
      </c>
      <c r="F247" s="36">
        <f>VLOOKUP($A247,'Price &amp; Return'!$AR:$CD,COLUMN(F$1),0)</f>
        <v>9.2231224216033594E-2</v>
      </c>
      <c r="G247" s="36">
        <f>VLOOKUP($A247,'Price &amp; Return'!$AR:$CD,COLUMN(G$1),0)</f>
        <v>0</v>
      </c>
      <c r="H247" s="36">
        <f>VLOOKUP($A247,'Price &amp; Return'!$AR:$CD,COLUMN(H$1),0)</f>
        <v>0</v>
      </c>
      <c r="I247" s="36">
        <f>VLOOKUP($A247,'Price &amp; Return'!$AR:$CD,COLUMN(I$1),0)</f>
        <v>0</v>
      </c>
      <c r="J247" s="36">
        <f>VLOOKUP($A247,'Price &amp; Return'!$AR:$CD,COLUMN(J$1),0)</f>
        <v>0</v>
      </c>
      <c r="K247" s="36">
        <f>VLOOKUP($A247,'Price &amp; Return'!$AR:$CD,COLUMN(K$1),0)</f>
        <v>0</v>
      </c>
      <c r="L247" s="36">
        <f>VLOOKUP($A247,'Price &amp; Return'!$AR:$CD,COLUMN(L$1),0)</f>
        <v>0</v>
      </c>
      <c r="M247" s="36">
        <f>VLOOKUP($A247,'Price &amp; Return'!$AR:$CD,COLUMN(M$1),0)</f>
        <v>0</v>
      </c>
      <c r="N247" s="36">
        <f>VLOOKUP($A247,'Price &amp; Return'!$AR:$CD,COLUMN(N$1),0)</f>
        <v>-4.4451762570833692E-2</v>
      </c>
      <c r="O247" s="36">
        <f>VLOOKUP($A247,'Price &amp; Return'!$AR:$CD,COLUMN(O$1),0)</f>
        <v>0</v>
      </c>
      <c r="P247" s="36">
        <f>VLOOKUP($A247,'Price &amp; Return'!$AR:$CD,COLUMN(P$1),0)</f>
        <v>2.4692612590371414E-2</v>
      </c>
      <c r="Q247" s="36">
        <f>VLOOKUP($A247,'Price &amp; Return'!$AR:$CD,COLUMN(Q$1),0)</f>
        <v>0</v>
      </c>
      <c r="R247" s="36">
        <f>VLOOKUP($A247,'Price &amp; Return'!$AR:$CD,COLUMN(R$1),0)</f>
        <v>-1.2422519998557209E-2</v>
      </c>
      <c r="S247" s="36">
        <f>VLOOKUP($A247,'Price &amp; Return'!$AR:$CD,COLUMN(S$1),0)</f>
        <v>1.3211574279084747E-2</v>
      </c>
      <c r="T247" s="36">
        <f>VLOOKUP($A247,'Price &amp; Return'!$AR:$CD,COLUMN(T$1),0)</f>
        <v>0</v>
      </c>
      <c r="U247" s="36">
        <f>VLOOKUP($A247,'Price &amp; Return'!$AR:$CD,COLUMN(U$1),0)</f>
        <v>0</v>
      </c>
      <c r="V247" s="36">
        <f>VLOOKUP($A247,'Price &amp; Return'!$AR:$CD,COLUMN(V$1),0)</f>
        <v>1.980262729617973E-2</v>
      </c>
      <c r="W247" s="36">
        <f>VLOOKUP($A247,'Price &amp; Return'!$AR:$CD,COLUMN(W$1),0)</f>
        <v>8.8331088664933471E-2</v>
      </c>
      <c r="X247" s="36">
        <f>VLOOKUP($A247,'Price &amp; Return'!$AR:$CD,COLUMN(X$1),0)</f>
        <v>0</v>
      </c>
      <c r="Y247" s="36">
        <f>VLOOKUP($A247,'Price &amp; Return'!$AR:$CD,COLUMN(Y$1),0)</f>
        <v>1.332445233778473E-3</v>
      </c>
      <c r="Z247" s="36">
        <f>VLOOKUP($A247,'Price &amp; Return'!$AR:$CD,COLUMN(Z$1),0)</f>
        <v>-2.5975486403260677E-2</v>
      </c>
      <c r="AA247" s="36">
        <f>VLOOKUP($A247,'Price &amp; Return'!$AR:$CD,COLUMN(AA$1),0)</f>
        <v>0</v>
      </c>
      <c r="AB247" s="36">
        <f>VLOOKUP($A247,'Price &amp; Return'!$AR:$CD,COLUMN(AB$1),0)</f>
        <v>0</v>
      </c>
      <c r="AC247" s="36">
        <f>VLOOKUP($A247,'Price &amp; Return'!$AR:$CD,COLUMN(AC$1),0)</f>
        <v>0</v>
      </c>
      <c r="AD247" s="36">
        <f>VLOOKUP($A247,'Price &amp; Return'!$AR:$CD,COLUMN(AD$1),0)</f>
        <v>-1.6529301951210471E-2</v>
      </c>
      <c r="AE247" s="36">
        <f>VLOOKUP($A247,'Price &amp; Return'!$AR:$CD,COLUMN(AE$1),0)</f>
        <v>0</v>
      </c>
      <c r="AF247" s="36">
        <f>VLOOKUP($A247,'Price &amp; Return'!$AR:$CD,COLUMN(AF$1),0)</f>
        <v>-4.5462374076757399E-2</v>
      </c>
      <c r="AG247" s="36">
        <f>VLOOKUP($A247,'Price &amp; Return'!$AR:$CD,COLUMN(AG$1),0)</f>
        <v>-1.6129381929883529E-2</v>
      </c>
      <c r="AH247" s="36">
        <f>VLOOKUP($A247,'Price &amp; Return'!$AR:$CD,COLUMN(AH$1),0)</f>
        <v>2.5031302181184748E-3</v>
      </c>
      <c r="AI247" s="36">
        <f>VLOOKUP($A247,'Price &amp; Return'!$AR:$CD,COLUMN(AI$1),0)</f>
        <v>0</v>
      </c>
      <c r="AJ247" s="36">
        <f>VLOOKUP($A247,'Price &amp; Return'!$AR:$CD,COLUMN(AJ$1),0)</f>
        <v>-2.1629622747358353E-2</v>
      </c>
      <c r="AK247" s="36">
        <f>VLOOKUP($A247,'Price &amp; Return'!$AR:$CD,COLUMN(AK$1),0)</f>
        <v>2.4968801985871458E-3</v>
      </c>
      <c r="AL247" s="36">
        <f>VLOOKUP($A247,'Price &amp; Return'!$AR:$CD,COLUMN(AL$1),0)</f>
        <v>-9.6789140998351248E-3</v>
      </c>
      <c r="AM247" s="36">
        <f>VLOOKUP($A247,'Price &amp; Return'!$AR:$CD,COLUMN(AM$1),0)</f>
        <v>0</v>
      </c>
    </row>
    <row r="248" spans="1:39" x14ac:dyDescent="0.35">
      <c r="A248">
        <v>247</v>
      </c>
      <c r="B248" s="31">
        <f>VLOOKUP($A248,'Price &amp; Return'!$AR:$CD,COLUMN(B$1),0)</f>
        <v>43280</v>
      </c>
      <c r="C248" s="36">
        <f>VLOOKUP($A248,'Price &amp; Return'!$AR:$CD,COLUMN(C$1),0)</f>
        <v>4.8426244757879908E-3</v>
      </c>
      <c r="D248" s="36">
        <f>VLOOKUP($A248,'Price &amp; Return'!$AR:$CD,COLUMN(D$1),0)</f>
        <v>-3.2260862218221435E-2</v>
      </c>
      <c r="E248" s="36">
        <f>VLOOKUP($A248,'Price &amp; Return'!$AR:$CD,COLUMN(E$1),0)</f>
        <v>0</v>
      </c>
      <c r="F248" s="36">
        <f>VLOOKUP($A248,'Price &amp; Return'!$AR:$CD,COLUMN(F$1),0)</f>
        <v>0</v>
      </c>
      <c r="G248" s="36">
        <f>VLOOKUP($A248,'Price &amp; Return'!$AR:$CD,COLUMN(G$1),0)</f>
        <v>0</v>
      </c>
      <c r="H248" s="36">
        <f>VLOOKUP($A248,'Price &amp; Return'!$AR:$CD,COLUMN(H$1),0)</f>
        <v>0</v>
      </c>
      <c r="I248" s="36">
        <f>VLOOKUP($A248,'Price &amp; Return'!$AR:$CD,COLUMN(I$1),0)</f>
        <v>0</v>
      </c>
      <c r="J248" s="36">
        <f>VLOOKUP($A248,'Price &amp; Return'!$AR:$CD,COLUMN(J$1),0)</f>
        <v>0</v>
      </c>
      <c r="K248" s="36">
        <f>VLOOKUP($A248,'Price &amp; Return'!$AR:$CD,COLUMN(K$1),0)</f>
        <v>1.9724505347778788E-2</v>
      </c>
      <c r="L248" s="36">
        <f>VLOOKUP($A248,'Price &amp; Return'!$AR:$CD,COLUMN(L$1),0)</f>
        <v>0</v>
      </c>
      <c r="M248" s="36">
        <f>VLOOKUP($A248,'Price &amp; Return'!$AR:$CD,COLUMN(M$1),0)</f>
        <v>0</v>
      </c>
      <c r="N248" s="36">
        <f>VLOOKUP($A248,'Price &amp; Return'!$AR:$CD,COLUMN(N$1),0)</f>
        <v>8.7336799687544112E-3</v>
      </c>
      <c r="O248" s="36">
        <f>VLOOKUP($A248,'Price &amp; Return'!$AR:$CD,COLUMN(O$1),0)</f>
        <v>-9.3897403498390316E-3</v>
      </c>
      <c r="P248" s="36">
        <f>VLOOKUP($A248,'Price &amp; Return'!$AR:$CD,COLUMN(P$1),0)</f>
        <v>-6.2305497506361975E-3</v>
      </c>
      <c r="Q248" s="36">
        <f>VLOOKUP($A248,'Price &amp; Return'!$AR:$CD,COLUMN(Q$1),0)</f>
        <v>0</v>
      </c>
      <c r="R248" s="36">
        <f>VLOOKUP($A248,'Price &amp; Return'!$AR:$CD,COLUMN(R$1),0)</f>
        <v>1.1173300598125255E-2</v>
      </c>
      <c r="S248" s="36">
        <f>VLOOKUP($A248,'Price &amp; Return'!$AR:$CD,COLUMN(S$1),0)</f>
        <v>7.1868892504559582E-3</v>
      </c>
      <c r="T248" s="36">
        <f>VLOOKUP($A248,'Price &amp; Return'!$AR:$CD,COLUMN(T$1),0)</f>
        <v>0</v>
      </c>
      <c r="U248" s="36">
        <f>VLOOKUP($A248,'Price &amp; Return'!$AR:$CD,COLUMN(U$1),0)</f>
        <v>-2.5324094109867693E-2</v>
      </c>
      <c r="V248" s="36">
        <f>VLOOKUP($A248,'Price &amp; Return'!$AR:$CD,COLUMN(V$1),0)</f>
        <v>0</v>
      </c>
      <c r="W248" s="36">
        <f>VLOOKUP($A248,'Price &amp; Return'!$AR:$CD,COLUMN(W$1),0)</f>
        <v>1.0989121575595165E-2</v>
      </c>
      <c r="X248" s="36">
        <f>VLOOKUP($A248,'Price &amp; Return'!$AR:$CD,COLUMN(X$1),0)</f>
        <v>4.8057099593602999E-2</v>
      </c>
      <c r="Y248" s="36">
        <f>VLOOKUP($A248,'Price &amp; Return'!$AR:$CD,COLUMN(Y$1),0)</f>
        <v>0</v>
      </c>
      <c r="Z248" s="36">
        <f>VLOOKUP($A248,'Price &amp; Return'!$AR:$CD,COLUMN(Z$1),0)</f>
        <v>0</v>
      </c>
      <c r="AA248" s="36">
        <f>VLOOKUP($A248,'Price &amp; Return'!$AR:$CD,COLUMN(AA$1),0)</f>
        <v>3.9220713153281329E-2</v>
      </c>
      <c r="AB248" s="36">
        <f>VLOOKUP($A248,'Price &amp; Return'!$AR:$CD,COLUMN(AB$1),0)</f>
        <v>4.6293283970844847E-2</v>
      </c>
      <c r="AC248" s="36">
        <f>VLOOKUP($A248,'Price &amp; Return'!$AR:$CD,COLUMN(AC$1),0)</f>
        <v>0</v>
      </c>
      <c r="AD248" s="36">
        <f>VLOOKUP($A248,'Price &amp; Return'!$AR:$CD,COLUMN(AD$1),0)</f>
        <v>-8.1633106391610939E-3</v>
      </c>
      <c r="AE248" s="36">
        <f>VLOOKUP($A248,'Price &amp; Return'!$AR:$CD,COLUMN(AE$1),0)</f>
        <v>0</v>
      </c>
      <c r="AF248" s="36">
        <f>VLOOKUP($A248,'Price &amp; Return'!$AR:$CD,COLUMN(AF$1),0)</f>
        <v>2.626792682061032E-2</v>
      </c>
      <c r="AG248" s="36">
        <f>VLOOKUP($A248,'Price &amp; Return'!$AR:$CD,COLUMN(AG$1),0)</f>
        <v>4.0080213975388678E-3</v>
      </c>
      <c r="AH248" s="36">
        <f>VLOOKUP($A248,'Price &amp; Return'!$AR:$CD,COLUMN(AH$1),0)</f>
        <v>-2.503130218118477E-3</v>
      </c>
      <c r="AI248" s="36">
        <f>VLOOKUP($A248,'Price &amp; Return'!$AR:$CD,COLUMN(AI$1),0)</f>
        <v>0</v>
      </c>
      <c r="AJ248" s="36">
        <f>VLOOKUP($A248,'Price &amp; Return'!$AR:$CD,COLUMN(AJ$1),0)</f>
        <v>1.762160134981941E-2</v>
      </c>
      <c r="AK248" s="36">
        <f>VLOOKUP($A248,'Price &amp; Return'!$AR:$CD,COLUMN(AK$1),0)</f>
        <v>0</v>
      </c>
      <c r="AL248" s="36">
        <f>VLOOKUP($A248,'Price &amp; Return'!$AR:$CD,COLUMN(AL$1),0)</f>
        <v>2.8421095909575637E-2</v>
      </c>
      <c r="AM248" s="36">
        <f>VLOOKUP($A248,'Price &amp; Return'!$AR:$CD,COLUMN(AM$1),0)</f>
        <v>-4.7506027585978647E-3</v>
      </c>
    </row>
    <row r="249" spans="1:39" x14ac:dyDescent="0.35">
      <c r="A249">
        <v>248</v>
      </c>
      <c r="B249" s="31">
        <f>VLOOKUP($A249,'Price &amp; Return'!$AR:$CD,COLUMN(B$1),0)</f>
        <v>43279</v>
      </c>
      <c r="C249" s="36">
        <f>VLOOKUP($A249,'Price &amp; Return'!$AR:$CD,COLUMN(C$1),0)</f>
        <v>0</v>
      </c>
      <c r="D249" s="36">
        <f>VLOOKUP($A249,'Price &amp; Return'!$AR:$CD,COLUMN(D$1),0)</f>
        <v>4.8790164169432049E-2</v>
      </c>
      <c r="E249" s="36">
        <f>VLOOKUP($A249,'Price &amp; Return'!$AR:$CD,COLUMN(E$1),0)</f>
        <v>0</v>
      </c>
      <c r="F249" s="36">
        <f>VLOOKUP($A249,'Price &amp; Return'!$AR:$CD,COLUMN(F$1),0)</f>
        <v>2.4451095864164336E-2</v>
      </c>
      <c r="G249" s="36">
        <f>VLOOKUP($A249,'Price &amp; Return'!$AR:$CD,COLUMN(G$1),0)</f>
        <v>3.9220713153281329E-2</v>
      </c>
      <c r="H249" s="36">
        <f>VLOOKUP($A249,'Price &amp; Return'!$AR:$CD,COLUMN(H$1),0)</f>
        <v>0</v>
      </c>
      <c r="I249" s="36">
        <f>VLOOKUP($A249,'Price &amp; Return'!$AR:$CD,COLUMN(I$1),0)</f>
        <v>0</v>
      </c>
      <c r="J249" s="36">
        <f>VLOOKUP($A249,'Price &amp; Return'!$AR:$CD,COLUMN(J$1),0)</f>
        <v>-6.8728792877620643E-3</v>
      </c>
      <c r="K249" s="36">
        <f>VLOOKUP($A249,'Price &amp; Return'!$AR:$CD,COLUMN(K$1),0)</f>
        <v>0</v>
      </c>
      <c r="L249" s="36">
        <f>VLOOKUP($A249,'Price &amp; Return'!$AR:$CD,COLUMN(L$1),0)</f>
        <v>0</v>
      </c>
      <c r="M249" s="36">
        <f>VLOOKUP($A249,'Price &amp; Return'!$AR:$CD,COLUMN(M$1),0)</f>
        <v>0</v>
      </c>
      <c r="N249" s="36">
        <f>VLOOKUP($A249,'Price &amp; Return'!$AR:$CD,COLUMN(N$1),0)</f>
        <v>-4.3763745997987772E-3</v>
      </c>
      <c r="O249" s="36">
        <f>VLOOKUP($A249,'Price &amp; Return'!$AR:$CD,COLUMN(O$1),0)</f>
        <v>-1.392133851860812E-2</v>
      </c>
      <c r="P249" s="36">
        <f>VLOOKUP($A249,'Price &amp; Return'!$AR:$CD,COLUMN(P$1),0)</f>
        <v>3.6367644170875006E-2</v>
      </c>
      <c r="Q249" s="36">
        <f>VLOOKUP($A249,'Price &amp; Return'!$AR:$CD,COLUMN(Q$1),0)</f>
        <v>0</v>
      </c>
      <c r="R249" s="36">
        <f>VLOOKUP($A249,'Price &amp; Return'!$AR:$CD,COLUMN(R$1),0)</f>
        <v>-1.609941893418124E-2</v>
      </c>
      <c r="S249" s="36">
        <f>VLOOKUP($A249,'Price &amp; Return'!$AR:$CD,COLUMN(S$1),0)</f>
        <v>0</v>
      </c>
      <c r="T249" s="36">
        <f>VLOOKUP($A249,'Price &amp; Return'!$AR:$CD,COLUMN(T$1),0)</f>
        <v>3.2396354393755628E-2</v>
      </c>
      <c r="U249" s="36">
        <f>VLOOKUP($A249,'Price &amp; Return'!$AR:$CD,COLUMN(U$1),0)</f>
        <v>4.8728876515810517E-2</v>
      </c>
      <c r="V249" s="36">
        <f>VLOOKUP($A249,'Price &amp; Return'!$AR:$CD,COLUMN(V$1),0)</f>
        <v>0</v>
      </c>
      <c r="W249" s="36">
        <f>VLOOKUP($A249,'Price &amp; Return'!$AR:$CD,COLUMN(W$1),0)</f>
        <v>0</v>
      </c>
      <c r="X249" s="36">
        <f>VLOOKUP($A249,'Price &amp; Return'!$AR:$CD,COLUMN(X$1),0)</f>
        <v>7.3306457582889505E-4</v>
      </c>
      <c r="Y249" s="36">
        <f>VLOOKUP($A249,'Price &amp; Return'!$AR:$CD,COLUMN(Y$1),0)</f>
        <v>0</v>
      </c>
      <c r="Z249" s="36">
        <f>VLOOKUP($A249,'Price &amp; Return'!$AR:$CD,COLUMN(Z$1),0)</f>
        <v>-2.5317807984289897E-2</v>
      </c>
      <c r="AA249" s="36">
        <f>VLOOKUP($A249,'Price &amp; Return'!$AR:$CD,COLUMN(AA$1),0)</f>
        <v>0</v>
      </c>
      <c r="AB249" s="36">
        <f>VLOOKUP($A249,'Price &amp; Return'!$AR:$CD,COLUMN(AB$1),0)</f>
        <v>0</v>
      </c>
      <c r="AC249" s="36">
        <f>VLOOKUP($A249,'Price &amp; Return'!$AR:$CD,COLUMN(AC$1),0)</f>
        <v>0</v>
      </c>
      <c r="AD249" s="36">
        <f>VLOOKUP($A249,'Price &amp; Return'!$AR:$CD,COLUMN(AD$1),0)</f>
        <v>0</v>
      </c>
      <c r="AE249" s="36">
        <f>VLOOKUP($A249,'Price &amp; Return'!$AR:$CD,COLUMN(AE$1),0)</f>
        <v>0</v>
      </c>
      <c r="AF249" s="36">
        <f>VLOOKUP($A249,'Price &amp; Return'!$AR:$CD,COLUMN(AF$1),0)</f>
        <v>0</v>
      </c>
      <c r="AG249" s="36">
        <f>VLOOKUP($A249,'Price &amp; Return'!$AR:$CD,COLUMN(AG$1),0)</f>
        <v>-4.0080213975388218E-3</v>
      </c>
      <c r="AH249" s="36">
        <f>VLOOKUP($A249,'Price &amp; Return'!$AR:$CD,COLUMN(AH$1),0)</f>
        <v>0</v>
      </c>
      <c r="AI249" s="36">
        <f>VLOOKUP($A249,'Price &amp; Return'!$AR:$CD,COLUMN(AI$1),0)</f>
        <v>0</v>
      </c>
      <c r="AJ249" s="36">
        <f>VLOOKUP($A249,'Price &amp; Return'!$AR:$CD,COLUMN(AJ$1),0)</f>
        <v>-2.197890671877523E-2</v>
      </c>
      <c r="AK249" s="36">
        <f>VLOOKUP($A249,'Price &amp; Return'!$AR:$CD,COLUMN(AK$1),0)</f>
        <v>0</v>
      </c>
      <c r="AL249" s="36">
        <f>VLOOKUP($A249,'Price &amp; Return'!$AR:$CD,COLUMN(AL$1),0)</f>
        <v>5.4200674693391133E-3</v>
      </c>
      <c r="AM249" s="36">
        <f>VLOOKUP($A249,'Price &amp; Return'!$AR:$CD,COLUMN(AM$1),0)</f>
        <v>4.7506027585977988E-3</v>
      </c>
    </row>
    <row r="250" spans="1:39" x14ac:dyDescent="0.35">
      <c r="A250">
        <v>249</v>
      </c>
      <c r="B250" s="31">
        <f>VLOOKUP($A250,'Price &amp; Return'!$AR:$CD,COLUMN(B$1),0)</f>
        <v>43278</v>
      </c>
      <c r="C250" s="36">
        <f>VLOOKUP($A250,'Price &amp; Return'!$AR:$CD,COLUMN(C$1),0)</f>
        <v>-4.8426244757879032E-3</v>
      </c>
      <c r="D250" s="36">
        <f>VLOOKUP($A250,'Price &amp; Return'!$AR:$CD,COLUMN(D$1),0)</f>
        <v>-1.6529301951210582E-2</v>
      </c>
      <c r="E250" s="36">
        <f>VLOOKUP($A250,'Price &amp; Return'!$AR:$CD,COLUMN(E$1),0)</f>
        <v>0</v>
      </c>
      <c r="F250" s="36">
        <f>VLOOKUP($A250,'Price &amp; Return'!$AR:$CD,COLUMN(F$1),0)</f>
        <v>4.5577508496319155E-2</v>
      </c>
      <c r="G250" s="36">
        <f>VLOOKUP($A250,'Price &amp; Return'!$AR:$CD,COLUMN(G$1),0)</f>
        <v>-3.9220713153281267E-2</v>
      </c>
      <c r="H250" s="36">
        <f>VLOOKUP($A250,'Price &amp; Return'!$AR:$CD,COLUMN(H$1),0)</f>
        <v>0</v>
      </c>
      <c r="I250" s="36">
        <f>VLOOKUP($A250,'Price &amp; Return'!$AR:$CD,COLUMN(I$1),0)</f>
        <v>0</v>
      </c>
      <c r="J250" s="36">
        <f>VLOOKUP($A250,'Price &amp; Return'!$AR:$CD,COLUMN(J$1),0)</f>
        <v>0</v>
      </c>
      <c r="K250" s="36">
        <f>VLOOKUP($A250,'Price &amp; Return'!$AR:$CD,COLUMN(K$1),0)</f>
        <v>-3.1375122567753912E-2</v>
      </c>
      <c r="L250" s="36">
        <f>VLOOKUP($A250,'Price &amp; Return'!$AR:$CD,COLUMN(L$1),0)</f>
        <v>0</v>
      </c>
      <c r="M250" s="36">
        <f>VLOOKUP($A250,'Price &amp; Return'!$AR:$CD,COLUMN(M$1),0)</f>
        <v>-3.3901551675681339E-2</v>
      </c>
      <c r="N250" s="36">
        <f>VLOOKUP($A250,'Price &amp; Return'!$AR:$CD,COLUMN(N$1),0)</f>
        <v>-1.731645001146093E-2</v>
      </c>
      <c r="O250" s="36">
        <f>VLOOKUP($A250,'Price &amp; Return'!$AR:$CD,COLUMN(O$1),0)</f>
        <v>0</v>
      </c>
      <c r="P250" s="36">
        <f>VLOOKUP($A250,'Price &amp; Return'!$AR:$CD,COLUMN(P$1),0)</f>
        <v>0</v>
      </c>
      <c r="Q250" s="36">
        <f>VLOOKUP($A250,'Price &amp; Return'!$AR:$CD,COLUMN(Q$1),0)</f>
        <v>0</v>
      </c>
      <c r="R250" s="36">
        <f>VLOOKUP($A250,'Price &amp; Return'!$AR:$CD,COLUMN(R$1),0)</f>
        <v>-7.3439742557583941E-3</v>
      </c>
      <c r="S250" s="36">
        <f>VLOOKUP($A250,'Price &amp; Return'!$AR:$CD,COLUMN(S$1),0)</f>
        <v>5.1533111163643865E-4</v>
      </c>
      <c r="T250" s="36">
        <f>VLOOKUP($A250,'Price &amp; Return'!$AR:$CD,COLUMN(T$1),0)</f>
        <v>-7.2904332626792323E-3</v>
      </c>
      <c r="U250" s="36">
        <f>VLOOKUP($A250,'Price &amp; Return'!$AR:$CD,COLUMN(U$1),0)</f>
        <v>2.4229399426835413E-2</v>
      </c>
      <c r="V250" s="36">
        <f>VLOOKUP($A250,'Price &amp; Return'!$AR:$CD,COLUMN(V$1),0)</f>
        <v>0</v>
      </c>
      <c r="W250" s="36">
        <f>VLOOKUP($A250,'Price &amp; Return'!$AR:$CD,COLUMN(W$1),0)</f>
        <v>-5.5096558109695845E-3</v>
      </c>
      <c r="X250" s="36">
        <f>VLOOKUP($A250,'Price &amp; Return'!$AR:$CD,COLUMN(X$1),0)</f>
        <v>0</v>
      </c>
      <c r="Y250" s="36">
        <f>VLOOKUP($A250,'Price &amp; Return'!$AR:$CD,COLUMN(Y$1),0)</f>
        <v>0</v>
      </c>
      <c r="Z250" s="36">
        <f>VLOOKUP($A250,'Price &amp; Return'!$AR:$CD,COLUMN(Z$1),0)</f>
        <v>-7.2320661579626008E-2</v>
      </c>
      <c r="AA250" s="36">
        <f>VLOOKUP($A250,'Price &amp; Return'!$AR:$CD,COLUMN(AA$1),0)</f>
        <v>2.0202707317519469E-2</v>
      </c>
      <c r="AB250" s="36">
        <f>VLOOKUP($A250,'Price &amp; Return'!$AR:$CD,COLUMN(AB$1),0)</f>
        <v>3.6570860532338621E-2</v>
      </c>
      <c r="AC250" s="36">
        <f>VLOOKUP($A250,'Price &amp; Return'!$AR:$CD,COLUMN(AC$1),0)</f>
        <v>0</v>
      </c>
      <c r="AD250" s="36">
        <f>VLOOKUP($A250,'Price &amp; Return'!$AR:$CD,COLUMN(AD$1),0)</f>
        <v>4.149973090675263E-2</v>
      </c>
      <c r="AE250" s="36">
        <f>VLOOKUP($A250,'Price &amp; Return'!$AR:$CD,COLUMN(AE$1),0)</f>
        <v>0</v>
      </c>
      <c r="AF250" s="36">
        <f>VLOOKUP($A250,'Price &amp; Return'!$AR:$CD,COLUMN(AF$1),0)</f>
        <v>0</v>
      </c>
      <c r="AG250" s="36">
        <f>VLOOKUP($A250,'Price &amp; Return'!$AR:$CD,COLUMN(AG$1),0)</f>
        <v>-1.9802627296179754E-2</v>
      </c>
      <c r="AH250" s="36">
        <f>VLOOKUP($A250,'Price &amp; Return'!$AR:$CD,COLUMN(AH$1),0)</f>
        <v>3.8221212820197671E-2</v>
      </c>
      <c r="AI250" s="36">
        <f>VLOOKUP($A250,'Price &amp; Return'!$AR:$CD,COLUMN(AI$1),0)</f>
        <v>-1.5372793188864781E-3</v>
      </c>
      <c r="AJ250" s="36">
        <f>VLOOKUP($A250,'Price &amp; Return'!$AR:$CD,COLUMN(AJ$1),0)</f>
        <v>0</v>
      </c>
      <c r="AK250" s="36">
        <f>VLOOKUP($A250,'Price &amp; Return'!$AR:$CD,COLUMN(AK$1),0)</f>
        <v>0</v>
      </c>
      <c r="AL250" s="36">
        <f>VLOOKUP($A250,'Price &amp; Return'!$AR:$CD,COLUMN(AL$1),0)</f>
        <v>-9.0538711481256778E-4</v>
      </c>
      <c r="AM250" s="36">
        <f>VLOOKUP($A250,'Price &amp; Return'!$AR:$CD,COLUMN(AM$1),0)</f>
        <v>0</v>
      </c>
    </row>
    <row r="251" spans="1:39" x14ac:dyDescent="0.35">
      <c r="A251">
        <v>250</v>
      </c>
      <c r="B251" s="31">
        <f>VLOOKUP($A251,'Price &amp; Return'!$AR:$CD,COLUMN(B$1),0)</f>
        <v>43277</v>
      </c>
      <c r="C251" s="36">
        <f>VLOOKUP($A251,'Price &amp; Return'!$AR:$CD,COLUMN(C$1),0)</f>
        <v>1.9512814223581719E-2</v>
      </c>
      <c r="D251" s="36">
        <f>VLOOKUP($A251,'Price &amp; Return'!$AR:$CD,COLUMN(D$1),0)</f>
        <v>0</v>
      </c>
      <c r="E251" s="36">
        <f>VLOOKUP($A251,'Price &amp; Return'!$AR:$CD,COLUMN(E$1),0)</f>
        <v>0</v>
      </c>
      <c r="F251" s="36">
        <f>VLOOKUP($A251,'Price &amp; Return'!$AR:$CD,COLUMN(F$1),0)</f>
        <v>-5.0515790136901717E-2</v>
      </c>
      <c r="G251" s="36">
        <f>VLOOKUP($A251,'Price &amp; Return'!$AR:$CD,COLUMN(G$1),0)</f>
        <v>0</v>
      </c>
      <c r="H251" s="36">
        <f>VLOOKUP($A251,'Price &amp; Return'!$AR:$CD,COLUMN(H$1),0)</f>
        <v>0</v>
      </c>
      <c r="I251" s="36">
        <f>VLOOKUP($A251,'Price &amp; Return'!$AR:$CD,COLUMN(I$1),0)</f>
        <v>0</v>
      </c>
      <c r="J251" s="36">
        <f>VLOOKUP($A251,'Price &amp; Return'!$AR:$CD,COLUMN(J$1),0)</f>
        <v>2.0761991448429225E-2</v>
      </c>
      <c r="K251" s="36">
        <f>VLOOKUP($A251,'Price &amp; Return'!$AR:$CD,COLUMN(K$1),0)</f>
        <v>-1.5325970478226821E-2</v>
      </c>
      <c r="L251" s="36">
        <f>VLOOKUP($A251,'Price &amp; Return'!$AR:$CD,COLUMN(L$1),0)</f>
        <v>0</v>
      </c>
      <c r="M251" s="36">
        <f>VLOOKUP($A251,'Price &amp; Return'!$AR:$CD,COLUMN(M$1),0)</f>
        <v>0</v>
      </c>
      <c r="N251" s="36">
        <f>VLOOKUP($A251,'Price &amp; Return'!$AR:$CD,COLUMN(N$1),0)</f>
        <v>4.8361071693421062E-2</v>
      </c>
      <c r="O251" s="36">
        <f>VLOOKUP($A251,'Price &amp; Return'!$AR:$CD,COLUMN(O$1),0)</f>
        <v>1.3921338518608014E-2</v>
      </c>
      <c r="P251" s="36">
        <f>VLOOKUP($A251,'Price &amp; Return'!$AR:$CD,COLUMN(P$1),0)</f>
        <v>0</v>
      </c>
      <c r="Q251" s="36">
        <f>VLOOKUP($A251,'Price &amp; Return'!$AR:$CD,COLUMN(Q$1),0)</f>
        <v>-1.0471299867295366E-2</v>
      </c>
      <c r="R251" s="36">
        <f>VLOOKUP($A251,'Price &amp; Return'!$AR:$CD,COLUMN(R$1),0)</f>
        <v>-1.2187691941293434E-3</v>
      </c>
      <c r="S251" s="36">
        <f>VLOOKUP($A251,'Price &amp; Return'!$AR:$CD,COLUMN(S$1),0)</f>
        <v>0</v>
      </c>
      <c r="T251" s="36">
        <f>VLOOKUP($A251,'Price &amp; Return'!$AR:$CD,COLUMN(T$1),0)</f>
        <v>-6.3327133951274123E-2</v>
      </c>
      <c r="U251" s="36">
        <f>VLOOKUP($A251,'Price &amp; Return'!$AR:$CD,COLUMN(U$1),0)</f>
        <v>2.456076474259658E-2</v>
      </c>
      <c r="V251" s="36">
        <f>VLOOKUP($A251,'Price &amp; Return'!$AR:$CD,COLUMN(V$1),0)</f>
        <v>0</v>
      </c>
      <c r="W251" s="36">
        <f>VLOOKUP($A251,'Price &amp; Return'!$AR:$CD,COLUMN(W$1),0)</f>
        <v>-5.4794657646255957E-3</v>
      </c>
      <c r="X251" s="36">
        <f>VLOOKUP($A251,'Price &amp; Return'!$AR:$CD,COLUMN(X$1),0)</f>
        <v>6.6889881507967101E-3</v>
      </c>
      <c r="Y251" s="36">
        <f>VLOOKUP($A251,'Price &amp; Return'!$AR:$CD,COLUMN(Y$1),0)</f>
        <v>2.0202707317519469E-2</v>
      </c>
      <c r="Z251" s="36">
        <f>VLOOKUP($A251,'Price &amp; Return'!$AR:$CD,COLUMN(Z$1),0)</f>
        <v>-4.5462374076757399E-2</v>
      </c>
      <c r="AA251" s="36">
        <f>VLOOKUP($A251,'Price &amp; Return'!$AR:$CD,COLUMN(AA$1),0)</f>
        <v>0</v>
      </c>
      <c r="AB251" s="36">
        <f>VLOOKUP($A251,'Price &amp; Return'!$AR:$CD,COLUMN(AB$1),0)</f>
        <v>0</v>
      </c>
      <c r="AC251" s="36">
        <f>VLOOKUP($A251,'Price &amp; Return'!$AR:$CD,COLUMN(AC$1),0)</f>
        <v>0</v>
      </c>
      <c r="AD251" s="36">
        <f>VLOOKUP($A251,'Price &amp; Return'!$AR:$CD,COLUMN(AD$1),0)</f>
        <v>8.5106896679088308E-3</v>
      </c>
      <c r="AE251" s="36">
        <f>VLOOKUP($A251,'Price &amp; Return'!$AR:$CD,COLUMN(AE$1),0)</f>
        <v>0</v>
      </c>
      <c r="AF251" s="36">
        <f>VLOOKUP($A251,'Price &amp; Return'!$AR:$CD,COLUMN(AF$1),0)</f>
        <v>0</v>
      </c>
      <c r="AG251" s="36">
        <f>VLOOKUP($A251,'Price &amp; Return'!$AR:$CD,COLUMN(AG$1),0)</f>
        <v>-1.7493157447517116E-2</v>
      </c>
      <c r="AH251" s="36">
        <f>VLOOKUP($A251,'Price &amp; Return'!$AR:$CD,COLUMN(AH$1),0)</f>
        <v>-5.0643732818754797E-2</v>
      </c>
      <c r="AI251" s="36">
        <f>VLOOKUP($A251,'Price &amp; Return'!$AR:$CD,COLUMN(AI$1),0)</f>
        <v>3.0726686368661837E-4</v>
      </c>
      <c r="AJ251" s="36">
        <f>VLOOKUP($A251,'Price &amp; Return'!$AR:$CD,COLUMN(AJ$1),0)</f>
        <v>0</v>
      </c>
      <c r="AK251" s="36">
        <f>VLOOKUP($A251,'Price &amp; Return'!$AR:$CD,COLUMN(AK$1),0)</f>
        <v>0</v>
      </c>
      <c r="AL251" s="36">
        <f>VLOOKUP($A251,'Price &amp; Return'!$AR:$CD,COLUMN(AL$1),0)</f>
        <v>4.5351551653913628E-3</v>
      </c>
      <c r="AM251" s="36">
        <f>VLOOKUP($A251,'Price &amp; Return'!$AR:$CD,COLUMN(AM$1),0)</f>
        <v>-9.47874395454377E-3</v>
      </c>
    </row>
    <row r="252" spans="1:39" x14ac:dyDescent="0.35">
      <c r="A252">
        <v>251</v>
      </c>
      <c r="B252" s="31">
        <f>VLOOKUP($A252,'Price &amp; Return'!$AR:$CD,COLUMN(B$1),0)</f>
        <v>43276</v>
      </c>
      <c r="C252" s="36">
        <f>VLOOKUP($A252,'Price &amp; Return'!$AR:$CD,COLUMN(C$1),0)</f>
        <v>-2.4332100659530669E-2</v>
      </c>
      <c r="D252" s="36">
        <f>VLOOKUP($A252,'Price &amp; Return'!$AR:$CD,COLUMN(D$1),0)</f>
        <v>0</v>
      </c>
      <c r="E252" s="36">
        <f>VLOOKUP($A252,'Price &amp; Return'!$AR:$CD,COLUMN(E$1),0)</f>
        <v>0</v>
      </c>
      <c r="F252" s="36">
        <f>VLOOKUP($A252,'Price &amp; Return'!$AR:$CD,COLUMN(F$1),0)</f>
        <v>2.4938948347251931E-2</v>
      </c>
      <c r="G252" s="36">
        <f>VLOOKUP($A252,'Price &amp; Return'!$AR:$CD,COLUMN(G$1),0)</f>
        <v>0</v>
      </c>
      <c r="H252" s="36">
        <f>VLOOKUP($A252,'Price &amp; Return'!$AR:$CD,COLUMN(H$1),0)</f>
        <v>-5.014978368547144E-2</v>
      </c>
      <c r="I252" s="36">
        <f>VLOOKUP($A252,'Price &amp; Return'!$AR:$CD,COLUMN(I$1),0)</f>
        <v>0</v>
      </c>
      <c r="J252" s="36">
        <f>VLOOKUP($A252,'Price &amp; Return'!$AR:$CD,COLUMN(J$1),0)</f>
        <v>0</v>
      </c>
      <c r="K252" s="36">
        <f>VLOOKUP($A252,'Price &amp; Return'!$AR:$CD,COLUMN(K$1),0)</f>
        <v>0</v>
      </c>
      <c r="L252" s="36">
        <f>VLOOKUP($A252,'Price &amp; Return'!$AR:$CD,COLUMN(L$1),0)</f>
        <v>0</v>
      </c>
      <c r="M252" s="36">
        <f>VLOOKUP($A252,'Price &amp; Return'!$AR:$CD,COLUMN(M$1),0)</f>
        <v>0</v>
      </c>
      <c r="N252" s="36">
        <f>VLOOKUP($A252,'Price &amp; Return'!$AR:$CD,COLUMN(N$1),0)</f>
        <v>-2.6668247082161294E-2</v>
      </c>
      <c r="O252" s="36">
        <f>VLOOKUP($A252,'Price &amp; Return'!$AR:$CD,COLUMN(O$1),0)</f>
        <v>4.6838493124262163E-3</v>
      </c>
      <c r="P252" s="36">
        <f>VLOOKUP($A252,'Price &amp; Return'!$AR:$CD,COLUMN(P$1),0)</f>
        <v>1.6116038943416128E-3</v>
      </c>
      <c r="Q252" s="36">
        <f>VLOOKUP($A252,'Price &amp; Return'!$AR:$CD,COLUMN(Q$1),0)</f>
        <v>0</v>
      </c>
      <c r="R252" s="36">
        <f>VLOOKUP($A252,'Price &amp; Return'!$AR:$CD,COLUMN(R$1),0)</f>
        <v>8.5627434498878573E-3</v>
      </c>
      <c r="S252" s="36">
        <f>VLOOKUP($A252,'Price &amp; Return'!$AR:$CD,COLUMN(S$1),0)</f>
        <v>-5.1413995004186523E-3</v>
      </c>
      <c r="T252" s="36">
        <f>VLOOKUP($A252,'Price &amp; Return'!$AR:$CD,COLUMN(T$1),0)</f>
        <v>0</v>
      </c>
      <c r="U252" s="36">
        <f>VLOOKUP($A252,'Price &amp; Return'!$AR:$CD,COLUMN(U$1),0)</f>
        <v>-2.3505355673653108E-2</v>
      </c>
      <c r="V252" s="36">
        <f>VLOOKUP($A252,'Price &amp; Return'!$AR:$CD,COLUMN(V$1),0)</f>
        <v>0</v>
      </c>
      <c r="W252" s="36">
        <f>VLOOKUP($A252,'Price &amp; Return'!$AR:$CD,COLUMN(W$1),0)</f>
        <v>0</v>
      </c>
      <c r="X252" s="36">
        <f>VLOOKUP($A252,'Price &amp; Return'!$AR:$CD,COLUMN(X$1),0)</f>
        <v>-3.3500868852819744E-3</v>
      </c>
      <c r="Y252" s="36">
        <f>VLOOKUP($A252,'Price &amp; Return'!$AR:$CD,COLUMN(Y$1),0)</f>
        <v>0</v>
      </c>
      <c r="Z252" s="36">
        <f>VLOOKUP($A252,'Price &amp; Return'!$AR:$CD,COLUMN(Z$1),0)</f>
        <v>-4.348511193973878E-2</v>
      </c>
      <c r="AA252" s="36">
        <f>VLOOKUP($A252,'Price &amp; Return'!$AR:$CD,COLUMN(AA$1),0)</f>
        <v>5.1151006667704089E-3</v>
      </c>
      <c r="AB252" s="36">
        <f>VLOOKUP($A252,'Price &amp; Return'!$AR:$CD,COLUMN(AB$1),0)</f>
        <v>0</v>
      </c>
      <c r="AC252" s="36">
        <f>VLOOKUP($A252,'Price &amp; Return'!$AR:$CD,COLUMN(AC$1),0)</f>
        <v>-3.5650661644962569E-3</v>
      </c>
      <c r="AD252" s="36">
        <f>VLOOKUP($A252,'Price &amp; Return'!$AR:$CD,COLUMN(AD$1),0)</f>
        <v>-8.5106896679087302E-3</v>
      </c>
      <c r="AE252" s="36">
        <f>VLOOKUP($A252,'Price &amp; Return'!$AR:$CD,COLUMN(AE$1),0)</f>
        <v>0</v>
      </c>
      <c r="AF252" s="36">
        <f>VLOOKUP($A252,'Price &amp; Return'!$AR:$CD,COLUMN(AF$1),0)</f>
        <v>3.0890487019338511E-2</v>
      </c>
      <c r="AG252" s="36">
        <f>VLOOKUP($A252,'Price &amp; Return'!$AR:$CD,COLUMN(AG$1),0)</f>
        <v>1.9286409064056863E-3</v>
      </c>
      <c r="AH252" s="36">
        <f>VLOOKUP($A252,'Price &amp; Return'!$AR:$CD,COLUMN(AH$1),0)</f>
        <v>1.242251999855711E-2</v>
      </c>
      <c r="AI252" s="36">
        <f>VLOOKUP($A252,'Price &amp; Return'!$AR:$CD,COLUMN(AI$1),0)</f>
        <v>-5.1216462917342616E-2</v>
      </c>
      <c r="AJ252" s="36">
        <f>VLOOKUP($A252,'Price &amp; Return'!$AR:$CD,COLUMN(AJ$1),0)</f>
        <v>2.1978906718775167E-2</v>
      </c>
      <c r="AK252" s="36">
        <f>VLOOKUP($A252,'Price &amp; Return'!$AR:$CD,COLUMN(AK$1),0)</f>
        <v>-9.950330853168092E-3</v>
      </c>
      <c r="AL252" s="36">
        <f>VLOOKUP($A252,'Price &amp; Return'!$AR:$CD,COLUMN(AL$1),0)</f>
        <v>-4.5351551653912622E-3</v>
      </c>
      <c r="AM252" s="36">
        <f>VLOOKUP($A252,'Price &amp; Return'!$AR:$CD,COLUMN(AM$1),0)</f>
        <v>0</v>
      </c>
    </row>
    <row r="253" spans="1:39" x14ac:dyDescent="0.35">
      <c r="A253">
        <v>252</v>
      </c>
      <c r="B253" s="31">
        <f>VLOOKUP($A253,'Price &amp; Return'!$AR:$CD,COLUMN(B$1),0)</f>
        <v>43273</v>
      </c>
      <c r="C253" s="36">
        <f>VLOOKUP($A253,'Price &amp; Return'!$AR:$CD,COLUMN(C$1),0)</f>
        <v>0</v>
      </c>
      <c r="D253" s="36">
        <f>VLOOKUP($A253,'Price &amp; Return'!$AR:$CD,COLUMN(D$1),0)</f>
        <v>1.6529301951210506E-2</v>
      </c>
      <c r="E253" s="36">
        <f>VLOOKUP($A253,'Price &amp; Return'!$AR:$CD,COLUMN(E$1),0)</f>
        <v>0</v>
      </c>
      <c r="F253" s="36">
        <f>VLOOKUP($A253,'Price &amp; Return'!$AR:$CD,COLUMN(F$1),0)</f>
        <v>-5.0377940299571808E-3</v>
      </c>
      <c r="G253" s="36">
        <f>VLOOKUP($A253,'Price &amp; Return'!$AR:$CD,COLUMN(G$1),0)</f>
        <v>0</v>
      </c>
      <c r="H253" s="36">
        <f>VLOOKUP($A253,'Price &amp; Return'!$AR:$CD,COLUMN(H$1),0)</f>
        <v>0</v>
      </c>
      <c r="I253" s="36">
        <f>VLOOKUP($A253,'Price &amp; Return'!$AR:$CD,COLUMN(I$1),0)</f>
        <v>0</v>
      </c>
      <c r="J253" s="36">
        <f>VLOOKUP($A253,'Price &amp; Return'!$AR:$CD,COLUMN(J$1),0)</f>
        <v>0</v>
      </c>
      <c r="K253" s="36">
        <f>VLOOKUP($A253,'Price &amp; Return'!$AR:$CD,COLUMN(K$1),0)</f>
        <v>0</v>
      </c>
      <c r="L253" s="36">
        <f>VLOOKUP($A253,'Price &amp; Return'!$AR:$CD,COLUMN(L$1),0)</f>
        <v>0</v>
      </c>
      <c r="M253" s="36">
        <f>VLOOKUP($A253,'Price &amp; Return'!$AR:$CD,COLUMN(M$1),0)</f>
        <v>0</v>
      </c>
      <c r="N253" s="36">
        <f>VLOOKUP($A253,'Price &amp; Return'!$AR:$CD,COLUMN(N$1),0)</f>
        <v>0</v>
      </c>
      <c r="O253" s="36">
        <f>VLOOKUP($A253,'Price &amp; Return'!$AR:$CD,COLUMN(O$1),0)</f>
        <v>4.7058910374127138E-3</v>
      </c>
      <c r="P253" s="36">
        <f>VLOOKUP($A253,'Price &amp; Return'!$AR:$CD,COLUMN(P$1),0)</f>
        <v>-1.2820688429061434E-2</v>
      </c>
      <c r="Q253" s="36">
        <f>VLOOKUP($A253,'Price &amp; Return'!$AR:$CD,COLUMN(Q$1),0)</f>
        <v>0</v>
      </c>
      <c r="R253" s="36">
        <f>VLOOKUP($A253,'Price &amp; Return'!$AR:$CD,COLUMN(R$1),0)</f>
        <v>1.6099418934181115E-2</v>
      </c>
      <c r="S253" s="36">
        <f>VLOOKUP($A253,'Price &amp; Return'!$AR:$CD,COLUMN(S$1),0)</f>
        <v>0</v>
      </c>
      <c r="T253" s="36">
        <f>VLOOKUP($A253,'Price &amp; Return'!$AR:$CD,COLUMN(T$1),0)</f>
        <v>0</v>
      </c>
      <c r="U253" s="36">
        <f>VLOOKUP($A253,'Price &amp; Return'!$AR:$CD,COLUMN(U$1),0)</f>
        <v>-2.5284808495778886E-2</v>
      </c>
      <c r="V253" s="36">
        <f>VLOOKUP($A253,'Price &amp; Return'!$AR:$CD,COLUMN(V$1),0)</f>
        <v>0</v>
      </c>
      <c r="W253" s="36">
        <f>VLOOKUP($A253,'Price &amp; Return'!$AR:$CD,COLUMN(W$1),0)</f>
        <v>0</v>
      </c>
      <c r="X253" s="36">
        <f>VLOOKUP($A253,'Price &amp; Return'!$AR:$CD,COLUMN(X$1),0)</f>
        <v>0</v>
      </c>
      <c r="Y253" s="36">
        <f>VLOOKUP($A253,'Price &amp; Return'!$AR:$CD,COLUMN(Y$1),0)</f>
        <v>0</v>
      </c>
      <c r="Z253" s="36">
        <f>VLOOKUP($A253,'Price &amp; Return'!$AR:$CD,COLUMN(Z$1),0)</f>
        <v>0</v>
      </c>
      <c r="AA253" s="36">
        <f>VLOOKUP($A253,'Price &amp; Return'!$AR:$CD,COLUMN(AA$1),0)</f>
        <v>0</v>
      </c>
      <c r="AB253" s="36">
        <f>VLOOKUP($A253,'Price &amp; Return'!$AR:$CD,COLUMN(AB$1),0)</f>
        <v>0</v>
      </c>
      <c r="AC253" s="36">
        <f>VLOOKUP($A253,'Price &amp; Return'!$AR:$CD,COLUMN(AC$1),0)</f>
        <v>-2.460581080220019E-2</v>
      </c>
      <c r="AD253" s="36">
        <f>VLOOKUP($A253,'Price &amp; Return'!$AR:$CD,COLUMN(AD$1),0)</f>
        <v>0</v>
      </c>
      <c r="AE253" s="36">
        <f>VLOOKUP($A253,'Price &amp; Return'!$AR:$CD,COLUMN(AE$1),0)</f>
        <v>0</v>
      </c>
      <c r="AF253" s="36">
        <f>VLOOKUP($A253,'Price &amp; Return'!$AR:$CD,COLUMN(AF$1),0)</f>
        <v>-3.4685557987890102E-2</v>
      </c>
      <c r="AG253" s="36">
        <f>VLOOKUP($A253,'Price &amp; Return'!$AR:$CD,COLUMN(AG$1),0)</f>
        <v>7.7519768043179237E-3</v>
      </c>
      <c r="AH253" s="36">
        <f>VLOOKUP($A253,'Price &amp; Return'!$AR:$CD,COLUMN(AH$1),0)</f>
        <v>0</v>
      </c>
      <c r="AI253" s="36">
        <f>VLOOKUP($A253,'Price &amp; Return'!$AR:$CD,COLUMN(AI$1),0)</f>
        <v>0</v>
      </c>
      <c r="AJ253" s="36">
        <f>VLOOKUP($A253,'Price &amp; Return'!$AR:$CD,COLUMN(AJ$1),0)</f>
        <v>-2.3282404622219428E-2</v>
      </c>
      <c r="AK253" s="36">
        <f>VLOOKUP($A253,'Price &amp; Return'!$AR:$CD,COLUMN(AK$1),0)</f>
        <v>0</v>
      </c>
      <c r="AL253" s="36">
        <f>VLOOKUP($A253,'Price &amp; Return'!$AR:$CD,COLUMN(AL$1),0)</f>
        <v>-1.3483350337286988E-2</v>
      </c>
      <c r="AM253" s="36">
        <f>VLOOKUP($A253,'Price &amp; Return'!$AR:$CD,COLUMN(AM$1),0)</f>
        <v>-9.3897403498390316E-3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8"/>
  <sheetViews>
    <sheetView zoomScale="84" zoomScaleNormal="84" workbookViewId="0">
      <selection activeCell="D15" sqref="D15"/>
    </sheetView>
  </sheetViews>
  <sheetFormatPr defaultRowHeight="14.5" x14ac:dyDescent="0.35"/>
  <cols>
    <col min="1" max="1" width="20.54296875" bestFit="1" customWidth="1"/>
    <col min="2" max="2" width="26.81640625" bestFit="1" customWidth="1"/>
    <col min="3" max="3" width="15.453125" bestFit="1" customWidth="1"/>
    <col min="4" max="4" width="17" bestFit="1" customWidth="1"/>
    <col min="5" max="5" width="15.54296875" bestFit="1" customWidth="1"/>
    <col min="6" max="8" width="17" bestFit="1" customWidth="1"/>
    <col min="9" max="9" width="15.54296875" bestFit="1" customWidth="1"/>
    <col min="10" max="10" width="17" bestFit="1" customWidth="1"/>
    <col min="11" max="11" width="16.1796875" bestFit="1" customWidth="1"/>
    <col min="12" max="12" width="15.453125" bestFit="1" customWidth="1"/>
    <col min="13" max="13" width="14.54296875" bestFit="1" customWidth="1"/>
    <col min="14" max="14" width="15.54296875" bestFit="1" customWidth="1"/>
    <col min="15" max="15" width="15.26953125" bestFit="1" customWidth="1"/>
    <col min="16" max="16" width="17" bestFit="1" customWidth="1"/>
    <col min="17" max="18" width="15.54296875" bestFit="1" customWidth="1"/>
    <col min="19" max="19" width="17" bestFit="1" customWidth="1"/>
    <col min="20" max="20" width="16.1796875" bestFit="1" customWidth="1"/>
    <col min="21" max="21" width="15.54296875" bestFit="1" customWidth="1"/>
    <col min="22" max="22" width="15.453125" bestFit="1" customWidth="1"/>
    <col min="23" max="23" width="15.54296875" bestFit="1" customWidth="1"/>
    <col min="24" max="24" width="15.453125" bestFit="1" customWidth="1"/>
    <col min="25" max="26" width="17" bestFit="1" customWidth="1"/>
    <col min="27" max="27" width="15.54296875" bestFit="1" customWidth="1"/>
    <col min="28" max="28" width="15.26953125" bestFit="1" customWidth="1"/>
    <col min="29" max="29" width="17" bestFit="1" customWidth="1"/>
    <col min="30" max="31" width="15.54296875" bestFit="1" customWidth="1"/>
    <col min="32" max="32" width="17" bestFit="1" customWidth="1"/>
    <col min="33" max="33" width="16.1796875" bestFit="1" customWidth="1"/>
    <col min="34" max="34" width="15.54296875" bestFit="1" customWidth="1"/>
    <col min="35" max="35" width="15.453125" bestFit="1" customWidth="1"/>
    <col min="36" max="36" width="15.54296875" bestFit="1" customWidth="1"/>
    <col min="37" max="38" width="17" bestFit="1" customWidth="1"/>
  </cols>
  <sheetData>
    <row r="1" spans="1:38" x14ac:dyDescent="0.35">
      <c r="A1" s="37"/>
      <c r="B1" s="37" t="str">
        <f>'252days'!C1</f>
        <v>ACCESS</v>
      </c>
      <c r="C1" s="37" t="str">
        <f>'252days'!D1</f>
        <v>AIICO</v>
      </c>
      <c r="D1" s="37" t="str">
        <f>'252days'!E1</f>
        <v>BOCGAS</v>
      </c>
      <c r="E1" s="37" t="str">
        <f>'252days'!F1</f>
        <v>CILEASIN</v>
      </c>
      <c r="F1" s="37" t="str">
        <f>'252days'!G1</f>
        <v>CADBURY</v>
      </c>
      <c r="G1" s="37" t="str">
        <f>'252days'!H1</f>
        <v>CAP</v>
      </c>
      <c r="H1" s="37" t="str">
        <f>'252days'!I1</f>
        <v>CONOIL</v>
      </c>
      <c r="I1" s="37" t="str">
        <f>'252days'!J1</f>
        <v>CONTINSU</v>
      </c>
      <c r="J1" s="37" t="str">
        <f>'252days'!K1</f>
        <v>CUSTODIA</v>
      </c>
      <c r="K1" s="37" t="str">
        <f>'252days'!L1</f>
        <v>DANGSUGA</v>
      </c>
      <c r="L1" s="37" t="str">
        <f>'252days'!M1</f>
        <v>DUNLOP</v>
      </c>
      <c r="M1" s="37" t="str">
        <f>'252days'!N1</f>
        <v>FIDELITY</v>
      </c>
      <c r="N1" s="37" t="str">
        <f>'252days'!O1</f>
        <v>FBNH</v>
      </c>
      <c r="O1" s="37" t="str">
        <f>'252days'!P1</f>
        <v>FLOURMIL</v>
      </c>
      <c r="P1" s="37" t="str">
        <f>'252days'!Q1</f>
        <v>GLAXOSMI</v>
      </c>
      <c r="Q1" s="37" t="str">
        <f>'252days'!R1</f>
        <v>GUARANTY</v>
      </c>
      <c r="R1" s="37" t="str">
        <f>'252days'!S1</f>
        <v>GUINNESS</v>
      </c>
      <c r="S1" s="37" t="str">
        <f>'252days'!T1</f>
        <v>INTBREW</v>
      </c>
      <c r="T1" s="37" t="str">
        <f>'252days'!U1</f>
        <v>WAPCO</v>
      </c>
      <c r="U1" s="37" t="str">
        <f>'252days'!V1</f>
        <v>JBERGER</v>
      </c>
      <c r="V1" s="37" t="str">
        <f>'252days'!W1</f>
        <v>MOBIL</v>
      </c>
      <c r="W1" s="37" t="str">
        <f>'252days'!X1</f>
        <v>NESTLE</v>
      </c>
      <c r="X1" s="37" t="str">
        <f>'252days'!Y1</f>
        <v>PRESCO</v>
      </c>
      <c r="Y1" s="37" t="str">
        <f>'252days'!Z1</f>
        <v>PRESTIGE</v>
      </c>
      <c r="Z1" s="37" t="str">
        <f>'252days'!AA1</f>
        <v>STANBIC</v>
      </c>
      <c r="AA1" s="37" t="str">
        <f>'252days'!AB1</f>
        <v>TOTAL</v>
      </c>
      <c r="AB1" s="37" t="str">
        <f>'252days'!AC1</f>
        <v>UACN</v>
      </c>
      <c r="AC1" s="37" t="str">
        <f>'252days'!AD1</f>
        <v>UBN</v>
      </c>
      <c r="AD1" s="37" t="str">
        <f>'252days'!AE1</f>
        <v>UNIONDIC</v>
      </c>
      <c r="AE1" s="37" t="str">
        <f>'252days'!AF1</f>
        <v>VITAFOAM</v>
      </c>
      <c r="AF1" s="37" t="str">
        <f>'252days'!AG1</f>
        <v>ZENITHBA</v>
      </c>
      <c r="AG1" s="37" t="str">
        <f>'252days'!AH1</f>
        <v>AFRIPRUD</v>
      </c>
      <c r="AH1" s="37" t="str">
        <f>'252days'!AI1</f>
        <v>SEPLAT</v>
      </c>
      <c r="AI1" s="37" t="str">
        <f>'252days'!AJ1</f>
        <v>DANGCEM</v>
      </c>
      <c r="AJ1" s="37" t="str">
        <f>'252days'!AK1</f>
        <v>ETI</v>
      </c>
      <c r="AK1" s="37" t="str">
        <f>'252days'!AL1</f>
        <v>NB</v>
      </c>
      <c r="AL1" s="37" t="str">
        <f>'252days'!AM1</f>
        <v>UBA</v>
      </c>
    </row>
    <row r="2" spans="1:38" x14ac:dyDescent="0.35">
      <c r="A2" s="38" t="str">
        <f t="array" ref="A2:A38">TRANSPOSE(B1:AL1)</f>
        <v>ACCESS</v>
      </c>
      <c r="B2" s="40">
        <f ca="1">CORREL(INDIRECT(B$1,1),INDIRECT($A2,1))</f>
        <v>1</v>
      </c>
      <c r="C2" s="40">
        <f t="shared" ref="C2:AL9" ca="1" si="0">CORREL(INDIRECT(C$1,1),INDIRECT($A2,1))</f>
        <v>0.11018154090612792</v>
      </c>
      <c r="D2" s="40">
        <f t="shared" ca="1" si="0"/>
        <v>9.1960864026725597E-2</v>
      </c>
      <c r="E2" s="40">
        <f t="shared" ca="1" si="0"/>
        <v>6.5401296285754681E-2</v>
      </c>
      <c r="F2" s="40">
        <f t="shared" ca="1" si="0"/>
        <v>-2.604929773268936E-2</v>
      </c>
      <c r="G2" s="40">
        <f t="shared" ca="1" si="0"/>
        <v>-5.0566272050066766E-2</v>
      </c>
      <c r="H2" s="40">
        <f t="shared" ca="1" si="0"/>
        <v>1.7481329040195358E-2</v>
      </c>
      <c r="I2" s="40">
        <f t="shared" ca="1" si="0"/>
        <v>3.2831655672346909E-2</v>
      </c>
      <c r="J2" s="40">
        <f t="shared" ca="1" si="0"/>
        <v>1.8905478362114831E-2</v>
      </c>
      <c r="K2" s="40">
        <f t="shared" ca="1" si="0"/>
        <v>8.5524927040844509E-2</v>
      </c>
      <c r="L2" s="40">
        <f t="shared" ca="1" si="0"/>
        <v>-9.6904098202847885E-3</v>
      </c>
      <c r="M2" s="40">
        <f t="shared" ca="1" si="0"/>
        <v>0.35125133875153208</v>
      </c>
      <c r="N2" s="40">
        <f t="shared" ca="1" si="0"/>
        <v>0.14886331630408806</v>
      </c>
      <c r="O2" s="40">
        <f t="shared" ca="1" si="0"/>
        <v>0.14318474208640278</v>
      </c>
      <c r="P2" s="40">
        <f t="shared" ca="1" si="0"/>
        <v>1.8497361541325948E-3</v>
      </c>
      <c r="Q2" s="40">
        <f t="shared" ca="1" si="0"/>
        <v>7.6203321537297961E-2</v>
      </c>
      <c r="R2" s="40">
        <f t="shared" ca="1" si="0"/>
        <v>3.5308098997972312E-2</v>
      </c>
      <c r="S2" s="40">
        <f t="shared" ca="1" si="0"/>
        <v>-5.419755023276249E-3</v>
      </c>
      <c r="T2" s="40">
        <f t="shared" ca="1" si="0"/>
        <v>7.3577179607990498E-2</v>
      </c>
      <c r="U2" s="40">
        <f t="shared" ca="1" si="0"/>
        <v>-0.1024906323375652</v>
      </c>
      <c r="V2" s="40">
        <f t="shared" ca="1" si="0"/>
        <v>-6.1131998655026172E-2</v>
      </c>
      <c r="W2" s="40">
        <f t="shared" ca="1" si="0"/>
        <v>8.2080248523258945E-2</v>
      </c>
      <c r="X2" s="40">
        <f t="shared" ca="1" si="0"/>
        <v>-6.5909196382404014E-2</v>
      </c>
      <c r="Y2" s="40">
        <f t="shared" ca="1" si="0"/>
        <v>2.2649723804649677E-2</v>
      </c>
      <c r="Z2" s="40">
        <f t="shared" ca="1" si="0"/>
        <v>0.10415242343331194</v>
      </c>
      <c r="AA2" s="40">
        <f t="shared" ca="1" si="0"/>
        <v>4.1604085709433074E-2</v>
      </c>
      <c r="AB2" s="40">
        <f t="shared" ca="1" si="0"/>
        <v>5.717164880314049E-2</v>
      </c>
      <c r="AC2" s="40">
        <f t="shared" ca="1" si="0"/>
        <v>3.0225462096347782E-2</v>
      </c>
      <c r="AD2" s="40">
        <f t="shared" ca="1" si="0"/>
        <v>-4.4927651989020864E-2</v>
      </c>
      <c r="AE2" s="40">
        <f t="shared" ca="1" si="0"/>
        <v>0.10719969482920297</v>
      </c>
      <c r="AF2" s="40">
        <f t="shared" ca="1" si="0"/>
        <v>0.17215266352778594</v>
      </c>
      <c r="AG2" s="40">
        <f t="shared" ca="1" si="0"/>
        <v>0.11666415643237235</v>
      </c>
      <c r="AH2" s="40">
        <f t="shared" ca="1" si="0"/>
        <v>-4.5213326077131639E-2</v>
      </c>
      <c r="AI2" s="40">
        <f t="shared" ca="1" si="0"/>
        <v>8.7982386758227407E-2</v>
      </c>
      <c r="AJ2" s="40">
        <f t="shared" ca="1" si="0"/>
        <v>0.169997281938425</v>
      </c>
      <c r="AK2" s="40">
        <f t="shared" ca="1" si="0"/>
        <v>0.16875189269613741</v>
      </c>
      <c r="AL2" s="40">
        <f t="shared" ca="1" si="0"/>
        <v>5.8620273824404538E-2</v>
      </c>
    </row>
    <row r="3" spans="1:38" x14ac:dyDescent="0.35">
      <c r="A3" s="38" t="str">
        <v>AIICO</v>
      </c>
      <c r="B3" s="40">
        <f t="shared" ref="B3:Q32" ca="1" si="1">CORREL(INDIRECT(B$1,1),INDIRECT($A3,1))</f>
        <v>0.11018154090612792</v>
      </c>
      <c r="C3" s="40">
        <f t="shared" ca="1" si="0"/>
        <v>1</v>
      </c>
      <c r="D3" s="40">
        <f t="shared" ca="1" si="0"/>
        <v>6.2049214921129654E-3</v>
      </c>
      <c r="E3" s="40">
        <f t="shared" ca="1" si="0"/>
        <v>-5.2024504610582396E-2</v>
      </c>
      <c r="F3" s="40">
        <f t="shared" ca="1" si="0"/>
        <v>8.8705295506300755E-2</v>
      </c>
      <c r="G3" s="40">
        <f t="shared" ca="1" si="0"/>
        <v>5.6405636024721454E-3</v>
      </c>
      <c r="H3" s="40">
        <f t="shared" ca="1" si="0"/>
        <v>-2.4041938348933933E-2</v>
      </c>
      <c r="I3" s="40">
        <f t="shared" ca="1" si="0"/>
        <v>-4.5334600178178142E-2</v>
      </c>
      <c r="J3" s="40">
        <f t="shared" ca="1" si="0"/>
        <v>4.0240154225730351E-2</v>
      </c>
      <c r="K3" s="40">
        <f t="shared" ca="1" si="0"/>
        <v>-6.8322310536990602E-3</v>
      </c>
      <c r="L3" s="40">
        <f t="shared" ca="1" si="0"/>
        <v>-3.3624702614371019E-2</v>
      </c>
      <c r="M3" s="40">
        <f t="shared" ca="1" si="0"/>
        <v>8.344688040598254E-2</v>
      </c>
      <c r="N3" s="40">
        <f t="shared" ca="1" si="0"/>
        <v>2.8845849592971616E-3</v>
      </c>
      <c r="O3" s="40">
        <f t="shared" ca="1" si="0"/>
        <v>4.2487916012874612E-2</v>
      </c>
      <c r="P3" s="40">
        <f t="shared" ca="1" si="0"/>
        <v>2.5546421391865679E-2</v>
      </c>
      <c r="Q3" s="40">
        <f t="shared" ca="1" si="0"/>
        <v>0.12577390006847186</v>
      </c>
      <c r="R3" s="40">
        <f t="shared" ca="1" si="0"/>
        <v>-1.2363295447892057E-3</v>
      </c>
      <c r="S3" s="40">
        <f t="shared" ca="1" si="0"/>
        <v>-0.10390804860168934</v>
      </c>
      <c r="T3" s="40">
        <f t="shared" ca="1" si="0"/>
        <v>2.7733504057372464E-2</v>
      </c>
      <c r="U3" s="40">
        <f t="shared" ca="1" si="0"/>
        <v>8.3730238914403482E-2</v>
      </c>
      <c r="V3" s="40">
        <f t="shared" ca="1" si="0"/>
        <v>4.8631427623092617E-2</v>
      </c>
      <c r="W3" s="40">
        <f t="shared" ca="1" si="0"/>
        <v>-1.8891324861080073E-3</v>
      </c>
      <c r="X3" s="40">
        <f t="shared" ca="1" si="0"/>
        <v>2.1442459891788987E-2</v>
      </c>
      <c r="Y3" s="40">
        <f t="shared" ca="1" si="0"/>
        <v>-7.4587381692152671E-3</v>
      </c>
      <c r="Z3" s="40">
        <f t="shared" ca="1" si="0"/>
        <v>0.14592373887538648</v>
      </c>
      <c r="AA3" s="40">
        <f t="shared" ca="1" si="0"/>
        <v>-7.5036570778777456E-2</v>
      </c>
      <c r="AB3" s="40">
        <f t="shared" ca="1" si="0"/>
        <v>-0.10370450004158037</v>
      </c>
      <c r="AC3" s="40">
        <f t="shared" ca="1" si="0"/>
        <v>-5.8459724094375734E-2</v>
      </c>
      <c r="AD3" s="40">
        <f t="shared" ca="1" si="0"/>
        <v>8.7074397597872524E-4</v>
      </c>
      <c r="AE3" s="40">
        <f t="shared" ca="1" si="0"/>
        <v>-0.13470284903884583</v>
      </c>
      <c r="AF3" s="40">
        <f t="shared" ca="1" si="0"/>
        <v>0.1348366589144418</v>
      </c>
      <c r="AG3" s="40">
        <f t="shared" ca="1" si="0"/>
        <v>0.10476508581131973</v>
      </c>
      <c r="AH3" s="40">
        <f t="shared" ca="1" si="0"/>
        <v>-1.6064388596550641E-2</v>
      </c>
      <c r="AI3" s="40">
        <f t="shared" ca="1" si="0"/>
        <v>4.6169406935139129E-3</v>
      </c>
      <c r="AJ3" s="40">
        <f t="shared" ca="1" si="0"/>
        <v>5.3409760830071581E-2</v>
      </c>
      <c r="AK3" s="40">
        <f t="shared" ca="1" si="0"/>
        <v>-1.6639214681179227E-2</v>
      </c>
      <c r="AL3" s="40">
        <f t="shared" ca="1" si="0"/>
        <v>4.6375905937971768E-3</v>
      </c>
    </row>
    <row r="4" spans="1:38" x14ac:dyDescent="0.35">
      <c r="A4" s="38" t="str">
        <v>BOCGAS</v>
      </c>
      <c r="B4" s="40">
        <f t="shared" ca="1" si="1"/>
        <v>9.1960864026725597E-2</v>
      </c>
      <c r="C4" s="40">
        <f t="shared" ca="1" si="0"/>
        <v>6.2049214921129654E-3</v>
      </c>
      <c r="D4" s="40">
        <f t="shared" ca="1" si="0"/>
        <v>1</v>
      </c>
      <c r="E4" s="40">
        <f t="shared" ca="1" si="0"/>
        <v>-3.9085383679170948E-3</v>
      </c>
      <c r="F4" s="40">
        <f t="shared" ca="1" si="0"/>
        <v>2.3967336979169786E-2</v>
      </c>
      <c r="G4" s="40">
        <f t="shared" ca="1" si="0"/>
        <v>9.9915454385186245E-2</v>
      </c>
      <c r="H4" s="40">
        <f t="shared" ca="1" si="0"/>
        <v>0.18644503116948111</v>
      </c>
      <c r="I4" s="40">
        <f t="shared" ca="1" si="0"/>
        <v>-3.487950916525929E-3</v>
      </c>
      <c r="J4" s="40">
        <f t="shared" ca="1" si="0"/>
        <v>-1.1134664591387802E-2</v>
      </c>
      <c r="K4" s="40">
        <f t="shared" ca="1" si="0"/>
        <v>3.2906567949088222E-2</v>
      </c>
      <c r="L4" s="40">
        <f t="shared" ca="1" si="0"/>
        <v>-1.2461659911625103E-2</v>
      </c>
      <c r="M4" s="40">
        <f t="shared" ca="1" si="0"/>
        <v>-9.3781600943549301E-2</v>
      </c>
      <c r="N4" s="40">
        <f t="shared" ca="1" si="0"/>
        <v>8.0275937650029529E-3</v>
      </c>
      <c r="O4" s="40">
        <f t="shared" ca="1" si="0"/>
        <v>-6.4660771120148466E-2</v>
      </c>
      <c r="P4" s="40">
        <f t="shared" ca="1" si="0"/>
        <v>5.82370792540804E-2</v>
      </c>
      <c r="Q4" s="40">
        <f t="shared" ca="1" si="0"/>
        <v>-8.4451806392496734E-2</v>
      </c>
      <c r="R4" s="40">
        <f t="shared" ca="1" si="0"/>
        <v>3.2191176579443682E-2</v>
      </c>
      <c r="S4" s="40">
        <f t="shared" ca="1" si="0"/>
        <v>-2.7364005545681427E-2</v>
      </c>
      <c r="T4" s="40">
        <f t="shared" ca="1" si="0"/>
        <v>4.7634782643308768E-2</v>
      </c>
      <c r="U4" s="40">
        <f t="shared" ca="1" si="0"/>
        <v>7.18707348590156E-2</v>
      </c>
      <c r="V4" s="40">
        <f t="shared" ca="1" si="0"/>
        <v>-0.11263503575108987</v>
      </c>
      <c r="W4" s="40">
        <f t="shared" ca="1" si="0"/>
        <v>1.2839178136492945E-2</v>
      </c>
      <c r="X4" s="40">
        <f t="shared" ca="1" si="0"/>
        <v>-3.1328532119211361E-3</v>
      </c>
      <c r="Y4" s="40">
        <f t="shared" ca="1" si="0"/>
        <v>4.9298571542606924E-2</v>
      </c>
      <c r="Z4" s="40">
        <f t="shared" ca="1" si="0"/>
        <v>-2.4467799380833093E-2</v>
      </c>
      <c r="AA4" s="40">
        <f t="shared" ca="1" si="0"/>
        <v>-4.4814830910985008E-3</v>
      </c>
      <c r="AB4" s="40">
        <f t="shared" ca="1" si="0"/>
        <v>-3.2711847685637868E-2</v>
      </c>
      <c r="AC4" s="40">
        <f t="shared" ca="1" si="0"/>
        <v>6.9078731269373569E-2</v>
      </c>
      <c r="AD4" s="40">
        <f t="shared" ca="1" si="0"/>
        <v>-4.0703906826862922E-3</v>
      </c>
      <c r="AE4" s="40">
        <f t="shared" ca="1" si="0"/>
        <v>0.19189917788453867</v>
      </c>
      <c r="AF4" s="40">
        <f t="shared" ca="1" si="0"/>
        <v>3.5261470922867709E-2</v>
      </c>
      <c r="AG4" s="40">
        <f t="shared" ca="1" si="0"/>
        <v>-2.614553613390742E-2</v>
      </c>
      <c r="AH4" s="40">
        <f t="shared" ca="1" si="0"/>
        <v>-1.1645173929533961E-3</v>
      </c>
      <c r="AI4" s="40">
        <f t="shared" ca="1" si="0"/>
        <v>3.6995575410485718E-2</v>
      </c>
      <c r="AJ4" s="40">
        <f t="shared" ca="1" si="0"/>
        <v>-1.0069177409015711E-2</v>
      </c>
      <c r="AK4" s="40">
        <f t="shared" ca="1" si="0"/>
        <v>1.7992041198311794E-2</v>
      </c>
      <c r="AL4" s="40">
        <f t="shared" ca="1" si="0"/>
        <v>3.4163796346908925E-3</v>
      </c>
    </row>
    <row r="5" spans="1:38" x14ac:dyDescent="0.35">
      <c r="A5" s="38" t="str">
        <v>CILEASIN</v>
      </c>
      <c r="B5" s="40">
        <f t="shared" ca="1" si="1"/>
        <v>6.5401296285754681E-2</v>
      </c>
      <c r="C5" s="40">
        <f t="shared" ca="1" si="0"/>
        <v>-5.2024504610582396E-2</v>
      </c>
      <c r="D5" s="40">
        <f t="shared" ca="1" si="0"/>
        <v>-3.9085383679170948E-3</v>
      </c>
      <c r="E5" s="40">
        <f t="shared" ca="1" si="0"/>
        <v>1</v>
      </c>
      <c r="F5" s="40">
        <f t="shared" ca="1" si="0"/>
        <v>-2.3878614689579504E-2</v>
      </c>
      <c r="G5" s="40">
        <f t="shared" ca="1" si="0"/>
        <v>-6.0245741711184809E-3</v>
      </c>
      <c r="H5" s="40">
        <f t="shared" ca="1" si="0"/>
        <v>-3.286167261508912E-2</v>
      </c>
      <c r="I5" s="40">
        <f t="shared" ca="1" si="0"/>
        <v>-4.357051280727163E-2</v>
      </c>
      <c r="J5" s="40">
        <f t="shared" ca="1" si="0"/>
        <v>9.8685576980471219E-3</v>
      </c>
      <c r="K5" s="40">
        <f t="shared" ca="1" si="0"/>
        <v>1.7340380038163718E-2</v>
      </c>
      <c r="L5" s="40">
        <f t="shared" ca="1" si="0"/>
        <v>1.3632521909509843E-3</v>
      </c>
      <c r="M5" s="40">
        <f t="shared" ca="1" si="0"/>
        <v>3.3118676089321092E-2</v>
      </c>
      <c r="N5" s="40">
        <f t="shared" ca="1" si="0"/>
        <v>0.12426852611923984</v>
      </c>
      <c r="O5" s="40">
        <f t="shared" ca="1" si="0"/>
        <v>-6.80756022716964E-2</v>
      </c>
      <c r="P5" s="40">
        <f t="shared" ca="1" si="0"/>
        <v>-2.1813231577842662E-2</v>
      </c>
      <c r="Q5" s="40">
        <f t="shared" ca="1" si="0"/>
        <v>1.7770282237465226E-2</v>
      </c>
      <c r="R5" s="40">
        <f t="shared" ca="1" si="0"/>
        <v>-4.3859797428915367E-2</v>
      </c>
      <c r="S5" s="40">
        <f t="shared" ca="1" si="0"/>
        <v>2.471877191690388E-2</v>
      </c>
      <c r="T5" s="40">
        <f t="shared" ca="1" si="0"/>
        <v>4.1022643151322147E-2</v>
      </c>
      <c r="U5" s="40">
        <f t="shared" ca="1" si="0"/>
        <v>2.6710036136575622E-2</v>
      </c>
      <c r="V5" s="40">
        <f t="shared" ca="1" si="0"/>
        <v>1.3424181011813367E-2</v>
      </c>
      <c r="W5" s="40">
        <f t="shared" ca="1" si="0"/>
        <v>0.17433886681546804</v>
      </c>
      <c r="X5" s="40">
        <f t="shared" ca="1" si="0"/>
        <v>-6.3222241494198139E-2</v>
      </c>
      <c r="Y5" s="40">
        <f t="shared" ca="1" si="0"/>
        <v>2.4501047713447986E-2</v>
      </c>
      <c r="Z5" s="40">
        <f t="shared" ca="1" si="0"/>
        <v>-0.11660339796866424</v>
      </c>
      <c r="AA5" s="40">
        <f t="shared" ca="1" si="0"/>
        <v>2.4499761535029491E-2</v>
      </c>
      <c r="AB5" s="40">
        <f t="shared" ca="1" si="0"/>
        <v>0.1350384854866267</v>
      </c>
      <c r="AC5" s="40">
        <f t="shared" ca="1" si="0"/>
        <v>-5.3257768773283896E-3</v>
      </c>
      <c r="AD5" s="40">
        <f t="shared" ca="1" si="0"/>
        <v>2.8467065419957195E-4</v>
      </c>
      <c r="AE5" s="40">
        <f t="shared" ca="1" si="0"/>
        <v>9.4230825855742724E-3</v>
      </c>
      <c r="AF5" s="40">
        <f t="shared" ca="1" si="0"/>
        <v>3.0631116705743304E-2</v>
      </c>
      <c r="AG5" s="40">
        <f t="shared" ca="1" si="0"/>
        <v>-1.8082636805295861E-4</v>
      </c>
      <c r="AH5" s="40">
        <f t="shared" ca="1" si="0"/>
        <v>0.11269485585713448</v>
      </c>
      <c r="AI5" s="40">
        <f t="shared" ca="1" si="0"/>
        <v>9.0702102399346368E-2</v>
      </c>
      <c r="AJ5" s="40">
        <f t="shared" ca="1" si="0"/>
        <v>1.9699755379200467E-3</v>
      </c>
      <c r="AK5" s="40">
        <f t="shared" ca="1" si="0"/>
        <v>1.4130164995558508E-2</v>
      </c>
      <c r="AL5" s="40">
        <f t="shared" ca="1" si="0"/>
        <v>1.2333895452811296E-3</v>
      </c>
    </row>
    <row r="6" spans="1:38" x14ac:dyDescent="0.35">
      <c r="A6" s="38" t="str">
        <v>CADBURY</v>
      </c>
      <c r="B6" s="40">
        <f t="shared" ca="1" si="1"/>
        <v>-2.604929773268936E-2</v>
      </c>
      <c r="C6" s="40">
        <f t="shared" ca="1" si="0"/>
        <v>8.8705295506300755E-2</v>
      </c>
      <c r="D6" s="40">
        <f t="shared" ca="1" si="0"/>
        <v>2.3967336979169786E-2</v>
      </c>
      <c r="E6" s="40">
        <f t="shared" ca="1" si="0"/>
        <v>-2.3878614689579504E-2</v>
      </c>
      <c r="F6" s="40">
        <f t="shared" ca="1" si="0"/>
        <v>0.99999999999999989</v>
      </c>
      <c r="G6" s="40">
        <f t="shared" ca="1" si="0"/>
        <v>0.11442689145115276</v>
      </c>
      <c r="H6" s="40">
        <f t="shared" ca="1" si="0"/>
        <v>-8.3068037820420281E-3</v>
      </c>
      <c r="I6" s="40">
        <f t="shared" ca="1" si="0"/>
        <v>4.085175676714182E-3</v>
      </c>
      <c r="J6" s="40">
        <f t="shared" ca="1" si="0"/>
        <v>-8.3010318218871768E-2</v>
      </c>
      <c r="K6" s="40">
        <f t="shared" ca="1" si="0"/>
        <v>1.8211567521927437E-2</v>
      </c>
      <c r="L6" s="40">
        <f t="shared" ca="1" si="0"/>
        <v>-5.1893710105293527E-2</v>
      </c>
      <c r="M6" s="40">
        <f t="shared" ca="1" si="0"/>
        <v>0.1631116475450019</v>
      </c>
      <c r="N6" s="40">
        <f t="shared" ca="1" si="0"/>
        <v>2.1878421600159622E-2</v>
      </c>
      <c r="O6" s="40">
        <f t="shared" ca="1" si="0"/>
        <v>7.4265076263319019E-2</v>
      </c>
      <c r="P6" s="40">
        <f t="shared" ca="1" si="0"/>
        <v>7.9578292378947896E-2</v>
      </c>
      <c r="Q6" s="40">
        <f t="shared" ca="1" si="0"/>
        <v>-6.6764421317186753E-2</v>
      </c>
      <c r="R6" s="40">
        <f t="shared" ca="1" si="0"/>
        <v>-2.2764700881749183E-2</v>
      </c>
      <c r="S6" s="40">
        <f t="shared" ca="1" si="0"/>
        <v>-3.0574209449847598E-2</v>
      </c>
      <c r="T6" s="40">
        <f t="shared" ca="1" si="0"/>
        <v>8.8449090479991738E-3</v>
      </c>
      <c r="U6" s="40">
        <f t="shared" ca="1" si="0"/>
        <v>-8.1967576441948822E-3</v>
      </c>
      <c r="V6" s="40">
        <f t="shared" ca="1" si="0"/>
        <v>-5.043561237696733E-2</v>
      </c>
      <c r="W6" s="40">
        <f t="shared" ca="1" si="0"/>
        <v>8.3263965953011845E-2</v>
      </c>
      <c r="X6" s="40">
        <f t="shared" ca="1" si="0"/>
        <v>3.8897486515683109E-2</v>
      </c>
      <c r="Y6" s="40">
        <f t="shared" ca="1" si="0"/>
        <v>1.7775895477044987E-2</v>
      </c>
      <c r="Z6" s="40">
        <f t="shared" ca="1" si="0"/>
        <v>6.7678491861002429E-2</v>
      </c>
      <c r="AA6" s="40">
        <f t="shared" ca="1" si="0"/>
        <v>-2.693964273080526E-2</v>
      </c>
      <c r="AB6" s="40">
        <f t="shared" ca="1" si="0"/>
        <v>0.11125571133280662</v>
      </c>
      <c r="AC6" s="40">
        <f t="shared" ca="1" si="0"/>
        <v>7.3386459641103546E-2</v>
      </c>
      <c r="AD6" s="40">
        <f t="shared" ca="1" si="0"/>
        <v>0.1807104503797371</v>
      </c>
      <c r="AE6" s="40">
        <f t="shared" ca="1" si="0"/>
        <v>2.776678574482639E-2</v>
      </c>
      <c r="AF6" s="40">
        <f t="shared" ca="1" si="0"/>
        <v>-6.1413854711681766E-2</v>
      </c>
      <c r="AG6" s="40">
        <f t="shared" ca="1" si="0"/>
        <v>0.10982706935475622</v>
      </c>
      <c r="AH6" s="40">
        <f t="shared" ca="1" si="0"/>
        <v>-0.12309413123395595</v>
      </c>
      <c r="AI6" s="40">
        <f t="shared" ca="1" si="0"/>
        <v>5.533951963213022E-2</v>
      </c>
      <c r="AJ6" s="40">
        <f t="shared" ca="1" si="0"/>
        <v>7.2521331818630005E-2</v>
      </c>
      <c r="AK6" s="40">
        <f t="shared" ca="1" si="0"/>
        <v>-3.9790442436010209E-2</v>
      </c>
      <c r="AL6" s="40">
        <f t="shared" ca="1" si="0"/>
        <v>-0.17962200861131722</v>
      </c>
    </row>
    <row r="7" spans="1:38" x14ac:dyDescent="0.35">
      <c r="A7" s="38" t="str">
        <v>CAP</v>
      </c>
      <c r="B7" s="40">
        <f t="shared" ca="1" si="1"/>
        <v>-5.0566272050066766E-2</v>
      </c>
      <c r="C7" s="40">
        <f t="shared" ca="1" si="0"/>
        <v>5.6405636024721454E-3</v>
      </c>
      <c r="D7" s="40">
        <f t="shared" ca="1" si="0"/>
        <v>9.9915454385186245E-2</v>
      </c>
      <c r="E7" s="40">
        <f t="shared" ca="1" si="0"/>
        <v>-6.0245741711184809E-3</v>
      </c>
      <c r="F7" s="40">
        <f t="shared" ca="1" si="0"/>
        <v>0.11442689145115276</v>
      </c>
      <c r="G7" s="40">
        <f t="shared" ca="1" si="0"/>
        <v>1</v>
      </c>
      <c r="H7" s="40">
        <f t="shared" ca="1" si="0"/>
        <v>-9.6054428566575312E-2</v>
      </c>
      <c r="I7" s="40">
        <f t="shared" ca="1" si="0"/>
        <v>0.16549461305885219</v>
      </c>
      <c r="J7" s="40">
        <f t="shared" ca="1" si="0"/>
        <v>0.12964346268852617</v>
      </c>
      <c r="K7" s="40">
        <f t="shared" ca="1" si="0"/>
        <v>1.4861381473716587E-2</v>
      </c>
      <c r="L7" s="40">
        <f t="shared" ca="1" si="0"/>
        <v>4.2297904067333907E-2</v>
      </c>
      <c r="M7" s="40">
        <f t="shared" ca="1" si="0"/>
        <v>0.15472341520596508</v>
      </c>
      <c r="N7" s="40">
        <f t="shared" ca="1" si="0"/>
        <v>3.2613808061327909E-2</v>
      </c>
      <c r="O7" s="40">
        <f t="shared" ca="1" si="0"/>
        <v>-7.399075180286796E-2</v>
      </c>
      <c r="P7" s="40">
        <f t="shared" ca="1" si="0"/>
        <v>7.7243618973921263E-2</v>
      </c>
      <c r="Q7" s="40">
        <f t="shared" ca="1" si="0"/>
        <v>-7.0658867206919631E-3</v>
      </c>
      <c r="R7" s="40">
        <f t="shared" ca="1" si="0"/>
        <v>-5.9560801662874925E-2</v>
      </c>
      <c r="S7" s="40">
        <f t="shared" ca="1" si="0"/>
        <v>7.5335805151404922E-2</v>
      </c>
      <c r="T7" s="40">
        <f t="shared" ca="1" si="0"/>
        <v>-3.3849617727808465E-2</v>
      </c>
      <c r="U7" s="40">
        <f t="shared" ca="1" si="0"/>
        <v>-6.7638693152799412E-2</v>
      </c>
      <c r="V7" s="40">
        <f t="shared" ca="1" si="0"/>
        <v>-0.1358884644852465</v>
      </c>
      <c r="W7" s="40">
        <f t="shared" ca="1" si="0"/>
        <v>6.6733432922620003E-2</v>
      </c>
      <c r="X7" s="40">
        <f t="shared" ca="1" si="0"/>
        <v>2.4530633060475204E-2</v>
      </c>
      <c r="Y7" s="40">
        <f t="shared" ca="1" si="0"/>
        <v>6.508660988395551E-2</v>
      </c>
      <c r="Z7" s="40">
        <f t="shared" ca="1" si="0"/>
        <v>1.4039276805913771E-2</v>
      </c>
      <c r="AA7" s="40">
        <f t="shared" ca="1" si="0"/>
        <v>-2.4339942824809394E-2</v>
      </c>
      <c r="AB7" s="40">
        <f t="shared" ca="1" si="0"/>
        <v>1.4225672968924347E-3</v>
      </c>
      <c r="AC7" s="40">
        <f t="shared" ca="1" si="0"/>
        <v>5.6603007142039252E-2</v>
      </c>
      <c r="AD7" s="40">
        <f t="shared" ca="1" si="0"/>
        <v>-3.5821814387897313E-4</v>
      </c>
      <c r="AE7" s="40">
        <f t="shared" ca="1" si="0"/>
        <v>-2.5914262404964347E-2</v>
      </c>
      <c r="AF7" s="40">
        <f t="shared" ca="1" si="0"/>
        <v>-7.0195283663351165E-3</v>
      </c>
      <c r="AG7" s="40">
        <f t="shared" ca="1" si="0"/>
        <v>-1.4412513129874814E-2</v>
      </c>
      <c r="AH7" s="40">
        <f t="shared" ca="1" si="0"/>
        <v>-4.2119701857653714E-2</v>
      </c>
      <c r="AI7" s="40">
        <f t="shared" ca="1" si="0"/>
        <v>1.254033329372508E-2</v>
      </c>
      <c r="AJ7" s="40">
        <f t="shared" ca="1" si="0"/>
        <v>-0.10170331974378073</v>
      </c>
      <c r="AK7" s="40">
        <f t="shared" ca="1" si="0"/>
        <v>-0.1589050407394115</v>
      </c>
      <c r="AL7" s="40">
        <f t="shared" ca="1" si="0"/>
        <v>-2.9911757414347677E-3</v>
      </c>
    </row>
    <row r="8" spans="1:38" x14ac:dyDescent="0.35">
      <c r="A8" s="38" t="str">
        <v>CONOIL</v>
      </c>
      <c r="B8" s="40">
        <f t="shared" ca="1" si="1"/>
        <v>1.7481329040195358E-2</v>
      </c>
      <c r="C8" s="40">
        <f t="shared" ca="1" si="0"/>
        <v>-2.4041938348933933E-2</v>
      </c>
      <c r="D8" s="40">
        <f t="shared" ca="1" si="0"/>
        <v>0.18644503116948111</v>
      </c>
      <c r="E8" s="40">
        <f t="shared" ca="1" si="0"/>
        <v>-3.286167261508912E-2</v>
      </c>
      <c r="F8" s="40">
        <f t="shared" ca="1" si="0"/>
        <v>-8.3068037820420281E-3</v>
      </c>
      <c r="G8" s="40">
        <f t="shared" ca="1" si="0"/>
        <v>-9.6054428566575312E-2</v>
      </c>
      <c r="H8" s="40">
        <f t="shared" ca="1" si="0"/>
        <v>1</v>
      </c>
      <c r="I8" s="40">
        <f t="shared" ca="1" si="0"/>
        <v>3.5289301077442471E-2</v>
      </c>
      <c r="J8" s="40">
        <f t="shared" ca="1" si="0"/>
        <v>6.8505705411821494E-2</v>
      </c>
      <c r="K8" s="40">
        <f t="shared" ca="1" si="0"/>
        <v>0.16258182428482906</v>
      </c>
      <c r="L8" s="40">
        <f t="shared" ca="1" si="0"/>
        <v>1.0278439054382308E-2</v>
      </c>
      <c r="M8" s="40">
        <f t="shared" ca="1" si="0"/>
        <v>-3.7113005782708784E-2</v>
      </c>
      <c r="N8" s="40">
        <f t="shared" ca="1" si="0"/>
        <v>-2.7895157859045429E-2</v>
      </c>
      <c r="O8" s="40">
        <f t="shared" ca="1" si="0"/>
        <v>-1.9558723539990396E-2</v>
      </c>
      <c r="P8" s="40">
        <f t="shared" ca="1" si="0"/>
        <v>9.8939023077234942E-2</v>
      </c>
      <c r="Q8" s="40">
        <f t="shared" ca="1" si="0"/>
        <v>-4.7996516870879233E-2</v>
      </c>
      <c r="R8" s="40">
        <f t="shared" ca="1" si="0"/>
        <v>0.13553736439238034</v>
      </c>
      <c r="S8" s="40">
        <f t="shared" ca="1" si="0"/>
        <v>-4.7329971092565377E-2</v>
      </c>
      <c r="T8" s="40">
        <f t="shared" ca="1" si="0"/>
        <v>0.16612873035250708</v>
      </c>
      <c r="U8" s="40">
        <f t="shared" ca="1" si="0"/>
        <v>4.6725399748770574E-3</v>
      </c>
      <c r="V8" s="40">
        <f t="shared" ca="1" si="0"/>
        <v>2.8755906520116583E-2</v>
      </c>
      <c r="W8" s="40">
        <f t="shared" ca="1" si="0"/>
        <v>6.3471400570979785E-3</v>
      </c>
      <c r="X8" s="40">
        <f t="shared" ca="1" si="0"/>
        <v>-4.3217261068737647E-3</v>
      </c>
      <c r="Y8" s="40">
        <f t="shared" ca="1" si="0"/>
        <v>-1.0533146455998153E-2</v>
      </c>
      <c r="Z8" s="40">
        <f t="shared" ca="1" si="0"/>
        <v>6.3885275759337111E-3</v>
      </c>
      <c r="AA8" s="40">
        <f t="shared" ca="1" si="0"/>
        <v>-7.6944128482378915E-2</v>
      </c>
      <c r="AB8" s="40">
        <f t="shared" ca="1" si="0"/>
        <v>-0.10849760803323391</v>
      </c>
      <c r="AC8" s="40">
        <f t="shared" ca="1" si="0"/>
        <v>4.6801106359275702E-2</v>
      </c>
      <c r="AD8" s="40">
        <f t="shared" ca="1" si="0"/>
        <v>-6.2303411730496193E-3</v>
      </c>
      <c r="AE8" s="40">
        <f t="shared" ca="1" si="0"/>
        <v>1.8281428555498858E-2</v>
      </c>
      <c r="AF8" s="40">
        <f t="shared" ca="1" si="0"/>
        <v>-5.9413361753776544E-3</v>
      </c>
      <c r="AG8" s="40">
        <f t="shared" ca="1" si="0"/>
        <v>9.0925735821124481E-2</v>
      </c>
      <c r="AH8" s="40">
        <f t="shared" ca="1" si="0"/>
        <v>1.9289377025359867E-2</v>
      </c>
      <c r="AI8" s="40">
        <f t="shared" ca="1" si="0"/>
        <v>-3.9398277122095059E-2</v>
      </c>
      <c r="AJ8" s="40">
        <f t="shared" ca="1" si="0"/>
        <v>6.8519956349438721E-2</v>
      </c>
      <c r="AK8" s="40">
        <f t="shared" ca="1" si="0"/>
        <v>7.1960026279690906E-2</v>
      </c>
      <c r="AL8" s="40">
        <f t="shared" ca="1" si="0"/>
        <v>7.6908366006169931E-3</v>
      </c>
    </row>
    <row r="9" spans="1:38" x14ac:dyDescent="0.35">
      <c r="A9" s="38" t="str">
        <v>CONTINSU</v>
      </c>
      <c r="B9" s="40">
        <f t="shared" ca="1" si="1"/>
        <v>3.2831655672346909E-2</v>
      </c>
      <c r="C9" s="40">
        <f t="shared" ca="1" si="0"/>
        <v>-4.5334600178178142E-2</v>
      </c>
      <c r="D9" s="40">
        <f t="shared" ca="1" si="0"/>
        <v>-3.487950916525929E-3</v>
      </c>
      <c r="E9" s="40">
        <f t="shared" ca="1" si="0"/>
        <v>-4.357051280727163E-2</v>
      </c>
      <c r="F9" s="40">
        <f t="shared" ref="C9:AL16" ca="1" si="2">CORREL(INDIRECT(F$1,1),INDIRECT($A9,1))</f>
        <v>4.085175676714182E-3</v>
      </c>
      <c r="G9" s="40">
        <f t="shared" ca="1" si="2"/>
        <v>0.16549461305885219</v>
      </c>
      <c r="H9" s="40">
        <f t="shared" ca="1" si="2"/>
        <v>3.5289301077442471E-2</v>
      </c>
      <c r="I9" s="40">
        <f t="shared" ca="1" si="2"/>
        <v>1.0000000000000002</v>
      </c>
      <c r="J9" s="40">
        <f t="shared" ca="1" si="2"/>
        <v>-5.1553750481874397E-2</v>
      </c>
      <c r="K9" s="40">
        <f t="shared" ca="1" si="2"/>
        <v>8.3361371399029285E-2</v>
      </c>
      <c r="L9" s="40">
        <f t="shared" ca="1" si="2"/>
        <v>6.4816713969344381E-2</v>
      </c>
      <c r="M9" s="40">
        <f t="shared" ca="1" si="2"/>
        <v>7.6386827648992392E-2</v>
      </c>
      <c r="N9" s="40">
        <f t="shared" ca="1" si="2"/>
        <v>-7.4679284989882744E-2</v>
      </c>
      <c r="O9" s="40">
        <f t="shared" ca="1" si="2"/>
        <v>-2.2632263491456039E-2</v>
      </c>
      <c r="P9" s="40">
        <f t="shared" ca="1" si="2"/>
        <v>7.7176454752651114E-2</v>
      </c>
      <c r="Q9" s="40">
        <f t="shared" ca="1" si="2"/>
        <v>7.3456196802215452E-3</v>
      </c>
      <c r="R9" s="40">
        <f t="shared" ca="1" si="2"/>
        <v>-0.18074576974202131</v>
      </c>
      <c r="S9" s="40">
        <f t="shared" ca="1" si="2"/>
        <v>-5.4252236348566456E-2</v>
      </c>
      <c r="T9" s="40">
        <f t="shared" ca="1" si="2"/>
        <v>4.8141825381085648E-3</v>
      </c>
      <c r="U9" s="40">
        <f t="shared" ca="1" si="2"/>
        <v>-8.1801272807411618E-2</v>
      </c>
      <c r="V9" s="40">
        <f t="shared" ca="1" si="2"/>
        <v>8.4115923926430317E-3</v>
      </c>
      <c r="W9" s="40">
        <f t="shared" ca="1" si="2"/>
        <v>3.5947534692716651E-2</v>
      </c>
      <c r="X9" s="40">
        <f t="shared" ca="1" si="2"/>
        <v>4.3595464072955982E-2</v>
      </c>
      <c r="Y9" s="40">
        <f t="shared" ca="1" si="2"/>
        <v>-8.2795653912903333E-2</v>
      </c>
      <c r="Z9" s="40">
        <f t="shared" ca="1" si="2"/>
        <v>2.3109083085973733E-3</v>
      </c>
      <c r="AA9" s="40">
        <f t="shared" ca="1" si="2"/>
        <v>-1.631552286881437E-2</v>
      </c>
      <c r="AB9" s="40">
        <f t="shared" ca="1" si="2"/>
        <v>-1.5881570498743537E-2</v>
      </c>
      <c r="AC9" s="40">
        <f t="shared" ca="1" si="2"/>
        <v>2.4789742135799514E-2</v>
      </c>
      <c r="AD9" s="40">
        <f t="shared" ca="1" si="2"/>
        <v>5.8804548294796139E-4</v>
      </c>
      <c r="AE9" s="40">
        <f t="shared" ca="1" si="2"/>
        <v>1.7453755734486029E-2</v>
      </c>
      <c r="AF9" s="40">
        <f t="shared" ca="1" si="2"/>
        <v>-8.0021629248212163E-3</v>
      </c>
      <c r="AG9" s="40">
        <f t="shared" ca="1" si="2"/>
        <v>-1.5507486232018492E-2</v>
      </c>
      <c r="AH9" s="40">
        <f t="shared" ca="1" si="2"/>
        <v>-3.0976368890291373E-2</v>
      </c>
      <c r="AI9" s="40">
        <f t="shared" ca="1" si="2"/>
        <v>1.0982715485120093E-3</v>
      </c>
      <c r="AJ9" s="40">
        <f t="shared" ca="1" si="2"/>
        <v>-2.7068827298724261E-2</v>
      </c>
      <c r="AK9" s="40">
        <f t="shared" ca="1" si="2"/>
        <v>7.2365369536400451E-2</v>
      </c>
      <c r="AL9" s="40">
        <f t="shared" ca="1" si="2"/>
        <v>-2.467711401655297E-7</v>
      </c>
    </row>
    <row r="10" spans="1:38" x14ac:dyDescent="0.35">
      <c r="A10" s="38" t="str">
        <v>CUSTODIA</v>
      </c>
      <c r="B10" s="40">
        <f t="shared" ca="1" si="1"/>
        <v>1.8905478362114831E-2</v>
      </c>
      <c r="C10" s="40">
        <f t="shared" ca="1" si="2"/>
        <v>4.0240154225730351E-2</v>
      </c>
      <c r="D10" s="40">
        <f t="shared" ca="1" si="2"/>
        <v>-1.1134664591387802E-2</v>
      </c>
      <c r="E10" s="40">
        <f t="shared" ca="1" si="2"/>
        <v>9.8685576980471219E-3</v>
      </c>
      <c r="F10" s="40">
        <f t="shared" ca="1" si="2"/>
        <v>-8.3010318218871768E-2</v>
      </c>
      <c r="G10" s="40">
        <f t="shared" ca="1" si="2"/>
        <v>0.12964346268852617</v>
      </c>
      <c r="H10" s="40">
        <f t="shared" ca="1" si="2"/>
        <v>6.8505705411821494E-2</v>
      </c>
      <c r="I10" s="40">
        <f t="shared" ca="1" si="2"/>
        <v>-5.1553750481874397E-2</v>
      </c>
      <c r="J10" s="40">
        <f t="shared" ca="1" si="2"/>
        <v>1</v>
      </c>
      <c r="K10" s="40">
        <f t="shared" ca="1" si="2"/>
        <v>-2.3460106217245209E-2</v>
      </c>
      <c r="L10" s="40">
        <f t="shared" ca="1" si="2"/>
        <v>-0.21865339694909278</v>
      </c>
      <c r="M10" s="40">
        <f t="shared" ca="1" si="2"/>
        <v>-2.7702855818746031E-2</v>
      </c>
      <c r="N10" s="40">
        <f t="shared" ca="1" si="2"/>
        <v>-3.6710948690538091E-3</v>
      </c>
      <c r="O10" s="40">
        <f t="shared" ca="1" si="2"/>
        <v>-3.4535538960370156E-2</v>
      </c>
      <c r="P10" s="40">
        <f t="shared" ca="1" si="2"/>
        <v>-3.6449535860263269E-2</v>
      </c>
      <c r="Q10" s="40">
        <f t="shared" ca="1" si="2"/>
        <v>-1.8402209193041311E-2</v>
      </c>
      <c r="R10" s="40">
        <f t="shared" ca="1" si="2"/>
        <v>7.8197613204429431E-2</v>
      </c>
      <c r="S10" s="40">
        <f t="shared" ca="1" si="2"/>
        <v>-4.2649299128435771E-2</v>
      </c>
      <c r="T10" s="40">
        <f t="shared" ca="1" si="2"/>
        <v>-0.12696731407972958</v>
      </c>
      <c r="U10" s="40">
        <f t="shared" ca="1" si="2"/>
        <v>-7.7873076873931885E-2</v>
      </c>
      <c r="V10" s="40">
        <f t="shared" ca="1" si="2"/>
        <v>-3.0849799151851168E-2</v>
      </c>
      <c r="W10" s="40">
        <f t="shared" ca="1" si="2"/>
        <v>-1.7716564977557709E-2</v>
      </c>
      <c r="X10" s="40">
        <f t="shared" ca="1" si="2"/>
        <v>-7.9081672593243418E-2</v>
      </c>
      <c r="Y10" s="40">
        <f t="shared" ca="1" si="2"/>
        <v>6.7616315513075606E-2</v>
      </c>
      <c r="Z10" s="40">
        <f t="shared" ca="1" si="2"/>
        <v>-6.5953973329104978E-2</v>
      </c>
      <c r="AA10" s="40">
        <f t="shared" ca="1" si="2"/>
        <v>-2.9895100369732006E-2</v>
      </c>
      <c r="AB10" s="40">
        <f t="shared" ca="1" si="2"/>
        <v>9.3187262959604604E-3</v>
      </c>
      <c r="AC10" s="40">
        <f t="shared" ca="1" si="2"/>
        <v>-6.3406394127124913E-4</v>
      </c>
      <c r="AD10" s="40">
        <f t="shared" ca="1" si="2"/>
        <v>-1.5132229047481023E-2</v>
      </c>
      <c r="AE10" s="40">
        <f t="shared" ca="1" si="2"/>
        <v>8.8467782219437283E-2</v>
      </c>
      <c r="AF10" s="40">
        <f t="shared" ca="1" si="2"/>
        <v>3.2291371801641065E-2</v>
      </c>
      <c r="AG10" s="40">
        <f t="shared" ca="1" si="2"/>
        <v>-0.10115241976271684</v>
      </c>
      <c r="AH10" s="40">
        <f t="shared" ca="1" si="2"/>
        <v>8.9798328433263172E-2</v>
      </c>
      <c r="AI10" s="40">
        <f t="shared" ca="1" si="2"/>
        <v>0.12475592251515727</v>
      </c>
      <c r="AJ10" s="40">
        <f t="shared" ca="1" si="2"/>
        <v>7.8530296502258443E-2</v>
      </c>
      <c r="AK10" s="40">
        <f t="shared" ca="1" si="2"/>
        <v>-3.7050241380718621E-2</v>
      </c>
      <c r="AL10" s="40">
        <f t="shared" ca="1" si="2"/>
        <v>1.5063291596462167E-2</v>
      </c>
    </row>
    <row r="11" spans="1:38" x14ac:dyDescent="0.35">
      <c r="A11" s="38" t="str">
        <v>DANGSUGA</v>
      </c>
      <c r="B11" s="40">
        <f t="shared" ca="1" si="1"/>
        <v>8.5524927040844509E-2</v>
      </c>
      <c r="C11" s="40">
        <f t="shared" ca="1" si="2"/>
        <v>-6.8322310536990602E-3</v>
      </c>
      <c r="D11" s="40">
        <f t="shared" ca="1" si="2"/>
        <v>3.2906567949088222E-2</v>
      </c>
      <c r="E11" s="40">
        <f t="shared" ca="1" si="2"/>
        <v>1.7340380038163718E-2</v>
      </c>
      <c r="F11" s="40">
        <f t="shared" ca="1" si="2"/>
        <v>1.8211567521927437E-2</v>
      </c>
      <c r="G11" s="40">
        <f t="shared" ca="1" si="2"/>
        <v>1.4861381473716587E-2</v>
      </c>
      <c r="H11" s="40">
        <f t="shared" ca="1" si="2"/>
        <v>0.16258182428482906</v>
      </c>
      <c r="I11" s="40">
        <f t="shared" ca="1" si="2"/>
        <v>8.3361371399029285E-2</v>
      </c>
      <c r="J11" s="40">
        <f t="shared" ca="1" si="2"/>
        <v>-2.3460106217245209E-2</v>
      </c>
      <c r="K11" s="40">
        <f t="shared" ca="1" si="2"/>
        <v>0.99999999999999978</v>
      </c>
      <c r="L11" s="40">
        <f t="shared" ca="1" si="2"/>
        <v>0.16954923126332155</v>
      </c>
      <c r="M11" s="40">
        <f t="shared" ca="1" si="2"/>
        <v>0.15446865828109743</v>
      </c>
      <c r="N11" s="40">
        <f t="shared" ca="1" si="2"/>
        <v>0.10275806745254491</v>
      </c>
      <c r="O11" s="40">
        <f t="shared" ca="1" si="2"/>
        <v>0.23429339166717164</v>
      </c>
      <c r="P11" s="40">
        <f t="shared" ca="1" si="2"/>
        <v>-7.9085457356324468E-2</v>
      </c>
      <c r="Q11" s="40">
        <f t="shared" ca="1" si="2"/>
        <v>0.22747233345257151</v>
      </c>
      <c r="R11" s="40">
        <f t="shared" ca="1" si="2"/>
        <v>0.18052095641403895</v>
      </c>
      <c r="S11" s="40">
        <f t="shared" ca="1" si="2"/>
        <v>1.4786516998703404E-2</v>
      </c>
      <c r="T11" s="40">
        <f t="shared" ca="1" si="2"/>
        <v>0.17515610515101807</v>
      </c>
      <c r="U11" s="40">
        <f t="shared" ca="1" si="2"/>
        <v>4.9729201008097143E-3</v>
      </c>
      <c r="V11" s="40">
        <f t="shared" ca="1" si="2"/>
        <v>6.1012650033816909E-2</v>
      </c>
      <c r="W11" s="40">
        <f t="shared" ca="1" si="2"/>
        <v>3.8540258496634991E-2</v>
      </c>
      <c r="X11" s="40">
        <f t="shared" ca="1" si="2"/>
        <v>7.679310148922304E-2</v>
      </c>
      <c r="Y11" s="40">
        <f t="shared" ca="1" si="2"/>
        <v>1.4817951825364054E-2</v>
      </c>
      <c r="Z11" s="40">
        <f t="shared" ca="1" si="2"/>
        <v>9.421106460144181E-2</v>
      </c>
      <c r="AA11" s="40">
        <f t="shared" ca="1" si="2"/>
        <v>-0.1001571531388713</v>
      </c>
      <c r="AB11" s="40">
        <f t="shared" ca="1" si="2"/>
        <v>8.7177971537286958E-2</v>
      </c>
      <c r="AC11" s="40">
        <f t="shared" ca="1" si="2"/>
        <v>2.3488007808834945E-2</v>
      </c>
      <c r="AD11" s="40">
        <f t="shared" ca="1" si="2"/>
        <v>-4.1662586570765511E-3</v>
      </c>
      <c r="AE11" s="40">
        <f t="shared" ca="1" si="2"/>
        <v>4.1475378671409976E-2</v>
      </c>
      <c r="AF11" s="40">
        <f t="shared" ca="1" si="2"/>
        <v>0.18909870275970089</v>
      </c>
      <c r="AG11" s="40">
        <f t="shared" ca="1" si="2"/>
        <v>0.16961747476469019</v>
      </c>
      <c r="AH11" s="40">
        <f t="shared" ca="1" si="2"/>
        <v>9.8523102835724991E-2</v>
      </c>
      <c r="AI11" s="40">
        <f t="shared" ca="1" si="2"/>
        <v>0.11331730323576671</v>
      </c>
      <c r="AJ11" s="40">
        <f t="shared" ca="1" si="2"/>
        <v>7.5568527046709841E-2</v>
      </c>
      <c r="AK11" s="40">
        <f t="shared" ca="1" si="2"/>
        <v>0.19687701975282962</v>
      </c>
      <c r="AL11" s="40">
        <f t="shared" ca="1" si="2"/>
        <v>1.1645187189798735E-2</v>
      </c>
    </row>
    <row r="12" spans="1:38" x14ac:dyDescent="0.35">
      <c r="A12" s="38" t="str">
        <v>DUNLOP</v>
      </c>
      <c r="B12" s="40">
        <f t="shared" ca="1" si="1"/>
        <v>-9.6904098202847885E-3</v>
      </c>
      <c r="C12" s="40">
        <f t="shared" ca="1" si="2"/>
        <v>-3.3624702614371019E-2</v>
      </c>
      <c r="D12" s="40">
        <f t="shared" ca="1" si="2"/>
        <v>-1.2461659911625103E-2</v>
      </c>
      <c r="E12" s="40">
        <f t="shared" ca="1" si="2"/>
        <v>1.3632521909509843E-3</v>
      </c>
      <c r="F12" s="40">
        <f t="shared" ca="1" si="2"/>
        <v>-5.1893710105293527E-2</v>
      </c>
      <c r="G12" s="40">
        <f t="shared" ca="1" si="2"/>
        <v>4.2297904067333907E-2</v>
      </c>
      <c r="H12" s="40">
        <f t="shared" ca="1" si="2"/>
        <v>1.0278439054382308E-2</v>
      </c>
      <c r="I12" s="40">
        <f t="shared" ca="1" si="2"/>
        <v>6.4816713969344381E-2</v>
      </c>
      <c r="J12" s="40">
        <f t="shared" ca="1" si="2"/>
        <v>-0.21865339694909278</v>
      </c>
      <c r="K12" s="40">
        <f t="shared" ca="1" si="2"/>
        <v>0.16954923126332155</v>
      </c>
      <c r="L12" s="40">
        <f t="shared" ca="1" si="2"/>
        <v>1</v>
      </c>
      <c r="M12" s="40">
        <f t="shared" ca="1" si="2"/>
        <v>0.14989368668700687</v>
      </c>
      <c r="N12" s="40">
        <f t="shared" ca="1" si="2"/>
        <v>-1.6180755268343488E-2</v>
      </c>
      <c r="O12" s="40">
        <f t="shared" ca="1" si="2"/>
        <v>-9.9573776862429356E-3</v>
      </c>
      <c r="P12" s="40">
        <f t="shared" ca="1" si="2"/>
        <v>-0.10271071321896122</v>
      </c>
      <c r="Q12" s="40">
        <f t="shared" ca="1" si="2"/>
        <v>5.6669905979234242E-2</v>
      </c>
      <c r="R12" s="40">
        <f t="shared" ca="1" si="2"/>
        <v>-5.3420746055335448E-3</v>
      </c>
      <c r="S12" s="40">
        <f t="shared" ca="1" si="2"/>
        <v>0.12162188774595262</v>
      </c>
      <c r="T12" s="40">
        <f t="shared" ca="1" si="2"/>
        <v>0.2350902674993805</v>
      </c>
      <c r="U12" s="40">
        <f t="shared" ca="1" si="2"/>
        <v>0.11225831501685192</v>
      </c>
      <c r="V12" s="40">
        <f t="shared" ca="1" si="2"/>
        <v>-0.11263687314104431</v>
      </c>
      <c r="W12" s="40">
        <f t="shared" ca="1" si="2"/>
        <v>-3.3596342056541103E-3</v>
      </c>
      <c r="X12" s="40">
        <f t="shared" ca="1" si="2"/>
        <v>0.24162280248576715</v>
      </c>
      <c r="Y12" s="40">
        <f t="shared" ca="1" si="2"/>
        <v>3.9547914885827817E-2</v>
      </c>
      <c r="Z12" s="40">
        <f t="shared" ca="1" si="2"/>
        <v>-2.6651850957755612E-2</v>
      </c>
      <c r="AA12" s="40">
        <f t="shared" ca="1" si="2"/>
        <v>0.10946444857727709</v>
      </c>
      <c r="AB12" s="40">
        <f t="shared" ca="1" si="2"/>
        <v>7.757030828148614E-4</v>
      </c>
      <c r="AC12" s="40">
        <f t="shared" ca="1" si="2"/>
        <v>1.7848669450609408E-2</v>
      </c>
      <c r="AD12" s="40">
        <f t="shared" ca="1" si="2"/>
        <v>-1.2496077642617363E-2</v>
      </c>
      <c r="AE12" s="40">
        <f t="shared" ca="1" si="2"/>
        <v>1.4715440821966786E-2</v>
      </c>
      <c r="AF12" s="40">
        <f t="shared" ca="1" si="2"/>
        <v>2.1319429841676844E-2</v>
      </c>
      <c r="AG12" s="40">
        <f t="shared" ca="1" si="2"/>
        <v>4.3202003484190843E-2</v>
      </c>
      <c r="AH12" s="40">
        <f t="shared" ca="1" si="2"/>
        <v>2.0676741513420232E-2</v>
      </c>
      <c r="AI12" s="40">
        <f t="shared" ca="1" si="2"/>
        <v>-5.8678855675996129E-2</v>
      </c>
      <c r="AJ12" s="40">
        <f t="shared" ca="1" si="2"/>
        <v>-6.1569654821289045E-2</v>
      </c>
      <c r="AK12" s="40">
        <f t="shared" ca="1" si="2"/>
        <v>-3.5715992397395695E-2</v>
      </c>
      <c r="AL12" s="40">
        <f t="shared" ca="1" si="2"/>
        <v>1.6317243618172588E-2</v>
      </c>
    </row>
    <row r="13" spans="1:38" x14ac:dyDescent="0.35">
      <c r="A13" s="38" t="str">
        <v>FIDELITY</v>
      </c>
      <c r="B13" s="40">
        <f t="shared" ca="1" si="1"/>
        <v>0.35125133875153208</v>
      </c>
      <c r="C13" s="40">
        <f t="shared" ca="1" si="2"/>
        <v>8.344688040598254E-2</v>
      </c>
      <c r="D13" s="40">
        <f t="shared" ca="1" si="2"/>
        <v>-9.3781600943549301E-2</v>
      </c>
      <c r="E13" s="40">
        <f t="shared" ca="1" si="2"/>
        <v>3.3118676089321092E-2</v>
      </c>
      <c r="F13" s="40">
        <f t="shared" ca="1" si="2"/>
        <v>0.1631116475450019</v>
      </c>
      <c r="G13" s="40">
        <f t="shared" ca="1" si="2"/>
        <v>0.15472341520596508</v>
      </c>
      <c r="H13" s="40">
        <f t="shared" ca="1" si="2"/>
        <v>-3.7113005782708784E-2</v>
      </c>
      <c r="I13" s="40">
        <f t="shared" ca="1" si="2"/>
        <v>7.6386827648992392E-2</v>
      </c>
      <c r="J13" s="40">
        <f t="shared" ca="1" si="2"/>
        <v>-2.7702855818746031E-2</v>
      </c>
      <c r="K13" s="40">
        <f t="shared" ca="1" si="2"/>
        <v>0.15446865828109743</v>
      </c>
      <c r="L13" s="40">
        <f t="shared" ca="1" si="2"/>
        <v>0.14989368668700687</v>
      </c>
      <c r="M13" s="40">
        <f t="shared" ca="1" si="2"/>
        <v>0.99999999999999978</v>
      </c>
      <c r="N13" s="40">
        <f t="shared" ca="1" si="2"/>
        <v>0.28894710396181328</v>
      </c>
      <c r="O13" s="40">
        <f t="shared" ca="1" si="2"/>
        <v>0.21930291195550339</v>
      </c>
      <c r="P13" s="40">
        <f t="shared" ca="1" si="2"/>
        <v>4.1089721158402981E-2</v>
      </c>
      <c r="Q13" s="40">
        <f t="shared" ca="1" si="2"/>
        <v>0.24900048309030606</v>
      </c>
      <c r="R13" s="40">
        <f t="shared" ca="1" si="2"/>
        <v>6.392026533114889E-2</v>
      </c>
      <c r="S13" s="40">
        <f t="shared" ca="1" si="2"/>
        <v>1.1404500506506807E-2</v>
      </c>
      <c r="T13" s="40">
        <f t="shared" ca="1" si="2"/>
        <v>0.15993916093761204</v>
      </c>
      <c r="U13" s="40">
        <f t="shared" ca="1" si="2"/>
        <v>7.0103884835097233E-2</v>
      </c>
      <c r="V13" s="40">
        <f t="shared" ca="1" si="2"/>
        <v>2.7687590707556092E-2</v>
      </c>
      <c r="W13" s="40">
        <f t="shared" ca="1" si="2"/>
        <v>-2.380917106453535E-2</v>
      </c>
      <c r="X13" s="40">
        <f t="shared" ca="1" si="2"/>
        <v>5.9393690386050545E-2</v>
      </c>
      <c r="Y13" s="40">
        <f t="shared" ca="1" si="2"/>
        <v>4.8750560475536553E-2</v>
      </c>
      <c r="Z13" s="40">
        <f t="shared" ca="1" si="2"/>
        <v>3.6621897505585456E-2</v>
      </c>
      <c r="AA13" s="40">
        <f t="shared" ca="1" si="2"/>
        <v>0.11270958771671442</v>
      </c>
      <c r="AB13" s="40">
        <f t="shared" ca="1" si="2"/>
        <v>8.085758178040571E-2</v>
      </c>
      <c r="AC13" s="40">
        <f t="shared" ca="1" si="2"/>
        <v>8.5486352019449097E-2</v>
      </c>
      <c r="AD13" s="40">
        <f t="shared" ca="1" si="2"/>
        <v>0.1800100462620666</v>
      </c>
      <c r="AE13" s="40">
        <f t="shared" ca="1" si="2"/>
        <v>4.8884763922149438E-2</v>
      </c>
      <c r="AF13" s="40">
        <f t="shared" ca="1" si="2"/>
        <v>0.39686075904158347</v>
      </c>
      <c r="AG13" s="40">
        <f t="shared" ca="1" si="2"/>
        <v>0.17314916897465543</v>
      </c>
      <c r="AH13" s="40">
        <f t="shared" ca="1" si="2"/>
        <v>2.4317607803979374E-2</v>
      </c>
      <c r="AI13" s="40">
        <f t="shared" ca="1" si="2"/>
        <v>4.5957707150797236E-2</v>
      </c>
      <c r="AJ13" s="40">
        <f t="shared" ca="1" si="2"/>
        <v>7.1528997263556521E-2</v>
      </c>
      <c r="AK13" s="40">
        <f t="shared" ca="1" si="2"/>
        <v>0.1183785710840472</v>
      </c>
      <c r="AL13" s="40">
        <f t="shared" ca="1" si="2"/>
        <v>-0.16243550632581372</v>
      </c>
    </row>
    <row r="14" spans="1:38" x14ac:dyDescent="0.35">
      <c r="A14" s="38" t="str">
        <v>FBNH</v>
      </c>
      <c r="B14" s="40">
        <f t="shared" ca="1" si="1"/>
        <v>0.14886331630408806</v>
      </c>
      <c r="C14" s="40">
        <f t="shared" ca="1" si="2"/>
        <v>2.8845849592971616E-3</v>
      </c>
      <c r="D14" s="40">
        <f t="shared" ca="1" si="2"/>
        <v>8.0275937650029529E-3</v>
      </c>
      <c r="E14" s="40">
        <f t="shared" ca="1" si="2"/>
        <v>0.12426852611923984</v>
      </c>
      <c r="F14" s="40">
        <f t="shared" ca="1" si="2"/>
        <v>2.1878421600159622E-2</v>
      </c>
      <c r="G14" s="40">
        <f t="shared" ca="1" si="2"/>
        <v>3.2613808061327909E-2</v>
      </c>
      <c r="H14" s="40">
        <f t="shared" ca="1" si="2"/>
        <v>-2.7895157859045429E-2</v>
      </c>
      <c r="I14" s="40">
        <f t="shared" ca="1" si="2"/>
        <v>-7.4679284989882744E-2</v>
      </c>
      <c r="J14" s="40">
        <f t="shared" ca="1" si="2"/>
        <v>-3.6710948690538091E-3</v>
      </c>
      <c r="K14" s="40">
        <f t="shared" ca="1" si="2"/>
        <v>0.10275806745254491</v>
      </c>
      <c r="L14" s="40">
        <f t="shared" ca="1" si="2"/>
        <v>-1.6180755268343488E-2</v>
      </c>
      <c r="M14" s="40">
        <f t="shared" ca="1" si="2"/>
        <v>0.28894710396181328</v>
      </c>
      <c r="N14" s="40">
        <f t="shared" ca="1" si="2"/>
        <v>1</v>
      </c>
      <c r="O14" s="40">
        <f t="shared" ca="1" si="2"/>
        <v>0.11364006265503017</v>
      </c>
      <c r="P14" s="40">
        <f t="shared" ca="1" si="2"/>
        <v>6.1211457772036681E-2</v>
      </c>
      <c r="Q14" s="40">
        <f t="shared" ca="1" si="2"/>
        <v>0.264574016312288</v>
      </c>
      <c r="R14" s="40">
        <f t="shared" ca="1" si="2"/>
        <v>1.2412441516403219E-3</v>
      </c>
      <c r="S14" s="40">
        <f t="shared" ca="1" si="2"/>
        <v>-3.8867055269502182E-2</v>
      </c>
      <c r="T14" s="40">
        <f t="shared" ca="1" si="2"/>
        <v>3.5693124647562101E-2</v>
      </c>
      <c r="U14" s="40">
        <f t="shared" ca="1" si="2"/>
        <v>-1.8528629624093542E-2</v>
      </c>
      <c r="V14" s="40">
        <f t="shared" ca="1" si="2"/>
        <v>0.12158091229571094</v>
      </c>
      <c r="W14" s="40">
        <f t="shared" ca="1" si="2"/>
        <v>0.15953522906629669</v>
      </c>
      <c r="X14" s="40">
        <f t="shared" ca="1" si="2"/>
        <v>-0.19534154995298833</v>
      </c>
      <c r="Y14" s="40">
        <f t="shared" ca="1" si="2"/>
        <v>-4.0623920348101451E-2</v>
      </c>
      <c r="Z14" s="40">
        <f t="shared" ca="1" si="2"/>
        <v>7.275786142331328E-2</v>
      </c>
      <c r="AA14" s="40">
        <f t="shared" ca="1" si="2"/>
        <v>8.8584398728496994E-2</v>
      </c>
      <c r="AB14" s="40">
        <f t="shared" ca="1" si="2"/>
        <v>0.10263351647369874</v>
      </c>
      <c r="AC14" s="40">
        <f t="shared" ca="1" si="2"/>
        <v>2.8634736610083207E-2</v>
      </c>
      <c r="AD14" s="40">
        <f t="shared" ca="1" si="2"/>
        <v>-3.3132278758557586E-2</v>
      </c>
      <c r="AE14" s="40">
        <f t="shared" ca="1" si="2"/>
        <v>0.13021666752354527</v>
      </c>
      <c r="AF14" s="40">
        <f t="shared" ca="1" si="2"/>
        <v>0.30104166986389647</v>
      </c>
      <c r="AG14" s="40">
        <f t="shared" ca="1" si="2"/>
        <v>6.1945018122041694E-2</v>
      </c>
      <c r="AH14" s="40">
        <f t="shared" ca="1" si="2"/>
        <v>0.19555697724042723</v>
      </c>
      <c r="AI14" s="40">
        <f t="shared" ca="1" si="2"/>
        <v>0.21031906966385044</v>
      </c>
      <c r="AJ14" s="40">
        <f t="shared" ca="1" si="2"/>
        <v>3.9732665839448081E-2</v>
      </c>
      <c r="AK14" s="40">
        <f t="shared" ca="1" si="2"/>
        <v>0.229784745087385</v>
      </c>
      <c r="AL14" s="40">
        <f t="shared" ca="1" si="2"/>
        <v>4.8672287024776655E-2</v>
      </c>
    </row>
    <row r="15" spans="1:38" x14ac:dyDescent="0.35">
      <c r="A15" s="38" t="str">
        <v>FLOURMIL</v>
      </c>
      <c r="B15" s="40">
        <f t="shared" ca="1" si="1"/>
        <v>0.14318474208640278</v>
      </c>
      <c r="C15" s="40">
        <f t="shared" ca="1" si="2"/>
        <v>4.2487916012874612E-2</v>
      </c>
      <c r="D15" s="40">
        <f t="shared" ca="1" si="2"/>
        <v>-6.4660771120148466E-2</v>
      </c>
      <c r="E15" s="40">
        <f t="shared" ca="1" si="2"/>
        <v>-6.80756022716964E-2</v>
      </c>
      <c r="F15" s="40">
        <f t="shared" ca="1" si="2"/>
        <v>7.4265076263319019E-2</v>
      </c>
      <c r="G15" s="40">
        <f t="shared" ca="1" si="2"/>
        <v>-7.399075180286796E-2</v>
      </c>
      <c r="H15" s="40">
        <f t="shared" ca="1" si="2"/>
        <v>-1.9558723539990396E-2</v>
      </c>
      <c r="I15" s="40">
        <f t="shared" ca="1" si="2"/>
        <v>-2.2632263491456039E-2</v>
      </c>
      <c r="J15" s="40">
        <f t="shared" ca="1" si="2"/>
        <v>-3.4535538960370156E-2</v>
      </c>
      <c r="K15" s="40">
        <f t="shared" ca="1" si="2"/>
        <v>0.23429339166717164</v>
      </c>
      <c r="L15" s="40">
        <f t="shared" ca="1" si="2"/>
        <v>-9.9573776862429356E-3</v>
      </c>
      <c r="M15" s="40">
        <f t="shared" ca="1" si="2"/>
        <v>0.21930291195550339</v>
      </c>
      <c r="N15" s="40">
        <f t="shared" ca="1" si="2"/>
        <v>0.11364006265503017</v>
      </c>
      <c r="O15" s="40">
        <f t="shared" ca="1" si="2"/>
        <v>1</v>
      </c>
      <c r="P15" s="40">
        <f t="shared" ca="1" si="2"/>
        <v>5.6158878653938794E-2</v>
      </c>
      <c r="Q15" s="40">
        <f t="shared" ca="1" si="2"/>
        <v>5.0066243188000382E-2</v>
      </c>
      <c r="R15" s="40">
        <f t="shared" ca="1" si="2"/>
        <v>0.15505334218346903</v>
      </c>
      <c r="S15" s="40">
        <f t="shared" ca="1" si="2"/>
        <v>-7.6185232634559966E-2</v>
      </c>
      <c r="T15" s="40">
        <f t="shared" ca="1" si="2"/>
        <v>8.0051588319145786E-2</v>
      </c>
      <c r="U15" s="40">
        <f t="shared" ca="1" si="2"/>
        <v>-9.2754220852793428E-3</v>
      </c>
      <c r="V15" s="40">
        <f t="shared" ca="1" si="2"/>
        <v>7.9136754579746893E-2</v>
      </c>
      <c r="W15" s="40">
        <f t="shared" ca="1" si="2"/>
        <v>-4.1494688558860286E-2</v>
      </c>
      <c r="X15" s="40">
        <f t="shared" ca="1" si="2"/>
        <v>6.2137455410239302E-2</v>
      </c>
      <c r="Y15" s="40">
        <f t="shared" ca="1" si="2"/>
        <v>7.5453609031384483E-2</v>
      </c>
      <c r="Z15" s="40">
        <f t="shared" ca="1" si="2"/>
        <v>0.1640865257891132</v>
      </c>
      <c r="AA15" s="40">
        <f t="shared" ca="1" si="2"/>
        <v>-3.5305489920742672E-2</v>
      </c>
      <c r="AB15" s="40">
        <f t="shared" ca="1" si="2"/>
        <v>0.12553694888027214</v>
      </c>
      <c r="AC15" s="40">
        <f t="shared" ca="1" si="2"/>
        <v>7.2840161785015234E-2</v>
      </c>
      <c r="AD15" s="40">
        <f t="shared" ca="1" si="2"/>
        <v>-6.0707316020790578E-3</v>
      </c>
      <c r="AE15" s="40">
        <f t="shared" ca="1" si="2"/>
        <v>6.0639067608683241E-2</v>
      </c>
      <c r="AF15" s="40">
        <f t="shared" ca="1" si="2"/>
        <v>3.9909748142249728E-2</v>
      </c>
      <c r="AG15" s="40">
        <f t="shared" ca="1" si="2"/>
        <v>8.1741050294976539E-2</v>
      </c>
      <c r="AH15" s="40">
        <f t="shared" ca="1" si="2"/>
        <v>6.4849408154795563E-2</v>
      </c>
      <c r="AI15" s="40">
        <f t="shared" ca="1" si="2"/>
        <v>6.7829284211507745E-2</v>
      </c>
      <c r="AJ15" s="40">
        <f t="shared" ca="1" si="2"/>
        <v>0.10331967144320334</v>
      </c>
      <c r="AK15" s="40">
        <f t="shared" ca="1" si="2"/>
        <v>8.4584348256618577E-2</v>
      </c>
      <c r="AL15" s="40">
        <f t="shared" ca="1" si="2"/>
        <v>1.0371859840110312E-2</v>
      </c>
    </row>
    <row r="16" spans="1:38" x14ac:dyDescent="0.35">
      <c r="A16" s="38" t="str">
        <v>GLAXOSMI</v>
      </c>
      <c r="B16" s="40">
        <f t="shared" ca="1" si="1"/>
        <v>1.8497361541325948E-3</v>
      </c>
      <c r="C16" s="40">
        <f t="shared" ca="1" si="2"/>
        <v>2.5546421391865679E-2</v>
      </c>
      <c r="D16" s="40">
        <f t="shared" ca="1" si="2"/>
        <v>5.82370792540804E-2</v>
      </c>
      <c r="E16" s="40">
        <f t="shared" ca="1" si="2"/>
        <v>-2.1813231577842662E-2</v>
      </c>
      <c r="F16" s="40">
        <f t="shared" ca="1" si="2"/>
        <v>7.9578292378947896E-2</v>
      </c>
      <c r="G16" s="40">
        <f t="shared" ca="1" si="2"/>
        <v>7.7243618973921263E-2</v>
      </c>
      <c r="H16" s="40">
        <f t="shared" ca="1" si="2"/>
        <v>9.8939023077234942E-2</v>
      </c>
      <c r="I16" s="40">
        <f t="shared" ref="I16:AL27" ca="1" si="3">CORREL(INDIRECT(I$1,1),INDIRECT($A16,1))</f>
        <v>7.7176454752651114E-2</v>
      </c>
      <c r="J16" s="40">
        <f t="shared" ca="1" si="3"/>
        <v>-3.6449535860263269E-2</v>
      </c>
      <c r="K16" s="40">
        <f t="shared" ca="1" si="3"/>
        <v>-7.9085457356324468E-2</v>
      </c>
      <c r="L16" s="40">
        <f t="shared" ca="1" si="3"/>
        <v>-0.10271071321896122</v>
      </c>
      <c r="M16" s="40">
        <f t="shared" ca="1" si="3"/>
        <v>4.1089721158402981E-2</v>
      </c>
      <c r="N16" s="40">
        <f t="shared" ca="1" si="3"/>
        <v>6.1211457772036681E-2</v>
      </c>
      <c r="O16" s="40">
        <f t="shared" ca="1" si="3"/>
        <v>5.6158878653938794E-2</v>
      </c>
      <c r="P16" s="40">
        <f t="shared" ca="1" si="3"/>
        <v>0.99999999999999978</v>
      </c>
      <c r="Q16" s="40">
        <f t="shared" ca="1" si="3"/>
        <v>8.9856992749736547E-3</v>
      </c>
      <c r="R16" s="40">
        <f t="shared" ca="1" si="3"/>
        <v>-5.9501054109660882E-2</v>
      </c>
      <c r="S16" s="40">
        <f t="shared" ca="1" si="3"/>
        <v>-4.1851110631227359E-2</v>
      </c>
      <c r="T16" s="40">
        <f t="shared" ca="1" si="3"/>
        <v>6.0771575584239852E-2</v>
      </c>
      <c r="U16" s="40">
        <f t="shared" ca="1" si="3"/>
        <v>0.11544286155421225</v>
      </c>
      <c r="V16" s="40">
        <f t="shared" ca="1" si="3"/>
        <v>3.6430557717712614E-2</v>
      </c>
      <c r="W16" s="40">
        <f t="shared" ca="1" si="3"/>
        <v>-3.6918510833389359E-2</v>
      </c>
      <c r="X16" s="40">
        <f t="shared" ca="1" si="3"/>
        <v>2.2508094693173566E-2</v>
      </c>
      <c r="Y16" s="40">
        <f t="shared" ca="1" si="3"/>
        <v>1.8193970771159557E-2</v>
      </c>
      <c r="Z16" s="40">
        <f t="shared" ca="1" si="3"/>
        <v>0.19657310492638189</v>
      </c>
      <c r="AA16" s="40">
        <f t="shared" ca="1" si="3"/>
        <v>-5.2782998784720446E-2</v>
      </c>
      <c r="AB16" s="40">
        <f t="shared" ca="1" si="3"/>
        <v>1.6420493585817841E-3</v>
      </c>
      <c r="AC16" s="40">
        <f t="shared" ca="1" si="3"/>
        <v>9.8233377771245051E-3</v>
      </c>
      <c r="AD16" s="40">
        <f t="shared" ca="1" si="3"/>
        <v>-8.7500393591580343E-3</v>
      </c>
      <c r="AE16" s="40">
        <f t="shared" ca="1" si="3"/>
        <v>-2.6398827103815119E-2</v>
      </c>
      <c r="AF16" s="40">
        <f t="shared" ca="1" si="3"/>
        <v>1.8919911133939978E-2</v>
      </c>
      <c r="AG16" s="40">
        <f t="shared" ca="1" si="3"/>
        <v>2.795365317362276E-2</v>
      </c>
      <c r="AH16" s="40">
        <f t="shared" ca="1" si="3"/>
        <v>5.1672900512015688E-2</v>
      </c>
      <c r="AI16" s="40">
        <f t="shared" ca="1" si="3"/>
        <v>2.268905846669976E-2</v>
      </c>
      <c r="AJ16" s="40">
        <f t="shared" ca="1" si="3"/>
        <v>2.5840272405271786E-2</v>
      </c>
      <c r="AK16" s="40">
        <f t="shared" ca="1" si="3"/>
        <v>0.14073076111274599</v>
      </c>
      <c r="AL16" s="40">
        <f t="shared" ca="1" si="3"/>
        <v>8.863617592106441E-3</v>
      </c>
    </row>
    <row r="17" spans="1:38" x14ac:dyDescent="0.35">
      <c r="A17" s="38" t="str">
        <v>GUARANTY</v>
      </c>
      <c r="B17" s="40">
        <f t="shared" ca="1" si="1"/>
        <v>7.6203321537297961E-2</v>
      </c>
      <c r="C17" s="40">
        <f t="shared" ca="1" si="1"/>
        <v>0.12577390006847186</v>
      </c>
      <c r="D17" s="40">
        <f t="shared" ca="1" si="1"/>
        <v>-8.4451806392496734E-2</v>
      </c>
      <c r="E17" s="40">
        <f t="shared" ca="1" si="1"/>
        <v>1.7770282237465226E-2</v>
      </c>
      <c r="F17" s="40">
        <f t="shared" ca="1" si="1"/>
        <v>-6.6764421317186753E-2</v>
      </c>
      <c r="G17" s="40">
        <f t="shared" ca="1" si="1"/>
        <v>-7.0658867206919631E-3</v>
      </c>
      <c r="H17" s="40">
        <f t="shared" ca="1" si="1"/>
        <v>-4.7996516870879233E-2</v>
      </c>
      <c r="I17" s="40">
        <f t="shared" ca="1" si="1"/>
        <v>7.3456196802215452E-3</v>
      </c>
      <c r="J17" s="40">
        <f t="shared" ca="1" si="1"/>
        <v>-1.8402209193041311E-2</v>
      </c>
      <c r="K17" s="40">
        <f t="shared" ca="1" si="1"/>
        <v>0.22747233345257151</v>
      </c>
      <c r="L17" s="40">
        <f t="shared" ca="1" si="1"/>
        <v>5.6669905979234242E-2</v>
      </c>
      <c r="M17" s="40">
        <f t="shared" ca="1" si="1"/>
        <v>0.24900048309030606</v>
      </c>
      <c r="N17" s="40">
        <f t="shared" ca="1" si="1"/>
        <v>0.264574016312288</v>
      </c>
      <c r="O17" s="40">
        <f t="shared" ca="1" si="1"/>
        <v>5.0066243188000382E-2</v>
      </c>
      <c r="P17" s="40">
        <f t="shared" ca="1" si="1"/>
        <v>8.9856992749736547E-3</v>
      </c>
      <c r="Q17" s="40">
        <f t="shared" ca="1" si="1"/>
        <v>1</v>
      </c>
      <c r="R17" s="40">
        <f t="shared" ca="1" si="3"/>
        <v>-7.1695401955889845E-2</v>
      </c>
      <c r="S17" s="40">
        <f t="shared" ca="1" si="3"/>
        <v>0.12249685598523741</v>
      </c>
      <c r="T17" s="40">
        <f t="shared" ca="1" si="3"/>
        <v>9.4199324966635939E-2</v>
      </c>
      <c r="U17" s="40">
        <f t="shared" ca="1" si="3"/>
        <v>0.10082808526053148</v>
      </c>
      <c r="V17" s="40">
        <f t="shared" ca="1" si="3"/>
        <v>-6.4074402463693593E-3</v>
      </c>
      <c r="W17" s="40">
        <f t="shared" ca="1" si="3"/>
        <v>-3.9592120480689948E-2</v>
      </c>
      <c r="X17" s="40">
        <f t="shared" ca="1" si="3"/>
        <v>-2.9543415045663164E-2</v>
      </c>
      <c r="Y17" s="40">
        <f t="shared" ca="1" si="3"/>
        <v>-7.3928622585646758E-3</v>
      </c>
      <c r="Z17" s="40">
        <f t="shared" ca="1" si="3"/>
        <v>0.17222648180392722</v>
      </c>
      <c r="AA17" s="40">
        <f t="shared" ca="1" si="3"/>
        <v>1.3755512219020653E-2</v>
      </c>
      <c r="AB17" s="40">
        <f t="shared" ca="1" si="3"/>
        <v>2.68612381007996E-2</v>
      </c>
      <c r="AC17" s="40">
        <f t="shared" ca="1" si="3"/>
        <v>-0.10310808061709273</v>
      </c>
      <c r="AD17" s="40">
        <f t="shared" ca="1" si="3"/>
        <v>6.9251212519587796E-2</v>
      </c>
      <c r="AE17" s="40">
        <f t="shared" ca="1" si="3"/>
        <v>1.2435193561145185E-2</v>
      </c>
      <c r="AF17" s="40">
        <f t="shared" ca="1" si="3"/>
        <v>0.4475697223867211</v>
      </c>
      <c r="AG17" s="40">
        <f t="shared" ca="1" si="3"/>
        <v>7.4493537447642116E-2</v>
      </c>
      <c r="AH17" s="40">
        <f t="shared" ca="1" si="3"/>
        <v>0.13133683874215571</v>
      </c>
      <c r="AI17" s="40">
        <f t="shared" ca="1" si="3"/>
        <v>0.12889401440792655</v>
      </c>
      <c r="AJ17" s="40">
        <f t="shared" ca="1" si="3"/>
        <v>6.2812372355700211E-2</v>
      </c>
      <c r="AK17" s="40">
        <f t="shared" ca="1" si="3"/>
        <v>0.13055761320507714</v>
      </c>
      <c r="AL17" s="40">
        <f t="shared" ca="1" si="3"/>
        <v>-5.7308587306032333E-2</v>
      </c>
    </row>
    <row r="18" spans="1:38" x14ac:dyDescent="0.35">
      <c r="A18" s="38" t="str">
        <v>GUINNESS</v>
      </c>
      <c r="B18" s="40">
        <f t="shared" ca="1" si="1"/>
        <v>3.5308098997972312E-2</v>
      </c>
      <c r="C18" s="40">
        <f t="shared" ca="1" si="1"/>
        <v>-1.2363295447892057E-3</v>
      </c>
      <c r="D18" s="40">
        <f t="shared" ca="1" si="1"/>
        <v>3.2191176579443682E-2</v>
      </c>
      <c r="E18" s="40">
        <f t="shared" ca="1" si="1"/>
        <v>-4.3859797428915367E-2</v>
      </c>
      <c r="F18" s="40">
        <f t="shared" ca="1" si="1"/>
        <v>-2.2764700881749183E-2</v>
      </c>
      <c r="G18" s="40">
        <f t="shared" ca="1" si="1"/>
        <v>-5.9560801662874925E-2</v>
      </c>
      <c r="H18" s="40">
        <f t="shared" ca="1" si="1"/>
        <v>0.13553736439238034</v>
      </c>
      <c r="I18" s="40">
        <f t="shared" ca="1" si="1"/>
        <v>-0.18074576974202131</v>
      </c>
      <c r="J18" s="40">
        <f t="shared" ca="1" si="1"/>
        <v>7.8197613204429431E-2</v>
      </c>
      <c r="K18" s="40">
        <f t="shared" ca="1" si="1"/>
        <v>0.18052095641403895</v>
      </c>
      <c r="L18" s="40">
        <f t="shared" ca="1" si="1"/>
        <v>-5.3420746055335448E-3</v>
      </c>
      <c r="M18" s="40">
        <f t="shared" ca="1" si="1"/>
        <v>6.392026533114889E-2</v>
      </c>
      <c r="N18" s="40">
        <f t="shared" ca="1" si="1"/>
        <v>1.2412441516403219E-3</v>
      </c>
      <c r="O18" s="40">
        <f t="shared" ca="1" si="1"/>
        <v>0.15505334218346903</v>
      </c>
      <c r="P18" s="40">
        <f t="shared" ca="1" si="1"/>
        <v>-5.9501054109660882E-2</v>
      </c>
      <c r="Q18" s="40">
        <f t="shared" ca="1" si="1"/>
        <v>-7.1695401955889845E-2</v>
      </c>
      <c r="R18" s="40">
        <f t="shared" ca="1" si="3"/>
        <v>1.0000000000000002</v>
      </c>
      <c r="S18" s="40">
        <f t="shared" ca="1" si="3"/>
        <v>6.6505108270854332E-2</v>
      </c>
      <c r="T18" s="40">
        <f t="shared" ca="1" si="3"/>
        <v>2.6770100032209278E-2</v>
      </c>
      <c r="U18" s="40">
        <f t="shared" ca="1" si="3"/>
        <v>-6.2951294748347403E-2</v>
      </c>
      <c r="V18" s="40">
        <f t="shared" ca="1" si="3"/>
        <v>-5.8701633612923888E-2</v>
      </c>
      <c r="W18" s="40">
        <f t="shared" ca="1" si="3"/>
        <v>1.1589869033094313E-2</v>
      </c>
      <c r="X18" s="40">
        <f t="shared" ca="1" si="3"/>
        <v>3.2063157570590237E-2</v>
      </c>
      <c r="Y18" s="40">
        <f t="shared" ca="1" si="3"/>
        <v>-1.8936505399960852E-2</v>
      </c>
      <c r="Z18" s="40">
        <f t="shared" ca="1" si="3"/>
        <v>4.1360289350347967E-2</v>
      </c>
      <c r="AA18" s="40">
        <f t="shared" ca="1" si="3"/>
        <v>3.7268817562412723E-2</v>
      </c>
      <c r="AB18" s="40">
        <f t="shared" ca="1" si="3"/>
        <v>9.4120792948787863E-2</v>
      </c>
      <c r="AC18" s="40">
        <f t="shared" ca="1" si="3"/>
        <v>2.9809234085064529E-2</v>
      </c>
      <c r="AD18" s="40">
        <f t="shared" ca="1" si="3"/>
        <v>-7.2159961006628562E-3</v>
      </c>
      <c r="AE18" s="40">
        <f t="shared" ca="1" si="3"/>
        <v>0.10857676985531657</v>
      </c>
      <c r="AF18" s="40">
        <f t="shared" ca="1" si="3"/>
        <v>-5.3534757051555873E-2</v>
      </c>
      <c r="AG18" s="40">
        <f t="shared" ca="1" si="3"/>
        <v>0.1097959092974657</v>
      </c>
      <c r="AH18" s="40">
        <f t="shared" ca="1" si="3"/>
        <v>-0.11949662506451401</v>
      </c>
      <c r="AI18" s="40">
        <f t="shared" ca="1" si="3"/>
        <v>8.0791088473952416E-2</v>
      </c>
      <c r="AJ18" s="40">
        <f t="shared" ca="1" si="3"/>
        <v>6.7232422372921E-2</v>
      </c>
      <c r="AK18" s="40">
        <f t="shared" ca="1" si="3"/>
        <v>0.14379116859480565</v>
      </c>
      <c r="AL18" s="40">
        <f t="shared" ca="1" si="3"/>
        <v>9.2046061212967961E-3</v>
      </c>
    </row>
    <row r="19" spans="1:38" x14ac:dyDescent="0.35">
      <c r="A19" s="38" t="str">
        <v>INTBREW</v>
      </c>
      <c r="B19" s="40">
        <f t="shared" ca="1" si="1"/>
        <v>-5.419755023276249E-3</v>
      </c>
      <c r="C19" s="40">
        <f t="shared" ca="1" si="1"/>
        <v>-0.10390804860168934</v>
      </c>
      <c r="D19" s="40">
        <f t="shared" ca="1" si="1"/>
        <v>-2.7364005545681427E-2</v>
      </c>
      <c r="E19" s="40">
        <f t="shared" ca="1" si="1"/>
        <v>2.471877191690388E-2</v>
      </c>
      <c r="F19" s="40">
        <f t="shared" ca="1" si="1"/>
        <v>-3.0574209449847598E-2</v>
      </c>
      <c r="G19" s="40">
        <f t="shared" ca="1" si="1"/>
        <v>7.5335805151404922E-2</v>
      </c>
      <c r="H19" s="40">
        <f t="shared" ca="1" si="1"/>
        <v>-4.7329971092565377E-2</v>
      </c>
      <c r="I19" s="40">
        <f t="shared" ca="1" si="1"/>
        <v>-5.4252236348566456E-2</v>
      </c>
      <c r="J19" s="40">
        <f t="shared" ca="1" si="1"/>
        <v>-4.2649299128435771E-2</v>
      </c>
      <c r="K19" s="40">
        <f t="shared" ca="1" si="1"/>
        <v>1.4786516998703404E-2</v>
      </c>
      <c r="L19" s="40">
        <f t="shared" ca="1" si="1"/>
        <v>0.12162188774595262</v>
      </c>
      <c r="M19" s="40">
        <f t="shared" ca="1" si="1"/>
        <v>1.1404500506506807E-2</v>
      </c>
      <c r="N19" s="40">
        <f t="shared" ca="1" si="1"/>
        <v>-3.8867055269502182E-2</v>
      </c>
      <c r="O19" s="40">
        <f t="shared" ca="1" si="1"/>
        <v>-7.6185232634559966E-2</v>
      </c>
      <c r="P19" s="40">
        <f t="shared" ca="1" si="1"/>
        <v>-4.1851110631227359E-2</v>
      </c>
      <c r="Q19" s="40">
        <f t="shared" ca="1" si="1"/>
        <v>0.12249685598523741</v>
      </c>
      <c r="R19" s="40">
        <f t="shared" ca="1" si="3"/>
        <v>6.6505108270854332E-2</v>
      </c>
      <c r="S19" s="40">
        <f t="shared" ca="1" si="3"/>
        <v>1.0000000000000002</v>
      </c>
      <c r="T19" s="40">
        <f t="shared" ca="1" si="3"/>
        <v>0.10065582114012428</v>
      </c>
      <c r="U19" s="40">
        <f t="shared" ca="1" si="3"/>
        <v>0.12131263312230764</v>
      </c>
      <c r="V19" s="40">
        <f t="shared" ca="1" si="3"/>
        <v>3.0452924723375616E-3</v>
      </c>
      <c r="W19" s="40">
        <f t="shared" ca="1" si="3"/>
        <v>8.7208664687400669E-2</v>
      </c>
      <c r="X19" s="40">
        <f t="shared" ca="1" si="3"/>
        <v>1.5533208366541172E-2</v>
      </c>
      <c r="Y19" s="40">
        <f t="shared" ca="1" si="3"/>
        <v>-3.4465850097875573E-3</v>
      </c>
      <c r="Z19" s="40">
        <f t="shared" ca="1" si="3"/>
        <v>1.6754990604215429E-2</v>
      </c>
      <c r="AA19" s="40">
        <f t="shared" ca="1" si="3"/>
        <v>6.924978054633707E-2</v>
      </c>
      <c r="AB19" s="40">
        <f t="shared" ca="1" si="3"/>
        <v>-1.1444346731957152E-2</v>
      </c>
      <c r="AC19" s="40">
        <f t="shared" ca="1" si="3"/>
        <v>-4.2868726563360333E-2</v>
      </c>
      <c r="AD19" s="40">
        <f t="shared" ca="1" si="3"/>
        <v>-6.1658204005205471E-3</v>
      </c>
      <c r="AE19" s="40">
        <f t="shared" ca="1" si="3"/>
        <v>7.1119347937957045E-2</v>
      </c>
      <c r="AF19" s="40">
        <f t="shared" ca="1" si="3"/>
        <v>2.6459974483914149E-2</v>
      </c>
      <c r="AG19" s="40">
        <f t="shared" ca="1" si="3"/>
        <v>4.668203232708374E-2</v>
      </c>
      <c r="AH19" s="40">
        <f t="shared" ca="1" si="3"/>
        <v>-6.0497826643721712E-2</v>
      </c>
      <c r="AI19" s="40">
        <f t="shared" ca="1" si="3"/>
        <v>-1.5117114867355631E-3</v>
      </c>
      <c r="AJ19" s="40">
        <f t="shared" ca="1" si="3"/>
        <v>-8.0323370525274274E-2</v>
      </c>
      <c r="AK19" s="40">
        <f t="shared" ca="1" si="3"/>
        <v>9.2084027238475169E-2</v>
      </c>
      <c r="AL19" s="40">
        <f t="shared" ca="1" si="3"/>
        <v>6.9941655439086786E-3</v>
      </c>
    </row>
    <row r="20" spans="1:38" x14ac:dyDescent="0.35">
      <c r="A20" s="38" t="str">
        <v>WAPCO</v>
      </c>
      <c r="B20" s="40">
        <f t="shared" ca="1" si="1"/>
        <v>7.3577179607990498E-2</v>
      </c>
      <c r="C20" s="40">
        <f t="shared" ca="1" si="1"/>
        <v>2.7733504057372464E-2</v>
      </c>
      <c r="D20" s="40">
        <f t="shared" ca="1" si="1"/>
        <v>4.7634782643308768E-2</v>
      </c>
      <c r="E20" s="40">
        <f t="shared" ca="1" si="1"/>
        <v>4.1022643151322147E-2</v>
      </c>
      <c r="F20" s="40">
        <f t="shared" ca="1" si="1"/>
        <v>8.8449090479991738E-3</v>
      </c>
      <c r="G20" s="40">
        <f t="shared" ca="1" si="1"/>
        <v>-3.3849617727808465E-2</v>
      </c>
      <c r="H20" s="40">
        <f t="shared" ca="1" si="1"/>
        <v>0.16612873035250708</v>
      </c>
      <c r="I20" s="40">
        <f t="shared" ca="1" si="1"/>
        <v>4.8141825381085648E-3</v>
      </c>
      <c r="J20" s="40">
        <f t="shared" ca="1" si="1"/>
        <v>-0.12696731407972958</v>
      </c>
      <c r="K20" s="40">
        <f t="shared" ca="1" si="1"/>
        <v>0.17515610515101807</v>
      </c>
      <c r="L20" s="40">
        <f t="shared" ca="1" si="1"/>
        <v>0.2350902674993805</v>
      </c>
      <c r="M20" s="40">
        <f t="shared" ca="1" si="1"/>
        <v>0.15993916093761204</v>
      </c>
      <c r="N20" s="40">
        <f t="shared" ca="1" si="1"/>
        <v>3.5693124647562101E-2</v>
      </c>
      <c r="O20" s="40">
        <f t="shared" ca="1" si="1"/>
        <v>8.0051588319145786E-2</v>
      </c>
      <c r="P20" s="40">
        <f t="shared" ca="1" si="1"/>
        <v>6.0771575584239852E-2</v>
      </c>
      <c r="Q20" s="40">
        <f t="shared" ca="1" si="1"/>
        <v>9.4199324966635939E-2</v>
      </c>
      <c r="R20" s="40">
        <f t="shared" ca="1" si="3"/>
        <v>2.6770100032209278E-2</v>
      </c>
      <c r="S20" s="40">
        <f t="shared" ca="1" si="3"/>
        <v>0.10065582114012428</v>
      </c>
      <c r="T20" s="40">
        <f t="shared" ca="1" si="3"/>
        <v>0.99999999999999989</v>
      </c>
      <c r="U20" s="40">
        <f t="shared" ca="1" si="3"/>
        <v>4.9277643758401657E-2</v>
      </c>
      <c r="V20" s="40">
        <f t="shared" ca="1" si="3"/>
        <v>2.8544531040193163E-2</v>
      </c>
      <c r="W20" s="40">
        <f t="shared" ca="1" si="3"/>
        <v>5.5803217052050116E-2</v>
      </c>
      <c r="X20" s="40">
        <f t="shared" ca="1" si="3"/>
        <v>0.11234383351167343</v>
      </c>
      <c r="Y20" s="40">
        <f t="shared" ca="1" si="3"/>
        <v>-9.9961632835039463E-2</v>
      </c>
      <c r="Z20" s="40">
        <f t="shared" ca="1" si="3"/>
        <v>2.1897893416133202E-2</v>
      </c>
      <c r="AA20" s="40">
        <f t="shared" ca="1" si="3"/>
        <v>8.8345250383320903E-2</v>
      </c>
      <c r="AB20" s="40">
        <f t="shared" ca="1" si="3"/>
        <v>7.7638360678849855E-2</v>
      </c>
      <c r="AC20" s="40">
        <f t="shared" ca="1" si="3"/>
        <v>8.5999685142462021E-2</v>
      </c>
      <c r="AD20" s="40">
        <f t="shared" ca="1" si="3"/>
        <v>0.12038145853943587</v>
      </c>
      <c r="AE20" s="40">
        <f t="shared" ca="1" si="3"/>
        <v>-2.1073502609418222E-2</v>
      </c>
      <c r="AF20" s="40">
        <f t="shared" ca="1" si="3"/>
        <v>7.9039593774529487E-2</v>
      </c>
      <c r="AG20" s="40">
        <f t="shared" ca="1" si="3"/>
        <v>7.4138085094839781E-2</v>
      </c>
      <c r="AH20" s="40">
        <f t="shared" ca="1" si="3"/>
        <v>1.4854872058271924E-2</v>
      </c>
      <c r="AI20" s="40">
        <f t="shared" ca="1" si="3"/>
        <v>3.6905179791603203E-2</v>
      </c>
      <c r="AJ20" s="40">
        <f t="shared" ca="1" si="3"/>
        <v>0.15325700612083976</v>
      </c>
      <c r="AK20" s="40">
        <f t="shared" ca="1" si="3"/>
        <v>0.11145444331076711</v>
      </c>
      <c r="AL20" s="40">
        <f t="shared" ca="1" si="3"/>
        <v>-0.11914397773302648</v>
      </c>
    </row>
    <row r="21" spans="1:38" x14ac:dyDescent="0.35">
      <c r="A21" s="38" t="str">
        <v>JBERGER</v>
      </c>
      <c r="B21" s="40">
        <f t="shared" ca="1" si="1"/>
        <v>-0.1024906323375652</v>
      </c>
      <c r="C21" s="40">
        <f t="shared" ca="1" si="1"/>
        <v>8.3730238914403482E-2</v>
      </c>
      <c r="D21" s="40">
        <f t="shared" ca="1" si="1"/>
        <v>7.18707348590156E-2</v>
      </c>
      <c r="E21" s="40">
        <f t="shared" ca="1" si="1"/>
        <v>2.6710036136575622E-2</v>
      </c>
      <c r="F21" s="40">
        <f t="shared" ca="1" si="1"/>
        <v>-8.1967576441948822E-3</v>
      </c>
      <c r="G21" s="40">
        <f t="shared" ca="1" si="1"/>
        <v>-6.7638693152799412E-2</v>
      </c>
      <c r="H21" s="40">
        <f t="shared" ca="1" si="1"/>
        <v>4.6725399748770574E-3</v>
      </c>
      <c r="I21" s="40">
        <f t="shared" ca="1" si="1"/>
        <v>-8.1801272807411618E-2</v>
      </c>
      <c r="J21" s="40">
        <f t="shared" ca="1" si="1"/>
        <v>-7.7873076873931885E-2</v>
      </c>
      <c r="K21" s="40">
        <f t="shared" ca="1" si="1"/>
        <v>4.9729201008097143E-3</v>
      </c>
      <c r="L21" s="40">
        <f t="shared" ca="1" si="1"/>
        <v>0.11225831501685192</v>
      </c>
      <c r="M21" s="40">
        <f t="shared" ca="1" si="1"/>
        <v>7.0103884835097233E-2</v>
      </c>
      <c r="N21" s="40">
        <f t="shared" ca="1" si="1"/>
        <v>-1.8528629624093542E-2</v>
      </c>
      <c r="O21" s="40">
        <f t="shared" ca="1" si="1"/>
        <v>-9.2754220852793428E-3</v>
      </c>
      <c r="P21" s="40">
        <f t="shared" ca="1" si="1"/>
        <v>0.11544286155421225</v>
      </c>
      <c r="Q21" s="40">
        <f t="shared" ca="1" si="1"/>
        <v>0.10082808526053148</v>
      </c>
      <c r="R21" s="40">
        <f t="shared" ca="1" si="3"/>
        <v>-6.2951294748347403E-2</v>
      </c>
      <c r="S21" s="40">
        <f t="shared" ca="1" si="3"/>
        <v>0.12131263312230764</v>
      </c>
      <c r="T21" s="40">
        <f t="shared" ca="1" si="3"/>
        <v>4.9277643758401657E-2</v>
      </c>
      <c r="U21" s="40">
        <f t="shared" ca="1" si="3"/>
        <v>0.99999999999999978</v>
      </c>
      <c r="V21" s="40">
        <f t="shared" ca="1" si="3"/>
        <v>-6.677374841884795E-2</v>
      </c>
      <c r="W21" s="40">
        <f t="shared" ca="1" si="3"/>
        <v>-5.0499819279715488E-2</v>
      </c>
      <c r="X21" s="40">
        <f t="shared" ca="1" si="3"/>
        <v>3.0516061544059666E-2</v>
      </c>
      <c r="Y21" s="40">
        <f t="shared" ca="1" si="3"/>
        <v>-4.1719673563023058E-2</v>
      </c>
      <c r="Z21" s="40">
        <f t="shared" ca="1" si="3"/>
        <v>6.0252422758591419E-2</v>
      </c>
      <c r="AA21" s="40">
        <f t="shared" ca="1" si="3"/>
        <v>-2.2824686850678299E-2</v>
      </c>
      <c r="AB21" s="40">
        <f t="shared" ca="1" si="3"/>
        <v>-3.103399810238431E-2</v>
      </c>
      <c r="AC21" s="40">
        <f t="shared" ca="1" si="3"/>
        <v>8.1852479158221761E-2</v>
      </c>
      <c r="AD21" s="40">
        <f t="shared" ca="1" si="3"/>
        <v>6.8043116939514375E-4</v>
      </c>
      <c r="AE21" s="40">
        <f t="shared" ca="1" si="3"/>
        <v>9.4350000519239155E-2</v>
      </c>
      <c r="AF21" s="40">
        <f t="shared" ca="1" si="3"/>
        <v>1.0843066702592816E-2</v>
      </c>
      <c r="AG21" s="40">
        <f t="shared" ca="1" si="3"/>
        <v>4.1025093956750559E-2</v>
      </c>
      <c r="AH21" s="40">
        <f t="shared" ca="1" si="3"/>
        <v>1.5272969731968799E-2</v>
      </c>
      <c r="AI21" s="40">
        <f t="shared" ca="1" si="3"/>
        <v>-6.9469377172497931E-2</v>
      </c>
      <c r="AJ21" s="40">
        <f t="shared" ca="1" si="3"/>
        <v>0.14144202403746728</v>
      </c>
      <c r="AK21" s="40">
        <f t="shared" ca="1" si="3"/>
        <v>-7.7207986342201843E-2</v>
      </c>
      <c r="AL21" s="40">
        <f t="shared" ca="1" si="3"/>
        <v>1.242399011305684E-3</v>
      </c>
    </row>
    <row r="22" spans="1:38" x14ac:dyDescent="0.35">
      <c r="A22" s="38" t="str">
        <v>MOBIL</v>
      </c>
      <c r="B22" s="40">
        <f t="shared" ca="1" si="1"/>
        <v>-6.1131998655026172E-2</v>
      </c>
      <c r="C22" s="40">
        <f t="shared" ca="1" si="1"/>
        <v>4.8631427623092617E-2</v>
      </c>
      <c r="D22" s="40">
        <f t="shared" ca="1" si="1"/>
        <v>-0.11263503575108987</v>
      </c>
      <c r="E22" s="40">
        <f t="shared" ca="1" si="1"/>
        <v>1.3424181011813367E-2</v>
      </c>
      <c r="F22" s="40">
        <f t="shared" ca="1" si="1"/>
        <v>-5.043561237696733E-2</v>
      </c>
      <c r="G22" s="40">
        <f t="shared" ca="1" si="1"/>
        <v>-0.1358884644852465</v>
      </c>
      <c r="H22" s="40">
        <f t="shared" ca="1" si="1"/>
        <v>2.8755906520116583E-2</v>
      </c>
      <c r="I22" s="40">
        <f t="shared" ca="1" si="1"/>
        <v>8.4115923926430317E-3</v>
      </c>
      <c r="J22" s="40">
        <f t="shared" ca="1" si="1"/>
        <v>-3.0849799151851168E-2</v>
      </c>
      <c r="K22" s="40">
        <f t="shared" ca="1" si="1"/>
        <v>6.1012650033816909E-2</v>
      </c>
      <c r="L22" s="40">
        <f t="shared" ca="1" si="1"/>
        <v>-0.11263687314104431</v>
      </c>
      <c r="M22" s="40">
        <f t="shared" ca="1" si="1"/>
        <v>2.7687590707556092E-2</v>
      </c>
      <c r="N22" s="40">
        <f t="shared" ca="1" si="1"/>
        <v>0.12158091229571094</v>
      </c>
      <c r="O22" s="40">
        <f t="shared" ca="1" si="1"/>
        <v>7.9136754579746893E-2</v>
      </c>
      <c r="P22" s="40">
        <f t="shared" ca="1" si="1"/>
        <v>3.6430557717712614E-2</v>
      </c>
      <c r="Q22" s="40">
        <f t="shared" ca="1" si="1"/>
        <v>-6.4074402463693593E-3</v>
      </c>
      <c r="R22" s="40">
        <f t="shared" ca="1" si="3"/>
        <v>-5.8701633612923888E-2</v>
      </c>
      <c r="S22" s="40">
        <f t="shared" ca="1" si="3"/>
        <v>3.0452924723375616E-3</v>
      </c>
      <c r="T22" s="40">
        <f t="shared" ca="1" si="3"/>
        <v>2.8544531040193163E-2</v>
      </c>
      <c r="U22" s="40">
        <f t="shared" ca="1" si="3"/>
        <v>-6.677374841884795E-2</v>
      </c>
      <c r="V22" s="40">
        <f t="shared" ca="1" si="3"/>
        <v>0.99999999999999989</v>
      </c>
      <c r="W22" s="40">
        <f t="shared" ca="1" si="3"/>
        <v>5.5348447612211908E-2</v>
      </c>
      <c r="X22" s="40">
        <f t="shared" ca="1" si="3"/>
        <v>-0.10555661815891371</v>
      </c>
      <c r="Y22" s="40">
        <f t="shared" ca="1" si="3"/>
        <v>9.1428080810978793E-2</v>
      </c>
      <c r="Z22" s="40">
        <f t="shared" ca="1" si="3"/>
        <v>1.4833405271891115E-2</v>
      </c>
      <c r="AA22" s="40">
        <f t="shared" ca="1" si="3"/>
        <v>9.1779316524160326E-2</v>
      </c>
      <c r="AB22" s="40">
        <f t="shared" ca="1" si="3"/>
        <v>9.5167894743561035E-2</v>
      </c>
      <c r="AC22" s="40">
        <f t="shared" ca="1" si="3"/>
        <v>-8.9417680293688677E-3</v>
      </c>
      <c r="AD22" s="40">
        <f t="shared" ca="1" si="3"/>
        <v>-0.11124048304808257</v>
      </c>
      <c r="AE22" s="40">
        <f t="shared" ca="1" si="3"/>
        <v>4.5203303444545852E-2</v>
      </c>
      <c r="AF22" s="40">
        <f t="shared" ca="1" si="3"/>
        <v>5.4482271915297448E-2</v>
      </c>
      <c r="AG22" s="40">
        <f t="shared" ca="1" si="3"/>
        <v>-1.0154581684541039E-3</v>
      </c>
      <c r="AH22" s="40">
        <f t="shared" ca="1" si="3"/>
        <v>2.3661816174424508E-2</v>
      </c>
      <c r="AI22" s="40">
        <f t="shared" ca="1" si="3"/>
        <v>2.3242196238316319E-3</v>
      </c>
      <c r="AJ22" s="40">
        <f t="shared" ca="1" si="3"/>
        <v>5.6436376416475517E-2</v>
      </c>
      <c r="AK22" s="40">
        <f t="shared" ca="1" si="3"/>
        <v>9.8779544541564415E-2</v>
      </c>
      <c r="AL22" s="40">
        <f t="shared" ca="1" si="3"/>
        <v>0.11368231908297986</v>
      </c>
    </row>
    <row r="23" spans="1:38" x14ac:dyDescent="0.35">
      <c r="A23" s="38" t="str">
        <v>NESTLE</v>
      </c>
      <c r="B23" s="40">
        <f t="shared" ca="1" si="1"/>
        <v>8.2080248523258945E-2</v>
      </c>
      <c r="C23" s="40">
        <f t="shared" ca="1" si="1"/>
        <v>-1.8891324861080073E-3</v>
      </c>
      <c r="D23" s="40">
        <f t="shared" ca="1" si="1"/>
        <v>1.2839178136492945E-2</v>
      </c>
      <c r="E23" s="40">
        <f t="shared" ca="1" si="1"/>
        <v>0.17433886681546804</v>
      </c>
      <c r="F23" s="40">
        <f t="shared" ca="1" si="1"/>
        <v>8.3263965953011845E-2</v>
      </c>
      <c r="G23" s="40">
        <f t="shared" ca="1" si="1"/>
        <v>6.6733432922620003E-2</v>
      </c>
      <c r="H23" s="40">
        <f t="shared" ca="1" si="1"/>
        <v>6.3471400570979785E-3</v>
      </c>
      <c r="I23" s="40">
        <f t="shared" ca="1" si="1"/>
        <v>3.5947534692716651E-2</v>
      </c>
      <c r="J23" s="40">
        <f t="shared" ca="1" si="1"/>
        <v>-1.7716564977557709E-2</v>
      </c>
      <c r="K23" s="40">
        <f t="shared" ca="1" si="1"/>
        <v>3.8540258496634991E-2</v>
      </c>
      <c r="L23" s="40">
        <f t="shared" ca="1" si="1"/>
        <v>-3.3596342056541103E-3</v>
      </c>
      <c r="M23" s="40">
        <f t="shared" ca="1" si="1"/>
        <v>-2.380917106453535E-2</v>
      </c>
      <c r="N23" s="40">
        <f t="shared" ca="1" si="1"/>
        <v>0.15953522906629669</v>
      </c>
      <c r="O23" s="40">
        <f t="shared" ca="1" si="1"/>
        <v>-4.1494688558860286E-2</v>
      </c>
      <c r="P23" s="40">
        <f t="shared" ca="1" si="1"/>
        <v>-3.6918510833389359E-2</v>
      </c>
      <c r="Q23" s="40">
        <f t="shared" ca="1" si="1"/>
        <v>-3.9592120480689948E-2</v>
      </c>
      <c r="R23" s="40">
        <f t="shared" ca="1" si="3"/>
        <v>1.1589869033094313E-2</v>
      </c>
      <c r="S23" s="40">
        <f t="shared" ca="1" si="3"/>
        <v>8.7208664687400669E-2</v>
      </c>
      <c r="T23" s="40">
        <f t="shared" ca="1" si="3"/>
        <v>5.5803217052050116E-2</v>
      </c>
      <c r="U23" s="40">
        <f t="shared" ca="1" si="3"/>
        <v>-5.0499819279715488E-2</v>
      </c>
      <c r="V23" s="40">
        <f t="shared" ca="1" si="3"/>
        <v>5.5348447612211908E-2</v>
      </c>
      <c r="W23" s="40">
        <f t="shared" ca="1" si="3"/>
        <v>0.99999999999999989</v>
      </c>
      <c r="X23" s="40">
        <f t="shared" ca="1" si="3"/>
        <v>-5.9871089146901535E-2</v>
      </c>
      <c r="Y23" s="40">
        <f t="shared" ca="1" si="3"/>
        <v>-1.1182040980334141E-2</v>
      </c>
      <c r="Z23" s="40">
        <f t="shared" ca="1" si="3"/>
        <v>8.6149560605005754E-2</v>
      </c>
      <c r="AA23" s="40">
        <f t="shared" ca="1" si="3"/>
        <v>-5.081645940248801E-2</v>
      </c>
      <c r="AB23" s="40">
        <f t="shared" ca="1" si="3"/>
        <v>0.12166182890473108</v>
      </c>
      <c r="AC23" s="40">
        <f t="shared" ca="1" si="3"/>
        <v>0.12643010032074053</v>
      </c>
      <c r="AD23" s="40">
        <f t="shared" ca="1" si="3"/>
        <v>-0.16361826225837611</v>
      </c>
      <c r="AE23" s="40">
        <f t="shared" ca="1" si="3"/>
        <v>3.1778823698095336E-2</v>
      </c>
      <c r="AF23" s="40">
        <f t="shared" ca="1" si="3"/>
        <v>5.0599005176139369E-2</v>
      </c>
      <c r="AG23" s="40">
        <f t="shared" ca="1" si="3"/>
        <v>-0.10509629763347242</v>
      </c>
      <c r="AH23" s="40">
        <f t="shared" ca="1" si="3"/>
        <v>0.21179754625294528</v>
      </c>
      <c r="AI23" s="40">
        <f t="shared" ca="1" si="3"/>
        <v>0.14054348323489607</v>
      </c>
      <c r="AJ23" s="40">
        <f t="shared" ca="1" si="3"/>
        <v>5.083339916745578E-2</v>
      </c>
      <c r="AK23" s="40">
        <f t="shared" ca="1" si="3"/>
        <v>4.7540623043074173E-2</v>
      </c>
      <c r="AL23" s="40">
        <f t="shared" ca="1" si="3"/>
        <v>0.16435747769655407</v>
      </c>
    </row>
    <row r="24" spans="1:38" x14ac:dyDescent="0.35">
      <c r="A24" s="38" t="str">
        <v>PRESCO</v>
      </c>
      <c r="B24" s="40">
        <f t="shared" ca="1" si="1"/>
        <v>-6.5909196382404014E-2</v>
      </c>
      <c r="C24" s="40">
        <f t="shared" ca="1" si="1"/>
        <v>2.1442459891788987E-2</v>
      </c>
      <c r="D24" s="40">
        <f t="shared" ca="1" si="1"/>
        <v>-3.1328532119211361E-3</v>
      </c>
      <c r="E24" s="40">
        <f t="shared" ca="1" si="1"/>
        <v>-6.3222241494198139E-2</v>
      </c>
      <c r="F24" s="40">
        <f t="shared" ca="1" si="1"/>
        <v>3.8897486515683109E-2</v>
      </c>
      <c r="G24" s="40">
        <f t="shared" ca="1" si="1"/>
        <v>2.4530633060475204E-2</v>
      </c>
      <c r="H24" s="40">
        <f t="shared" ca="1" si="1"/>
        <v>-4.3217261068737647E-3</v>
      </c>
      <c r="I24" s="40">
        <f t="shared" ca="1" si="1"/>
        <v>4.3595464072955982E-2</v>
      </c>
      <c r="J24" s="40">
        <f t="shared" ca="1" si="1"/>
        <v>-7.9081672593243418E-2</v>
      </c>
      <c r="K24" s="40">
        <f t="shared" ca="1" si="1"/>
        <v>7.679310148922304E-2</v>
      </c>
      <c r="L24" s="40">
        <f t="shared" ca="1" si="1"/>
        <v>0.24162280248576715</v>
      </c>
      <c r="M24" s="40">
        <f t="shared" ca="1" si="1"/>
        <v>5.9393690386050545E-2</v>
      </c>
      <c r="N24" s="40">
        <f t="shared" ca="1" si="1"/>
        <v>-0.19534154995298833</v>
      </c>
      <c r="O24" s="40">
        <f t="shared" ca="1" si="1"/>
        <v>6.2137455410239302E-2</v>
      </c>
      <c r="P24" s="40">
        <f t="shared" ca="1" si="1"/>
        <v>2.2508094693173566E-2</v>
      </c>
      <c r="Q24" s="40">
        <f t="shared" ca="1" si="1"/>
        <v>-2.9543415045663164E-2</v>
      </c>
      <c r="R24" s="40">
        <f t="shared" ca="1" si="3"/>
        <v>3.2063157570590237E-2</v>
      </c>
      <c r="S24" s="40">
        <f t="shared" ca="1" si="3"/>
        <v>1.5533208366541172E-2</v>
      </c>
      <c r="T24" s="40">
        <f t="shared" ca="1" si="3"/>
        <v>0.11234383351167343</v>
      </c>
      <c r="U24" s="40">
        <f t="shared" ca="1" si="3"/>
        <v>3.0516061544059666E-2</v>
      </c>
      <c r="V24" s="40">
        <f t="shared" ca="1" si="3"/>
        <v>-0.10555661815891371</v>
      </c>
      <c r="W24" s="40">
        <f t="shared" ca="1" si="3"/>
        <v>-5.9871089146901535E-2</v>
      </c>
      <c r="X24" s="40">
        <f t="shared" ca="1" si="3"/>
        <v>1</v>
      </c>
      <c r="Y24" s="40">
        <f t="shared" ca="1" si="3"/>
        <v>-7.9532397594243492E-2</v>
      </c>
      <c r="Z24" s="40">
        <f t="shared" ca="1" si="3"/>
        <v>5.303598812162285E-2</v>
      </c>
      <c r="AA24" s="40">
        <f t="shared" ca="1" si="3"/>
        <v>1.5017658493987564E-2</v>
      </c>
      <c r="AB24" s="40">
        <f t="shared" ca="1" si="3"/>
        <v>-4.5496052416096845E-3</v>
      </c>
      <c r="AC24" s="40">
        <f t="shared" ca="1" si="3"/>
        <v>8.3554592332808472E-2</v>
      </c>
      <c r="AD24" s="40">
        <f t="shared" ca="1" si="3"/>
        <v>0.22806333512933435</v>
      </c>
      <c r="AE24" s="40">
        <f t="shared" ca="1" si="3"/>
        <v>-4.7631364002022024E-2</v>
      </c>
      <c r="AF24" s="40">
        <f t="shared" ca="1" si="3"/>
        <v>-5.4152673686921372E-2</v>
      </c>
      <c r="AG24" s="40">
        <f t="shared" ca="1" si="3"/>
        <v>3.1686518002861298E-2</v>
      </c>
      <c r="AH24" s="40">
        <f t="shared" ca="1" si="3"/>
        <v>-3.479178946819627E-2</v>
      </c>
      <c r="AI24" s="40">
        <f t="shared" ca="1" si="3"/>
        <v>-2.1573717192603373E-2</v>
      </c>
      <c r="AJ24" s="40">
        <f t="shared" ca="1" si="3"/>
        <v>-7.5800624839927846E-2</v>
      </c>
      <c r="AK24" s="40">
        <f t="shared" ca="1" si="3"/>
        <v>1.4229972838029018E-2</v>
      </c>
      <c r="AL24" s="40">
        <f t="shared" ca="1" si="3"/>
        <v>-0.22868281006764599</v>
      </c>
    </row>
    <row r="25" spans="1:38" x14ac:dyDescent="0.35">
      <c r="A25" s="38" t="str">
        <v>PRESTIGE</v>
      </c>
      <c r="B25" s="40">
        <f t="shared" ca="1" si="1"/>
        <v>2.2649723804649677E-2</v>
      </c>
      <c r="C25" s="40">
        <f t="shared" ca="1" si="1"/>
        <v>-7.4587381692152671E-3</v>
      </c>
      <c r="D25" s="40">
        <f t="shared" ca="1" si="1"/>
        <v>4.9298571542606924E-2</v>
      </c>
      <c r="E25" s="40">
        <f t="shared" ca="1" si="1"/>
        <v>2.4501047713447986E-2</v>
      </c>
      <c r="F25" s="40">
        <f t="shared" ca="1" si="1"/>
        <v>1.7775895477044987E-2</v>
      </c>
      <c r="G25" s="40">
        <f t="shared" ca="1" si="1"/>
        <v>6.508660988395551E-2</v>
      </c>
      <c r="H25" s="40">
        <f t="shared" ca="1" si="1"/>
        <v>-1.0533146455998153E-2</v>
      </c>
      <c r="I25" s="40">
        <f t="shared" ca="1" si="1"/>
        <v>-8.2795653912903333E-2</v>
      </c>
      <c r="J25" s="40">
        <f t="shared" ca="1" si="1"/>
        <v>6.7616315513075606E-2</v>
      </c>
      <c r="K25" s="40">
        <f t="shared" ca="1" si="1"/>
        <v>1.4817951825364054E-2</v>
      </c>
      <c r="L25" s="40">
        <f t="shared" ca="1" si="1"/>
        <v>3.9547914885827817E-2</v>
      </c>
      <c r="M25" s="40">
        <f t="shared" ca="1" si="1"/>
        <v>4.8750560475536553E-2</v>
      </c>
      <c r="N25" s="40">
        <f t="shared" ca="1" si="1"/>
        <v>-4.0623920348101451E-2</v>
      </c>
      <c r="O25" s="40">
        <f t="shared" ca="1" si="1"/>
        <v>7.5453609031384483E-2</v>
      </c>
      <c r="P25" s="40">
        <f t="shared" ca="1" si="1"/>
        <v>1.8193970771159557E-2</v>
      </c>
      <c r="Q25" s="40">
        <f t="shared" ca="1" si="1"/>
        <v>-7.3928622585646758E-3</v>
      </c>
      <c r="R25" s="40">
        <f t="shared" ca="1" si="3"/>
        <v>-1.8936505399960852E-2</v>
      </c>
      <c r="S25" s="40">
        <f t="shared" ca="1" si="3"/>
        <v>-3.4465850097875573E-3</v>
      </c>
      <c r="T25" s="40">
        <f t="shared" ca="1" si="3"/>
        <v>-9.9961632835039463E-2</v>
      </c>
      <c r="U25" s="40">
        <f t="shared" ca="1" si="3"/>
        <v>-4.1719673563023058E-2</v>
      </c>
      <c r="V25" s="40">
        <f t="shared" ca="1" si="3"/>
        <v>9.1428080810978793E-2</v>
      </c>
      <c r="W25" s="40">
        <f t="shared" ca="1" si="3"/>
        <v>-1.1182040980334141E-2</v>
      </c>
      <c r="X25" s="40">
        <f t="shared" ca="1" si="3"/>
        <v>-7.9532397594243492E-2</v>
      </c>
      <c r="Y25" s="40">
        <f t="shared" ca="1" si="3"/>
        <v>1</v>
      </c>
      <c r="Z25" s="40">
        <f t="shared" ca="1" si="3"/>
        <v>9.05186701323238E-2</v>
      </c>
      <c r="AA25" s="40">
        <f t="shared" ca="1" si="3"/>
        <v>3.7605338722971567E-3</v>
      </c>
      <c r="AB25" s="40">
        <f t="shared" ca="1" si="3"/>
        <v>-9.4866475870240621E-2</v>
      </c>
      <c r="AC25" s="40">
        <f t="shared" ca="1" si="3"/>
        <v>-2.4703529837220631E-2</v>
      </c>
      <c r="AD25" s="40">
        <f t="shared" ca="1" si="3"/>
        <v>3.7504258021337188E-3</v>
      </c>
      <c r="AE25" s="40">
        <f t="shared" ca="1" si="3"/>
        <v>-1.06184983168989E-2</v>
      </c>
      <c r="AF25" s="40">
        <f t="shared" ca="1" si="3"/>
        <v>5.8053105609462662E-3</v>
      </c>
      <c r="AG25" s="40">
        <f t="shared" ca="1" si="3"/>
        <v>-3.166838345284767E-2</v>
      </c>
      <c r="AH25" s="40">
        <f t="shared" ca="1" si="3"/>
        <v>-6.364512972753919E-2</v>
      </c>
      <c r="AI25" s="40">
        <f t="shared" ca="1" si="3"/>
        <v>-5.9523708819124992E-2</v>
      </c>
      <c r="AJ25" s="40">
        <f t="shared" ca="1" si="3"/>
        <v>6.7521805213181735E-3</v>
      </c>
      <c r="AK25" s="40">
        <f t="shared" ca="1" si="3"/>
        <v>-1.5836755987408368E-2</v>
      </c>
      <c r="AL25" s="40">
        <f t="shared" ca="1" si="3"/>
        <v>-3.6529738794416097E-3</v>
      </c>
    </row>
    <row r="26" spans="1:38" ht="15" thickBot="1" x14ac:dyDescent="0.4">
      <c r="A26" s="39" t="str">
        <v>STANBIC</v>
      </c>
      <c r="B26" s="40">
        <f t="shared" ca="1" si="1"/>
        <v>0.10415242343331194</v>
      </c>
      <c r="C26" s="40">
        <f t="shared" ca="1" si="1"/>
        <v>0.14592373887538648</v>
      </c>
      <c r="D26" s="40">
        <f t="shared" ca="1" si="1"/>
        <v>-2.4467799380833093E-2</v>
      </c>
      <c r="E26" s="40">
        <f t="shared" ca="1" si="1"/>
        <v>-0.11660339796866424</v>
      </c>
      <c r="F26" s="40">
        <f t="shared" ca="1" si="1"/>
        <v>6.7678491861002429E-2</v>
      </c>
      <c r="G26" s="40">
        <f t="shared" ca="1" si="1"/>
        <v>1.4039276805913771E-2</v>
      </c>
      <c r="H26" s="40">
        <f t="shared" ca="1" si="1"/>
        <v>6.3885275759337111E-3</v>
      </c>
      <c r="I26" s="40">
        <f t="shared" ca="1" si="1"/>
        <v>2.3109083085973733E-3</v>
      </c>
      <c r="J26" s="40">
        <f t="shared" ca="1" si="1"/>
        <v>-6.5953973329104978E-2</v>
      </c>
      <c r="K26" s="40">
        <f t="shared" ca="1" si="1"/>
        <v>9.421106460144181E-2</v>
      </c>
      <c r="L26" s="40">
        <f t="shared" ca="1" si="1"/>
        <v>-2.6651850957755612E-2</v>
      </c>
      <c r="M26" s="40">
        <f t="shared" ca="1" si="1"/>
        <v>3.6621897505585456E-2</v>
      </c>
      <c r="N26" s="40">
        <f t="shared" ca="1" si="1"/>
        <v>7.275786142331328E-2</v>
      </c>
      <c r="O26" s="40">
        <f t="shared" ca="1" si="1"/>
        <v>0.1640865257891132</v>
      </c>
      <c r="P26" s="40">
        <f t="shared" ca="1" si="1"/>
        <v>0.19657310492638189</v>
      </c>
      <c r="Q26" s="40">
        <f t="shared" ca="1" si="1"/>
        <v>0.17222648180392722</v>
      </c>
      <c r="R26" s="40">
        <f t="shared" ca="1" si="3"/>
        <v>4.1360289350347967E-2</v>
      </c>
      <c r="S26" s="40">
        <f t="shared" ca="1" si="3"/>
        <v>1.6754990604215429E-2</v>
      </c>
      <c r="T26" s="40">
        <f t="shared" ca="1" si="3"/>
        <v>2.1897893416133202E-2</v>
      </c>
      <c r="U26" s="40">
        <f t="shared" ca="1" si="3"/>
        <v>6.0252422758591419E-2</v>
      </c>
      <c r="V26" s="40">
        <f t="shared" ca="1" si="3"/>
        <v>1.4833405271891115E-2</v>
      </c>
      <c r="W26" s="40">
        <f t="shared" ca="1" si="3"/>
        <v>8.6149560605005754E-2</v>
      </c>
      <c r="X26" s="40">
        <f t="shared" ca="1" si="3"/>
        <v>5.303598812162285E-2</v>
      </c>
      <c r="Y26" s="40">
        <f t="shared" ca="1" si="3"/>
        <v>9.05186701323238E-2</v>
      </c>
      <c r="Z26" s="40">
        <f t="shared" ca="1" si="3"/>
        <v>0.99999999999999989</v>
      </c>
      <c r="AA26" s="40">
        <f t="shared" ca="1" si="3"/>
        <v>-8.714934500982878E-2</v>
      </c>
      <c r="AB26" s="40">
        <f t="shared" ca="1" si="3"/>
        <v>1.432513062717964E-2</v>
      </c>
      <c r="AC26" s="40">
        <f t="shared" ca="1" si="3"/>
        <v>2.3463190436943778E-2</v>
      </c>
      <c r="AD26" s="40">
        <f t="shared" ca="1" si="3"/>
        <v>-7.6138753663347353E-4</v>
      </c>
      <c r="AE26" s="40">
        <f t="shared" ca="1" si="3"/>
        <v>-3.9119959539881691E-2</v>
      </c>
      <c r="AF26" s="40">
        <f t="shared" ca="1" si="3"/>
        <v>2.8352505653498915E-2</v>
      </c>
      <c r="AG26" s="40">
        <f t="shared" ca="1" si="3"/>
        <v>4.5000521155108546E-2</v>
      </c>
      <c r="AH26" s="40">
        <f t="shared" ca="1" si="3"/>
        <v>-4.863472902078606E-3</v>
      </c>
      <c r="AI26" s="40">
        <f t="shared" ca="1" si="3"/>
        <v>0.12224545687069129</v>
      </c>
      <c r="AJ26" s="40">
        <f t="shared" ca="1" si="3"/>
        <v>8.1921454750613465E-2</v>
      </c>
      <c r="AK26" s="40">
        <f t="shared" ca="1" si="3"/>
        <v>0.17620845258699186</v>
      </c>
      <c r="AL26" s="40">
        <f t="shared" ca="1" si="3"/>
        <v>7.386045767356025E-3</v>
      </c>
    </row>
    <row r="27" spans="1:38" x14ac:dyDescent="0.35">
      <c r="A27" t="str">
        <v>TOTAL</v>
      </c>
      <c r="B27" s="40">
        <f t="shared" ca="1" si="1"/>
        <v>4.1604085709433074E-2</v>
      </c>
      <c r="C27" s="40">
        <f t="shared" ca="1" si="1"/>
        <v>-7.5036570778777456E-2</v>
      </c>
      <c r="D27" s="40">
        <f t="shared" ca="1" si="1"/>
        <v>-4.4814830910985008E-3</v>
      </c>
      <c r="E27" s="40">
        <f t="shared" ca="1" si="1"/>
        <v>2.4499761535029491E-2</v>
      </c>
      <c r="F27" s="40">
        <f t="shared" ca="1" si="1"/>
        <v>-2.693964273080526E-2</v>
      </c>
      <c r="G27" s="40">
        <f t="shared" ca="1" si="1"/>
        <v>-2.4339942824809394E-2</v>
      </c>
      <c r="H27" s="40">
        <f t="shared" ca="1" si="1"/>
        <v>-7.6944128482378915E-2</v>
      </c>
      <c r="I27" s="40">
        <f t="shared" ca="1" si="1"/>
        <v>-1.631552286881437E-2</v>
      </c>
      <c r="J27" s="40">
        <f t="shared" ca="1" si="1"/>
        <v>-2.9895100369732006E-2</v>
      </c>
      <c r="K27" s="40">
        <f t="shared" ca="1" si="1"/>
        <v>-0.1001571531388713</v>
      </c>
      <c r="L27" s="40">
        <f t="shared" ca="1" si="1"/>
        <v>0.10946444857727709</v>
      </c>
      <c r="M27" s="40">
        <f t="shared" ca="1" si="1"/>
        <v>0.11270958771671442</v>
      </c>
      <c r="N27" s="40">
        <f t="shared" ca="1" si="1"/>
        <v>8.8584398728496994E-2</v>
      </c>
      <c r="O27" s="40">
        <f t="shared" ca="1" si="1"/>
        <v>-3.5305489920742672E-2</v>
      </c>
      <c r="P27" s="40">
        <f t="shared" ca="1" si="1"/>
        <v>-5.2782998784720446E-2</v>
      </c>
      <c r="Q27" s="40">
        <f t="shared" ca="1" si="1"/>
        <v>1.3755512219020653E-2</v>
      </c>
      <c r="R27" s="40">
        <f t="shared" ca="1" si="3"/>
        <v>3.7268817562412723E-2</v>
      </c>
      <c r="S27" s="40">
        <f t="shared" ca="1" si="3"/>
        <v>6.924978054633707E-2</v>
      </c>
      <c r="T27" s="40">
        <f t="shared" ca="1" si="3"/>
        <v>8.8345250383320903E-2</v>
      </c>
      <c r="U27" s="40">
        <f t="shared" ca="1" si="3"/>
        <v>-2.2824686850678299E-2</v>
      </c>
      <c r="V27" s="40">
        <f t="shared" ca="1" si="3"/>
        <v>9.1779316524160326E-2</v>
      </c>
      <c r="W27" s="40">
        <f t="shared" ca="1" si="3"/>
        <v>-5.081645940248801E-2</v>
      </c>
      <c r="X27" s="40">
        <f t="shared" ca="1" si="3"/>
        <v>1.5017658493987564E-2</v>
      </c>
      <c r="Y27" s="40">
        <f t="shared" ca="1" si="3"/>
        <v>3.7605338722971567E-3</v>
      </c>
      <c r="Z27" s="40">
        <f t="shared" ca="1" si="3"/>
        <v>-8.714934500982878E-2</v>
      </c>
      <c r="AA27" s="40">
        <f t="shared" ca="1" si="3"/>
        <v>0.99999999999999989</v>
      </c>
      <c r="AB27" s="40">
        <f t="shared" ca="1" si="3"/>
        <v>6.7304448674099349E-2</v>
      </c>
      <c r="AC27" s="40">
        <f t="shared" ca="1" si="3"/>
        <v>-6.273842204840091E-2</v>
      </c>
      <c r="AD27" s="40">
        <f t="shared" ca="1" si="3"/>
        <v>-3.3330685653268945E-3</v>
      </c>
      <c r="AE27" s="40">
        <f t="shared" ca="1" si="3"/>
        <v>2.0502972541362626E-2</v>
      </c>
      <c r="AF27" s="40">
        <f t="shared" ca="1" si="3"/>
        <v>8.5853803301750145E-2</v>
      </c>
      <c r="AG27" s="40">
        <f t="shared" ref="AG27:AL38" ca="1" si="4">CORREL(INDIRECT(AG$1,1),INDIRECT($A27,1))</f>
        <v>9.7241556154919768E-3</v>
      </c>
      <c r="AH27" s="40">
        <f t="shared" ca="1" si="4"/>
        <v>-7.314756806496242E-2</v>
      </c>
      <c r="AI27" s="40">
        <f t="shared" ca="1" si="4"/>
        <v>7.6778983786815164E-2</v>
      </c>
      <c r="AJ27" s="40">
        <f t="shared" ca="1" si="4"/>
        <v>0.16342853264568466</v>
      </c>
      <c r="AK27" s="40">
        <f t="shared" ca="1" si="4"/>
        <v>0.12216854799073804</v>
      </c>
      <c r="AL27" s="40">
        <f t="shared" ca="1" si="4"/>
        <v>6.9717761492474164E-3</v>
      </c>
    </row>
    <row r="28" spans="1:38" x14ac:dyDescent="0.35">
      <c r="A28" t="str">
        <v>UACN</v>
      </c>
      <c r="B28" s="40">
        <f t="shared" ca="1" si="1"/>
        <v>5.717164880314049E-2</v>
      </c>
      <c r="C28" s="40">
        <f t="shared" ca="1" si="1"/>
        <v>-0.10370450004158037</v>
      </c>
      <c r="D28" s="40">
        <f t="shared" ca="1" si="1"/>
        <v>-3.2711847685637868E-2</v>
      </c>
      <c r="E28" s="40">
        <f t="shared" ca="1" si="1"/>
        <v>0.1350384854866267</v>
      </c>
      <c r="F28" s="40">
        <f t="shared" ca="1" si="1"/>
        <v>0.11125571133280662</v>
      </c>
      <c r="G28" s="40">
        <f t="shared" ca="1" si="1"/>
        <v>1.4225672968924347E-3</v>
      </c>
      <c r="H28" s="40">
        <f t="shared" ca="1" si="1"/>
        <v>-0.10849760803323391</v>
      </c>
      <c r="I28" s="40">
        <f t="shared" ca="1" si="1"/>
        <v>-1.5881570498743537E-2</v>
      </c>
      <c r="J28" s="40">
        <f t="shared" ca="1" si="1"/>
        <v>9.3187262959604604E-3</v>
      </c>
      <c r="K28" s="40">
        <f t="shared" ca="1" si="1"/>
        <v>8.7177971537286958E-2</v>
      </c>
      <c r="L28" s="40">
        <f t="shared" ca="1" si="1"/>
        <v>7.757030828148614E-4</v>
      </c>
      <c r="M28" s="40">
        <f t="shared" ca="1" si="1"/>
        <v>8.085758178040571E-2</v>
      </c>
      <c r="N28" s="40">
        <f t="shared" ca="1" si="1"/>
        <v>0.10263351647369874</v>
      </c>
      <c r="O28" s="40">
        <f t="shared" ca="1" si="1"/>
        <v>0.12553694888027214</v>
      </c>
      <c r="P28" s="40">
        <f t="shared" ca="1" si="1"/>
        <v>1.6420493585817841E-3</v>
      </c>
      <c r="Q28" s="40">
        <f t="shared" ca="1" si="1"/>
        <v>2.68612381007996E-2</v>
      </c>
      <c r="R28" s="40">
        <f t="shared" ref="R28:AG38" ca="1" si="5">CORREL(INDIRECT(R$1,1),INDIRECT($A28,1))</f>
        <v>9.4120792948787863E-2</v>
      </c>
      <c r="S28" s="40">
        <f t="shared" ca="1" si="5"/>
        <v>-1.1444346731957152E-2</v>
      </c>
      <c r="T28" s="40">
        <f t="shared" ca="1" si="5"/>
        <v>7.7638360678849855E-2</v>
      </c>
      <c r="U28" s="40">
        <f t="shared" ca="1" si="5"/>
        <v>-3.103399810238431E-2</v>
      </c>
      <c r="V28" s="40">
        <f t="shared" ca="1" si="5"/>
        <v>9.5167894743561035E-2</v>
      </c>
      <c r="W28" s="40">
        <f t="shared" ca="1" si="5"/>
        <v>0.12166182890473108</v>
      </c>
      <c r="X28" s="40">
        <f t="shared" ca="1" si="5"/>
        <v>-4.5496052416096845E-3</v>
      </c>
      <c r="Y28" s="40">
        <f t="shared" ca="1" si="5"/>
        <v>-9.4866475870240621E-2</v>
      </c>
      <c r="Z28" s="40">
        <f t="shared" ca="1" si="5"/>
        <v>1.432513062717964E-2</v>
      </c>
      <c r="AA28" s="40">
        <f t="shared" ca="1" si="5"/>
        <v>6.7304448674099349E-2</v>
      </c>
      <c r="AB28" s="40">
        <f t="shared" ca="1" si="5"/>
        <v>0.99999999999999978</v>
      </c>
      <c r="AC28" s="40">
        <f t="shared" ca="1" si="5"/>
        <v>-4.2191066762101263E-2</v>
      </c>
      <c r="AD28" s="40">
        <f t="shared" ca="1" si="5"/>
        <v>-6.3605251581340021E-3</v>
      </c>
      <c r="AE28" s="40">
        <f t="shared" ca="1" si="5"/>
        <v>-6.3224522518643793E-3</v>
      </c>
      <c r="AF28" s="40">
        <f t="shared" ca="1" si="5"/>
        <v>7.6175813333177703E-2</v>
      </c>
      <c r="AG28" s="40">
        <f t="shared" ca="1" si="5"/>
        <v>5.0723640306004417E-2</v>
      </c>
      <c r="AH28" s="40">
        <f t="shared" ca="1" si="4"/>
        <v>8.8296859169628567E-2</v>
      </c>
      <c r="AI28" s="40">
        <f t="shared" ca="1" si="4"/>
        <v>-1.769923823822998E-2</v>
      </c>
      <c r="AJ28" s="40">
        <f t="shared" ca="1" si="4"/>
        <v>8.8110679508434736E-2</v>
      </c>
      <c r="AK28" s="40">
        <f t="shared" ca="1" si="4"/>
        <v>0.15845819126349442</v>
      </c>
      <c r="AL28" s="40">
        <f t="shared" ca="1" si="4"/>
        <v>1.2009810707687052E-2</v>
      </c>
    </row>
    <row r="29" spans="1:38" x14ac:dyDescent="0.35">
      <c r="A29" t="str">
        <v>UBN</v>
      </c>
      <c r="B29" s="40">
        <f t="shared" ca="1" si="1"/>
        <v>3.0225462096347782E-2</v>
      </c>
      <c r="C29" s="40">
        <f t="shared" ca="1" si="1"/>
        <v>-5.8459724094375734E-2</v>
      </c>
      <c r="D29" s="40">
        <f t="shared" ca="1" si="1"/>
        <v>6.9078731269373569E-2</v>
      </c>
      <c r="E29" s="40">
        <f t="shared" ca="1" si="1"/>
        <v>-5.3257768773283896E-3</v>
      </c>
      <c r="F29" s="40">
        <f t="shared" ca="1" si="1"/>
        <v>7.3386459641103546E-2</v>
      </c>
      <c r="G29" s="40">
        <f t="shared" ca="1" si="1"/>
        <v>5.6603007142039252E-2</v>
      </c>
      <c r="H29" s="40">
        <f t="shared" ca="1" si="1"/>
        <v>4.6801106359275702E-2</v>
      </c>
      <c r="I29" s="40">
        <f t="shared" ca="1" si="1"/>
        <v>2.4789742135799514E-2</v>
      </c>
      <c r="J29" s="40">
        <f t="shared" ca="1" si="1"/>
        <v>-6.3406394127124913E-4</v>
      </c>
      <c r="K29" s="40">
        <f t="shared" ca="1" si="1"/>
        <v>2.3488007808834945E-2</v>
      </c>
      <c r="L29" s="40">
        <f t="shared" ca="1" si="1"/>
        <v>1.7848669450609408E-2</v>
      </c>
      <c r="M29" s="40">
        <f t="shared" ca="1" si="1"/>
        <v>8.5486352019449097E-2</v>
      </c>
      <c r="N29" s="40">
        <f t="shared" ca="1" si="1"/>
        <v>2.8634736610083207E-2</v>
      </c>
      <c r="O29" s="40">
        <f t="shared" ca="1" si="1"/>
        <v>7.2840161785015234E-2</v>
      </c>
      <c r="P29" s="40">
        <f t="shared" ca="1" si="1"/>
        <v>9.8233377771245051E-3</v>
      </c>
      <c r="Q29" s="40">
        <f t="shared" ca="1" si="1"/>
        <v>-0.10310808061709273</v>
      </c>
      <c r="R29" s="40">
        <f t="shared" ca="1" si="5"/>
        <v>2.9809234085064529E-2</v>
      </c>
      <c r="S29" s="40">
        <f t="shared" ca="1" si="5"/>
        <v>-4.2868726563360333E-2</v>
      </c>
      <c r="T29" s="40">
        <f t="shared" ca="1" si="5"/>
        <v>8.5999685142462021E-2</v>
      </c>
      <c r="U29" s="40">
        <f t="shared" ca="1" si="5"/>
        <v>8.1852479158221761E-2</v>
      </c>
      <c r="V29" s="40">
        <f t="shared" ca="1" si="5"/>
        <v>-8.9417680293688677E-3</v>
      </c>
      <c r="W29" s="40">
        <f t="shared" ca="1" si="5"/>
        <v>0.12643010032074053</v>
      </c>
      <c r="X29" s="40">
        <f t="shared" ca="1" si="5"/>
        <v>8.3554592332808472E-2</v>
      </c>
      <c r="Y29" s="40">
        <f t="shared" ca="1" si="5"/>
        <v>-2.4703529837220631E-2</v>
      </c>
      <c r="Z29" s="40">
        <f t="shared" ca="1" si="5"/>
        <v>2.3463190436943778E-2</v>
      </c>
      <c r="AA29" s="40">
        <f t="shared" ca="1" si="5"/>
        <v>-6.273842204840091E-2</v>
      </c>
      <c r="AB29" s="40">
        <f t="shared" ca="1" si="5"/>
        <v>-4.2191066762101263E-2</v>
      </c>
      <c r="AC29" s="40">
        <f t="shared" ca="1" si="5"/>
        <v>1.0000000000000002</v>
      </c>
      <c r="AD29" s="40">
        <f t="shared" ca="1" si="5"/>
        <v>-1.7256053383538035E-2</v>
      </c>
      <c r="AE29" s="40">
        <f t="shared" ca="1" si="5"/>
        <v>-2.6909112759110163E-2</v>
      </c>
      <c r="AF29" s="40">
        <f t="shared" ca="1" si="5"/>
        <v>4.2724428631126216E-2</v>
      </c>
      <c r="AG29" s="40">
        <f t="shared" ca="1" si="5"/>
        <v>1.9430596020480875E-2</v>
      </c>
      <c r="AH29" s="40">
        <f t="shared" ca="1" si="4"/>
        <v>2.7613347609906413E-2</v>
      </c>
      <c r="AI29" s="40">
        <f t="shared" ca="1" si="4"/>
        <v>7.7551602003921149E-3</v>
      </c>
      <c r="AJ29" s="40">
        <f t="shared" ca="1" si="4"/>
        <v>2.4894653544354179E-2</v>
      </c>
      <c r="AK29" s="40">
        <f t="shared" ca="1" si="4"/>
        <v>0.11969443409391692</v>
      </c>
      <c r="AL29" s="40">
        <f t="shared" ca="1" si="4"/>
        <v>1.843339525485746E-2</v>
      </c>
    </row>
    <row r="30" spans="1:38" x14ac:dyDescent="0.35">
      <c r="A30" t="str">
        <v>UNIONDIC</v>
      </c>
      <c r="B30" s="40">
        <f t="shared" ca="1" si="1"/>
        <v>-4.4927651989020864E-2</v>
      </c>
      <c r="C30" s="40">
        <f t="shared" ca="1" si="1"/>
        <v>8.7074397597872524E-4</v>
      </c>
      <c r="D30" s="40">
        <f t="shared" ca="1" si="1"/>
        <v>-4.0703906826862922E-3</v>
      </c>
      <c r="E30" s="40">
        <f t="shared" ca="1" si="1"/>
        <v>2.8467065419957195E-4</v>
      </c>
      <c r="F30" s="40">
        <f t="shared" ca="1" si="1"/>
        <v>0.1807104503797371</v>
      </c>
      <c r="G30" s="40">
        <f t="shared" ca="1" si="1"/>
        <v>-3.5821814387897313E-4</v>
      </c>
      <c r="H30" s="40">
        <f t="shared" ca="1" si="1"/>
        <v>-6.2303411730496193E-3</v>
      </c>
      <c r="I30" s="40">
        <f t="shared" ca="1" si="1"/>
        <v>5.8804548294796139E-4</v>
      </c>
      <c r="J30" s="40">
        <f t="shared" ca="1" si="1"/>
        <v>-1.5132229047481023E-2</v>
      </c>
      <c r="K30" s="40">
        <f t="shared" ca="1" si="1"/>
        <v>-4.1662586570765511E-3</v>
      </c>
      <c r="L30" s="40">
        <f t="shared" ca="1" si="1"/>
        <v>-1.2496077642617363E-2</v>
      </c>
      <c r="M30" s="40">
        <f t="shared" ca="1" si="1"/>
        <v>0.1800100462620666</v>
      </c>
      <c r="N30" s="40">
        <f t="shared" ca="1" si="1"/>
        <v>-3.3132278758557586E-2</v>
      </c>
      <c r="O30" s="40">
        <f t="shared" ca="1" si="1"/>
        <v>-6.0707316020790578E-3</v>
      </c>
      <c r="P30" s="40">
        <f t="shared" ca="1" si="1"/>
        <v>-8.7500393591580343E-3</v>
      </c>
      <c r="Q30" s="40">
        <f t="shared" ca="1" si="1"/>
        <v>6.9251212519587796E-2</v>
      </c>
      <c r="R30" s="40">
        <f t="shared" ca="1" si="5"/>
        <v>-7.2159961006628562E-3</v>
      </c>
      <c r="S30" s="40">
        <f t="shared" ca="1" si="5"/>
        <v>-6.1658204005205471E-3</v>
      </c>
      <c r="T30" s="40">
        <f t="shared" ca="1" si="5"/>
        <v>0.12038145853943587</v>
      </c>
      <c r="U30" s="40">
        <f t="shared" ca="1" si="5"/>
        <v>6.8043116939514375E-4</v>
      </c>
      <c r="V30" s="40">
        <f t="shared" ca="1" si="5"/>
        <v>-0.11124048304808257</v>
      </c>
      <c r="W30" s="40">
        <f t="shared" ca="1" si="5"/>
        <v>-0.16361826225837611</v>
      </c>
      <c r="X30" s="40">
        <f t="shared" ca="1" si="5"/>
        <v>0.22806333512933435</v>
      </c>
      <c r="Y30" s="40">
        <f t="shared" ca="1" si="5"/>
        <v>3.7504258021337188E-3</v>
      </c>
      <c r="Z30" s="40">
        <f t="shared" ca="1" si="5"/>
        <v>-7.6138753663347353E-4</v>
      </c>
      <c r="AA30" s="40">
        <f t="shared" ca="1" si="5"/>
        <v>-3.3330685653268945E-3</v>
      </c>
      <c r="AB30" s="40">
        <f t="shared" ca="1" si="5"/>
        <v>-6.3605251581340021E-3</v>
      </c>
      <c r="AC30" s="40">
        <f t="shared" ca="1" si="5"/>
        <v>-1.7256053383538035E-2</v>
      </c>
      <c r="AD30" s="40">
        <f t="shared" ca="1" si="5"/>
        <v>1</v>
      </c>
      <c r="AE30" s="40">
        <f t="shared" ca="1" si="5"/>
        <v>4.8065501416451112E-3</v>
      </c>
      <c r="AF30" s="40">
        <f t="shared" ca="1" si="5"/>
        <v>-3.2807019414607687E-3</v>
      </c>
      <c r="AG30" s="40">
        <f t="shared" ca="1" si="5"/>
        <v>6.9090892579701219E-2</v>
      </c>
      <c r="AH30" s="40">
        <f t="shared" ca="1" si="4"/>
        <v>-0.21347918500061586</v>
      </c>
      <c r="AI30" s="40">
        <f t="shared" ca="1" si="4"/>
        <v>-2.2611726226453573E-2</v>
      </c>
      <c r="AJ30" s="40">
        <f t="shared" ca="1" si="4"/>
        <v>-3.1241697166300999E-3</v>
      </c>
      <c r="AK30" s="40">
        <f t="shared" ca="1" si="4"/>
        <v>-7.4167659210250553E-3</v>
      </c>
      <c r="AL30" s="40">
        <f t="shared" ca="1" si="4"/>
        <v>-0.99921302453011274</v>
      </c>
    </row>
    <row r="31" spans="1:38" x14ac:dyDescent="0.35">
      <c r="A31" t="str">
        <v>VITAFOAM</v>
      </c>
      <c r="B31" s="40">
        <f t="shared" ca="1" si="1"/>
        <v>0.10719969482920297</v>
      </c>
      <c r="C31" s="40">
        <f t="shared" ca="1" si="1"/>
        <v>-0.13470284903884583</v>
      </c>
      <c r="D31" s="40">
        <f t="shared" ca="1" si="1"/>
        <v>0.19189917788453867</v>
      </c>
      <c r="E31" s="40">
        <f t="shared" ca="1" si="1"/>
        <v>9.4230825855742724E-3</v>
      </c>
      <c r="F31" s="40">
        <f t="shared" ca="1" si="1"/>
        <v>2.776678574482639E-2</v>
      </c>
      <c r="G31" s="40">
        <f t="shared" ca="1" si="1"/>
        <v>-2.5914262404964347E-2</v>
      </c>
      <c r="H31" s="40">
        <f t="shared" ca="1" si="1"/>
        <v>1.8281428555498858E-2</v>
      </c>
      <c r="I31" s="40">
        <f t="shared" ca="1" si="1"/>
        <v>1.7453755734486029E-2</v>
      </c>
      <c r="J31" s="40">
        <f t="shared" ca="1" si="1"/>
        <v>8.8467782219437283E-2</v>
      </c>
      <c r="K31" s="40">
        <f t="shared" ca="1" si="1"/>
        <v>4.1475378671409976E-2</v>
      </c>
      <c r="L31" s="40">
        <f t="shared" ca="1" si="1"/>
        <v>1.4715440821966786E-2</v>
      </c>
      <c r="M31" s="40">
        <f t="shared" ca="1" si="1"/>
        <v>4.8884763922149438E-2</v>
      </c>
      <c r="N31" s="40">
        <f t="shared" ca="1" si="1"/>
        <v>0.13021666752354527</v>
      </c>
      <c r="O31" s="40">
        <f t="shared" ca="1" si="1"/>
        <v>6.0639067608683241E-2</v>
      </c>
      <c r="P31" s="40">
        <f t="shared" ca="1" si="1"/>
        <v>-2.6398827103815119E-2</v>
      </c>
      <c r="Q31" s="40">
        <f t="shared" ca="1" si="1"/>
        <v>1.2435193561145185E-2</v>
      </c>
      <c r="R31" s="40">
        <f t="shared" ca="1" si="5"/>
        <v>0.10857676985531657</v>
      </c>
      <c r="S31" s="40">
        <f t="shared" ca="1" si="5"/>
        <v>7.1119347937957045E-2</v>
      </c>
      <c r="T31" s="40">
        <f t="shared" ca="1" si="5"/>
        <v>-2.1073502609418222E-2</v>
      </c>
      <c r="U31" s="40">
        <f t="shared" ca="1" si="5"/>
        <v>9.4350000519239155E-2</v>
      </c>
      <c r="V31" s="40">
        <f t="shared" ca="1" si="5"/>
        <v>4.5203303444545852E-2</v>
      </c>
      <c r="W31" s="40">
        <f t="shared" ca="1" si="5"/>
        <v>3.1778823698095336E-2</v>
      </c>
      <c r="X31" s="40">
        <f t="shared" ca="1" si="5"/>
        <v>-4.7631364002022024E-2</v>
      </c>
      <c r="Y31" s="40">
        <f t="shared" ca="1" si="5"/>
        <v>-1.06184983168989E-2</v>
      </c>
      <c r="Z31" s="40">
        <f t="shared" ca="1" si="5"/>
        <v>-3.9119959539881691E-2</v>
      </c>
      <c r="AA31" s="40">
        <f t="shared" ca="1" si="5"/>
        <v>2.0502972541362626E-2</v>
      </c>
      <c r="AB31" s="40">
        <f t="shared" ca="1" si="5"/>
        <v>-6.3224522518643793E-3</v>
      </c>
      <c r="AC31" s="40">
        <f t="shared" ca="1" si="5"/>
        <v>-2.6909112759110163E-2</v>
      </c>
      <c r="AD31" s="40">
        <f t="shared" ca="1" si="5"/>
        <v>4.8065501416451112E-3</v>
      </c>
      <c r="AE31" s="40">
        <f t="shared" ca="1" si="5"/>
        <v>0.99999999999999989</v>
      </c>
      <c r="AF31" s="40">
        <f t="shared" ca="1" si="5"/>
        <v>2.200968712678638E-2</v>
      </c>
      <c r="AG31" s="40">
        <f t="shared" ca="1" si="5"/>
        <v>3.3429094112449188E-2</v>
      </c>
      <c r="AH31" s="40">
        <f t="shared" ca="1" si="4"/>
        <v>5.7944631499393918E-2</v>
      </c>
      <c r="AI31" s="40">
        <f t="shared" ca="1" si="4"/>
        <v>0.10492033884233656</v>
      </c>
      <c r="AJ31" s="40">
        <f t="shared" ca="1" si="4"/>
        <v>2.3621614587937774E-2</v>
      </c>
      <c r="AK31" s="40">
        <f t="shared" ca="1" si="4"/>
        <v>-2.8225855332609427E-2</v>
      </c>
      <c r="AL31" s="40">
        <f t="shared" ca="1" si="4"/>
        <v>-3.873853427431588E-3</v>
      </c>
    </row>
    <row r="32" spans="1:38" x14ac:dyDescent="0.35">
      <c r="A32" t="str">
        <v>ZENITHBA</v>
      </c>
      <c r="B32" s="40">
        <f t="shared" ca="1" si="1"/>
        <v>0.17215266352778594</v>
      </c>
      <c r="C32" s="40">
        <f t="shared" ref="C32:Q32" ca="1" si="6">CORREL(INDIRECT(C$1,1),INDIRECT($A32,1))</f>
        <v>0.1348366589144418</v>
      </c>
      <c r="D32" s="40">
        <f t="shared" ca="1" si="6"/>
        <v>3.5261470922867709E-2</v>
      </c>
      <c r="E32" s="40">
        <f t="shared" ca="1" si="6"/>
        <v>3.0631116705743304E-2</v>
      </c>
      <c r="F32" s="40">
        <f t="shared" ca="1" si="6"/>
        <v>-6.1413854711681766E-2</v>
      </c>
      <c r="G32" s="40">
        <f t="shared" ca="1" si="6"/>
        <v>-7.0195283663351165E-3</v>
      </c>
      <c r="H32" s="40">
        <f t="shared" ca="1" si="6"/>
        <v>-5.9413361753776544E-3</v>
      </c>
      <c r="I32" s="40">
        <f t="shared" ca="1" si="6"/>
        <v>-8.0021629248212163E-3</v>
      </c>
      <c r="J32" s="40">
        <f t="shared" ca="1" si="6"/>
        <v>3.2291371801641065E-2</v>
      </c>
      <c r="K32" s="40">
        <f t="shared" ca="1" si="6"/>
        <v>0.18909870275970089</v>
      </c>
      <c r="L32" s="40">
        <f t="shared" ca="1" si="6"/>
        <v>2.1319429841676844E-2</v>
      </c>
      <c r="M32" s="40">
        <f t="shared" ca="1" si="6"/>
        <v>0.39686075904158347</v>
      </c>
      <c r="N32" s="40">
        <f t="shared" ca="1" si="6"/>
        <v>0.30104166986389647</v>
      </c>
      <c r="O32" s="40">
        <f t="shared" ca="1" si="6"/>
        <v>3.9909748142249728E-2</v>
      </c>
      <c r="P32" s="40">
        <f t="shared" ca="1" si="6"/>
        <v>1.8919911133939978E-2</v>
      </c>
      <c r="Q32" s="40">
        <f t="shared" ca="1" si="6"/>
        <v>0.4475697223867211</v>
      </c>
      <c r="R32" s="40">
        <f t="shared" ca="1" si="5"/>
        <v>-5.3534757051555873E-2</v>
      </c>
      <c r="S32" s="40">
        <f t="shared" ca="1" si="5"/>
        <v>2.6459974483914149E-2</v>
      </c>
      <c r="T32" s="40">
        <f t="shared" ca="1" si="5"/>
        <v>7.9039593774529487E-2</v>
      </c>
      <c r="U32" s="40">
        <f t="shared" ca="1" si="5"/>
        <v>1.0843066702592816E-2</v>
      </c>
      <c r="V32" s="40">
        <f t="shared" ca="1" si="5"/>
        <v>5.4482271915297448E-2</v>
      </c>
      <c r="W32" s="40">
        <f t="shared" ca="1" si="5"/>
        <v>5.0599005176139369E-2</v>
      </c>
      <c r="X32" s="40">
        <f t="shared" ca="1" si="5"/>
        <v>-5.4152673686921372E-2</v>
      </c>
      <c r="Y32" s="40">
        <f t="shared" ca="1" si="5"/>
        <v>5.8053105609462662E-3</v>
      </c>
      <c r="Z32" s="40">
        <f t="shared" ca="1" si="5"/>
        <v>2.8352505653498915E-2</v>
      </c>
      <c r="AA32" s="40">
        <f t="shared" ca="1" si="5"/>
        <v>8.5853803301750145E-2</v>
      </c>
      <c r="AB32" s="40">
        <f t="shared" ca="1" si="5"/>
        <v>7.6175813333177703E-2</v>
      </c>
      <c r="AC32" s="40">
        <f t="shared" ca="1" si="5"/>
        <v>4.2724428631126216E-2</v>
      </c>
      <c r="AD32" s="40">
        <f t="shared" ca="1" si="5"/>
        <v>-3.2807019414607687E-3</v>
      </c>
      <c r="AE32" s="40">
        <f t="shared" ca="1" si="5"/>
        <v>2.200968712678638E-2</v>
      </c>
      <c r="AF32" s="40">
        <f t="shared" ca="1" si="5"/>
        <v>1</v>
      </c>
      <c r="AG32" s="40">
        <f t="shared" ca="1" si="5"/>
        <v>4.4859111131828312E-2</v>
      </c>
      <c r="AH32" s="40">
        <f t="shared" ca="1" si="4"/>
        <v>0.1039700821837559</v>
      </c>
      <c r="AI32" s="40">
        <f t="shared" ca="1" si="4"/>
        <v>2.2613613265430352E-2</v>
      </c>
      <c r="AJ32" s="40">
        <f t="shared" ca="1" si="4"/>
        <v>8.9364218156475772E-2</v>
      </c>
      <c r="AK32" s="40">
        <f t="shared" ca="1" si="4"/>
        <v>0.12359218950994541</v>
      </c>
      <c r="AL32" s="40">
        <f t="shared" ca="1" si="4"/>
        <v>1.9445828637169912E-2</v>
      </c>
    </row>
    <row r="33" spans="1:38" x14ac:dyDescent="0.35">
      <c r="A33" t="str">
        <v>AFRIPRUD</v>
      </c>
      <c r="B33" s="40">
        <f t="shared" ref="B33:Q38" ca="1" si="7">CORREL(INDIRECT(B$1,1),INDIRECT($A33,1))</f>
        <v>0.11666415643237235</v>
      </c>
      <c r="C33" s="40">
        <f t="shared" ca="1" si="7"/>
        <v>0.10476508581131973</v>
      </c>
      <c r="D33" s="40">
        <f t="shared" ca="1" si="7"/>
        <v>-2.614553613390742E-2</v>
      </c>
      <c r="E33" s="40">
        <f t="shared" ca="1" si="7"/>
        <v>-1.8082636805295861E-4</v>
      </c>
      <c r="F33" s="40">
        <f t="shared" ca="1" si="7"/>
        <v>0.10982706935475622</v>
      </c>
      <c r="G33" s="40">
        <f t="shared" ca="1" si="7"/>
        <v>-1.4412513129874814E-2</v>
      </c>
      <c r="H33" s="40">
        <f t="shared" ca="1" si="7"/>
        <v>9.0925735821124481E-2</v>
      </c>
      <c r="I33" s="40">
        <f t="shared" ca="1" si="7"/>
        <v>-1.5507486232018492E-2</v>
      </c>
      <c r="J33" s="40">
        <f t="shared" ca="1" si="7"/>
        <v>-0.10115241976271684</v>
      </c>
      <c r="K33" s="40">
        <f t="shared" ca="1" si="7"/>
        <v>0.16961747476469019</v>
      </c>
      <c r="L33" s="40">
        <f t="shared" ca="1" si="7"/>
        <v>4.3202003484190843E-2</v>
      </c>
      <c r="M33" s="40">
        <f t="shared" ca="1" si="7"/>
        <v>0.17314916897465543</v>
      </c>
      <c r="N33" s="40">
        <f t="shared" ca="1" si="7"/>
        <v>6.1945018122041694E-2</v>
      </c>
      <c r="O33" s="40">
        <f t="shared" ca="1" si="7"/>
        <v>8.1741050294976539E-2</v>
      </c>
      <c r="P33" s="40">
        <f t="shared" ca="1" si="7"/>
        <v>2.795365317362276E-2</v>
      </c>
      <c r="Q33" s="40">
        <f t="shared" ca="1" si="7"/>
        <v>7.4493537447642116E-2</v>
      </c>
      <c r="R33" s="40">
        <f t="shared" ca="1" si="5"/>
        <v>0.1097959092974657</v>
      </c>
      <c r="S33" s="40">
        <f t="shared" ca="1" si="5"/>
        <v>4.668203232708374E-2</v>
      </c>
      <c r="T33" s="40">
        <f t="shared" ca="1" si="5"/>
        <v>7.4138085094839781E-2</v>
      </c>
      <c r="U33" s="40">
        <f t="shared" ca="1" si="5"/>
        <v>4.1025093956750559E-2</v>
      </c>
      <c r="V33" s="40">
        <f t="shared" ca="1" si="5"/>
        <v>-1.0154581684541039E-3</v>
      </c>
      <c r="W33" s="40">
        <f t="shared" ca="1" si="5"/>
        <v>-0.10509629763347242</v>
      </c>
      <c r="X33" s="40">
        <f t="shared" ca="1" si="5"/>
        <v>3.1686518002861298E-2</v>
      </c>
      <c r="Y33" s="40">
        <f t="shared" ca="1" si="5"/>
        <v>-3.166838345284767E-2</v>
      </c>
      <c r="Z33" s="40">
        <f t="shared" ca="1" si="5"/>
        <v>4.5000521155108546E-2</v>
      </c>
      <c r="AA33" s="40">
        <f t="shared" ca="1" si="5"/>
        <v>9.7241556154919768E-3</v>
      </c>
      <c r="AB33" s="40">
        <f t="shared" ca="1" si="5"/>
        <v>5.0723640306004417E-2</v>
      </c>
      <c r="AC33" s="40">
        <f t="shared" ca="1" si="5"/>
        <v>1.9430596020480875E-2</v>
      </c>
      <c r="AD33" s="40">
        <f t="shared" ca="1" si="5"/>
        <v>6.9090892579701219E-2</v>
      </c>
      <c r="AE33" s="40">
        <f t="shared" ca="1" si="5"/>
        <v>3.3429094112449188E-2</v>
      </c>
      <c r="AF33" s="40">
        <f t="shared" ca="1" si="5"/>
        <v>4.4859111131828312E-2</v>
      </c>
      <c r="AG33" s="40">
        <f t="shared" ca="1" si="5"/>
        <v>1</v>
      </c>
      <c r="AH33" s="40">
        <f t="shared" ca="1" si="4"/>
        <v>2.8548741494075623E-2</v>
      </c>
      <c r="AI33" s="40">
        <f t="shared" ca="1" si="4"/>
        <v>-1.2581417789866729E-2</v>
      </c>
      <c r="AJ33" s="40">
        <f t="shared" ca="1" si="4"/>
        <v>-1.4298532810007553E-2</v>
      </c>
      <c r="AK33" s="40">
        <f t="shared" ca="1" si="4"/>
        <v>1.1174385317115501E-2</v>
      </c>
      <c r="AL33" s="40">
        <f t="shared" ca="1" si="4"/>
        <v>-6.4179812047925222E-2</v>
      </c>
    </row>
    <row r="34" spans="1:38" x14ac:dyDescent="0.35">
      <c r="A34" t="str">
        <v>SEPLAT</v>
      </c>
      <c r="B34" s="40">
        <f t="shared" ca="1" si="7"/>
        <v>-4.5213326077131639E-2</v>
      </c>
      <c r="C34" s="40">
        <f t="shared" ca="1" si="7"/>
        <v>-1.6064388596550641E-2</v>
      </c>
      <c r="D34" s="40">
        <f t="shared" ca="1" si="7"/>
        <v>-1.1645173929533961E-3</v>
      </c>
      <c r="E34" s="40">
        <f t="shared" ca="1" si="7"/>
        <v>0.11269485585713448</v>
      </c>
      <c r="F34" s="40">
        <f t="shared" ca="1" si="7"/>
        <v>-0.12309413123395595</v>
      </c>
      <c r="G34" s="40">
        <f t="shared" ca="1" si="7"/>
        <v>-4.2119701857653714E-2</v>
      </c>
      <c r="H34" s="40">
        <f t="shared" ca="1" si="7"/>
        <v>1.9289377025359867E-2</v>
      </c>
      <c r="I34" s="40">
        <f t="shared" ca="1" si="7"/>
        <v>-3.0976368890291373E-2</v>
      </c>
      <c r="J34" s="40">
        <f t="shared" ca="1" si="7"/>
        <v>8.9798328433263172E-2</v>
      </c>
      <c r="K34" s="40">
        <f t="shared" ca="1" si="7"/>
        <v>9.8523102835724991E-2</v>
      </c>
      <c r="L34" s="40">
        <f t="shared" ca="1" si="7"/>
        <v>2.0676741513420232E-2</v>
      </c>
      <c r="M34" s="40">
        <f t="shared" ca="1" si="7"/>
        <v>2.4317607803979374E-2</v>
      </c>
      <c r="N34" s="40">
        <f t="shared" ca="1" si="7"/>
        <v>0.19555697724042723</v>
      </c>
      <c r="O34" s="40">
        <f t="shared" ca="1" si="7"/>
        <v>6.4849408154795563E-2</v>
      </c>
      <c r="P34" s="40">
        <f t="shared" ca="1" si="7"/>
        <v>5.1672900512015688E-2</v>
      </c>
      <c r="Q34" s="40">
        <f t="shared" ca="1" si="7"/>
        <v>0.13133683874215571</v>
      </c>
      <c r="R34" s="40">
        <f t="shared" ca="1" si="5"/>
        <v>-0.11949662506451401</v>
      </c>
      <c r="S34" s="40">
        <f t="shared" ca="1" si="5"/>
        <v>-6.0497826643721712E-2</v>
      </c>
      <c r="T34" s="40">
        <f t="shared" ca="1" si="5"/>
        <v>1.4854872058271924E-2</v>
      </c>
      <c r="U34" s="40">
        <f t="shared" ca="1" si="5"/>
        <v>1.5272969731968799E-2</v>
      </c>
      <c r="V34" s="40">
        <f t="shared" ca="1" si="5"/>
        <v>2.3661816174424508E-2</v>
      </c>
      <c r="W34" s="40">
        <f t="shared" ca="1" si="5"/>
        <v>0.21179754625294528</v>
      </c>
      <c r="X34" s="40">
        <f t="shared" ca="1" si="5"/>
        <v>-3.479178946819627E-2</v>
      </c>
      <c r="Y34" s="40">
        <f t="shared" ca="1" si="5"/>
        <v>-6.364512972753919E-2</v>
      </c>
      <c r="Z34" s="40">
        <f t="shared" ca="1" si="5"/>
        <v>-4.863472902078606E-3</v>
      </c>
      <c r="AA34" s="40">
        <f t="shared" ca="1" si="5"/>
        <v>-7.314756806496242E-2</v>
      </c>
      <c r="AB34" s="40">
        <f t="shared" ca="1" si="5"/>
        <v>8.8296859169628567E-2</v>
      </c>
      <c r="AC34" s="40">
        <f t="shared" ca="1" si="5"/>
        <v>2.7613347609906413E-2</v>
      </c>
      <c r="AD34" s="40">
        <f t="shared" ca="1" si="5"/>
        <v>-0.21347918500061586</v>
      </c>
      <c r="AE34" s="40">
        <f t="shared" ca="1" si="5"/>
        <v>5.7944631499393918E-2</v>
      </c>
      <c r="AF34" s="40">
        <f t="shared" ca="1" si="5"/>
        <v>0.1039700821837559</v>
      </c>
      <c r="AG34" s="40">
        <f t="shared" ca="1" si="5"/>
        <v>2.8548741494075623E-2</v>
      </c>
      <c r="AH34" s="40">
        <f t="shared" ca="1" si="4"/>
        <v>0.99999999999999989</v>
      </c>
      <c r="AI34" s="40">
        <f t="shared" ca="1" si="4"/>
        <v>9.8086590882228333E-2</v>
      </c>
      <c r="AJ34" s="40">
        <f t="shared" ca="1" si="4"/>
        <v>-4.5812046667919638E-2</v>
      </c>
      <c r="AK34" s="40">
        <f t="shared" ca="1" si="4"/>
        <v>5.9789090384470459E-2</v>
      </c>
      <c r="AL34" s="40">
        <f t="shared" ca="1" si="4"/>
        <v>0.21607676400460227</v>
      </c>
    </row>
    <row r="35" spans="1:38" x14ac:dyDescent="0.35">
      <c r="A35" t="str">
        <v>DANGCEM</v>
      </c>
      <c r="B35" s="40">
        <f t="shared" ca="1" si="7"/>
        <v>8.7982386758227407E-2</v>
      </c>
      <c r="C35" s="40">
        <f t="shared" ca="1" si="7"/>
        <v>4.6169406935139129E-3</v>
      </c>
      <c r="D35" s="40">
        <f t="shared" ca="1" si="7"/>
        <v>3.6995575410485718E-2</v>
      </c>
      <c r="E35" s="40">
        <f t="shared" ca="1" si="7"/>
        <v>9.0702102399346368E-2</v>
      </c>
      <c r="F35" s="40">
        <f t="shared" ca="1" si="7"/>
        <v>5.533951963213022E-2</v>
      </c>
      <c r="G35" s="40">
        <f t="shared" ca="1" si="7"/>
        <v>1.254033329372508E-2</v>
      </c>
      <c r="H35" s="40">
        <f t="shared" ca="1" si="7"/>
        <v>-3.9398277122095059E-2</v>
      </c>
      <c r="I35" s="40">
        <f t="shared" ca="1" si="7"/>
        <v>1.0982715485120093E-3</v>
      </c>
      <c r="J35" s="40">
        <f t="shared" ca="1" si="7"/>
        <v>0.12475592251515727</v>
      </c>
      <c r="K35" s="40">
        <f t="shared" ca="1" si="7"/>
        <v>0.11331730323576671</v>
      </c>
      <c r="L35" s="40">
        <f t="shared" ca="1" si="7"/>
        <v>-5.8678855675996129E-2</v>
      </c>
      <c r="M35" s="40">
        <f t="shared" ca="1" si="7"/>
        <v>4.5957707150797236E-2</v>
      </c>
      <c r="N35" s="40">
        <f t="shared" ca="1" si="7"/>
        <v>0.21031906966385044</v>
      </c>
      <c r="O35" s="40">
        <f t="shared" ca="1" si="7"/>
        <v>6.7829284211507745E-2</v>
      </c>
      <c r="P35" s="40">
        <f t="shared" ca="1" si="7"/>
        <v>2.268905846669976E-2</v>
      </c>
      <c r="Q35" s="40">
        <f t="shared" ca="1" si="7"/>
        <v>0.12889401440792655</v>
      </c>
      <c r="R35" s="40">
        <f t="shared" ca="1" si="5"/>
        <v>8.0791088473952416E-2</v>
      </c>
      <c r="S35" s="40">
        <f t="shared" ca="1" si="5"/>
        <v>-1.5117114867355631E-3</v>
      </c>
      <c r="T35" s="40">
        <f t="shared" ca="1" si="5"/>
        <v>3.6905179791603203E-2</v>
      </c>
      <c r="U35" s="40">
        <f t="shared" ca="1" si="5"/>
        <v>-6.9469377172497931E-2</v>
      </c>
      <c r="V35" s="40">
        <f t="shared" ca="1" si="5"/>
        <v>2.3242196238316319E-3</v>
      </c>
      <c r="W35" s="40">
        <f t="shared" ca="1" si="5"/>
        <v>0.14054348323489607</v>
      </c>
      <c r="X35" s="40">
        <f t="shared" ca="1" si="5"/>
        <v>-2.1573717192603373E-2</v>
      </c>
      <c r="Y35" s="40">
        <f t="shared" ca="1" si="5"/>
        <v>-5.9523708819124992E-2</v>
      </c>
      <c r="Z35" s="40">
        <f t="shared" ca="1" si="5"/>
        <v>0.12224545687069129</v>
      </c>
      <c r="AA35" s="40">
        <f t="shared" ca="1" si="5"/>
        <v>7.6778983786815164E-2</v>
      </c>
      <c r="AB35" s="40">
        <f t="shared" ca="1" si="5"/>
        <v>-1.769923823822998E-2</v>
      </c>
      <c r="AC35" s="40">
        <f t="shared" ca="1" si="5"/>
        <v>7.7551602003921149E-3</v>
      </c>
      <c r="AD35" s="40">
        <f t="shared" ca="1" si="5"/>
        <v>-2.2611726226453573E-2</v>
      </c>
      <c r="AE35" s="40">
        <f t="shared" ca="1" si="5"/>
        <v>0.10492033884233656</v>
      </c>
      <c r="AF35" s="40">
        <f t="shared" ca="1" si="5"/>
        <v>2.2613613265430352E-2</v>
      </c>
      <c r="AG35" s="40">
        <f t="shared" ca="1" si="5"/>
        <v>-1.2581417789866729E-2</v>
      </c>
      <c r="AH35" s="40">
        <f t="shared" ca="1" si="4"/>
        <v>9.8086590882228333E-2</v>
      </c>
      <c r="AI35" s="40">
        <f t="shared" ca="1" si="4"/>
        <v>0.99999999999999978</v>
      </c>
      <c r="AJ35" s="40">
        <f t="shared" ca="1" si="4"/>
        <v>0.14104952174340865</v>
      </c>
      <c r="AK35" s="40">
        <f t="shared" ca="1" si="4"/>
        <v>0.16912097183701472</v>
      </c>
      <c r="AL35" s="40">
        <f t="shared" ca="1" si="4"/>
        <v>2.3588845888185009E-2</v>
      </c>
    </row>
    <row r="36" spans="1:38" x14ac:dyDescent="0.35">
      <c r="A36" t="str">
        <v>ETI</v>
      </c>
      <c r="B36" s="40">
        <f t="shared" ca="1" si="7"/>
        <v>0.169997281938425</v>
      </c>
      <c r="C36" s="40">
        <f t="shared" ca="1" si="7"/>
        <v>5.3409760830071581E-2</v>
      </c>
      <c r="D36" s="40">
        <f t="shared" ca="1" si="7"/>
        <v>-1.0069177409015711E-2</v>
      </c>
      <c r="E36" s="40">
        <f t="shared" ca="1" si="7"/>
        <v>1.9699755379200467E-3</v>
      </c>
      <c r="F36" s="40">
        <f t="shared" ca="1" si="7"/>
        <v>7.2521331818630005E-2</v>
      </c>
      <c r="G36" s="40">
        <f t="shared" ca="1" si="7"/>
        <v>-0.10170331974378073</v>
      </c>
      <c r="H36" s="40">
        <f t="shared" ca="1" si="7"/>
        <v>6.8519956349438721E-2</v>
      </c>
      <c r="I36" s="40">
        <f t="shared" ca="1" si="7"/>
        <v>-2.7068827298724261E-2</v>
      </c>
      <c r="J36" s="40">
        <f t="shared" ca="1" si="7"/>
        <v>7.8530296502258443E-2</v>
      </c>
      <c r="K36" s="40">
        <f t="shared" ca="1" si="7"/>
        <v>7.5568527046709841E-2</v>
      </c>
      <c r="L36" s="40">
        <f t="shared" ca="1" si="7"/>
        <v>-6.1569654821289045E-2</v>
      </c>
      <c r="M36" s="40">
        <f t="shared" ca="1" si="7"/>
        <v>7.1528997263556521E-2</v>
      </c>
      <c r="N36" s="40">
        <f t="shared" ca="1" si="7"/>
        <v>3.9732665839448081E-2</v>
      </c>
      <c r="O36" s="40">
        <f t="shared" ca="1" si="7"/>
        <v>0.10331967144320334</v>
      </c>
      <c r="P36" s="40">
        <f t="shared" ca="1" si="7"/>
        <v>2.5840272405271786E-2</v>
      </c>
      <c r="Q36" s="40">
        <f t="shared" ca="1" si="7"/>
        <v>6.2812372355700211E-2</v>
      </c>
      <c r="R36" s="40">
        <f t="shared" ca="1" si="5"/>
        <v>6.7232422372921E-2</v>
      </c>
      <c r="S36" s="40">
        <f t="shared" ca="1" si="5"/>
        <v>-8.0323370525274274E-2</v>
      </c>
      <c r="T36" s="40">
        <f t="shared" ca="1" si="5"/>
        <v>0.15325700612083976</v>
      </c>
      <c r="U36" s="40">
        <f t="shared" ca="1" si="5"/>
        <v>0.14144202403746728</v>
      </c>
      <c r="V36" s="40">
        <f t="shared" ca="1" si="5"/>
        <v>5.6436376416475517E-2</v>
      </c>
      <c r="W36" s="40">
        <f t="shared" ca="1" si="5"/>
        <v>5.083339916745578E-2</v>
      </c>
      <c r="X36" s="40">
        <f t="shared" ca="1" si="5"/>
        <v>-7.5800624839927846E-2</v>
      </c>
      <c r="Y36" s="40">
        <f t="shared" ca="1" si="5"/>
        <v>6.7521805213181735E-3</v>
      </c>
      <c r="Z36" s="40">
        <f t="shared" ca="1" si="5"/>
        <v>8.1921454750613465E-2</v>
      </c>
      <c r="AA36" s="40">
        <f t="shared" ca="1" si="5"/>
        <v>0.16342853264568466</v>
      </c>
      <c r="AB36" s="40">
        <f t="shared" ca="1" si="5"/>
        <v>8.8110679508434736E-2</v>
      </c>
      <c r="AC36" s="40">
        <f t="shared" ca="1" si="5"/>
        <v>2.4894653544354179E-2</v>
      </c>
      <c r="AD36" s="40">
        <f t="shared" ca="1" si="5"/>
        <v>-3.1241697166300999E-3</v>
      </c>
      <c r="AE36" s="40">
        <f t="shared" ca="1" si="5"/>
        <v>2.3621614587937774E-2</v>
      </c>
      <c r="AF36" s="40">
        <f t="shared" ca="1" si="5"/>
        <v>8.9364218156475772E-2</v>
      </c>
      <c r="AG36" s="40">
        <f t="shared" ca="1" si="5"/>
        <v>-1.4298532810007553E-2</v>
      </c>
      <c r="AH36" s="40">
        <f t="shared" ca="1" si="4"/>
        <v>-4.5812046667919638E-2</v>
      </c>
      <c r="AI36" s="40">
        <f t="shared" ca="1" si="4"/>
        <v>0.14104952174340865</v>
      </c>
      <c r="AJ36" s="40">
        <f t="shared" ca="1" si="4"/>
        <v>0.99999999999999978</v>
      </c>
      <c r="AK36" s="40">
        <f t="shared" ca="1" si="4"/>
        <v>3.4378227984385251E-2</v>
      </c>
      <c r="AL36" s="40">
        <f t="shared" ca="1" si="4"/>
        <v>1.1216629935493289E-2</v>
      </c>
    </row>
    <row r="37" spans="1:38" x14ac:dyDescent="0.35">
      <c r="A37" t="str">
        <v>NB</v>
      </c>
      <c r="B37" s="40">
        <f t="shared" ca="1" si="7"/>
        <v>0.16875189269613741</v>
      </c>
      <c r="C37" s="40">
        <f t="shared" ca="1" si="7"/>
        <v>-1.6639214681179227E-2</v>
      </c>
      <c r="D37" s="40">
        <f t="shared" ca="1" si="7"/>
        <v>1.7992041198311794E-2</v>
      </c>
      <c r="E37" s="40">
        <f t="shared" ca="1" si="7"/>
        <v>1.4130164995558508E-2</v>
      </c>
      <c r="F37" s="40">
        <f t="shared" ca="1" si="7"/>
        <v>-3.9790442436010209E-2</v>
      </c>
      <c r="G37" s="40">
        <f t="shared" ca="1" si="7"/>
        <v>-0.1589050407394115</v>
      </c>
      <c r="H37" s="40">
        <f t="shared" ca="1" si="7"/>
        <v>7.1960026279690906E-2</v>
      </c>
      <c r="I37" s="40">
        <f t="shared" ca="1" si="7"/>
        <v>7.2365369536400451E-2</v>
      </c>
      <c r="J37" s="40">
        <f t="shared" ca="1" si="7"/>
        <v>-3.7050241380718621E-2</v>
      </c>
      <c r="K37" s="40">
        <f t="shared" ca="1" si="7"/>
        <v>0.19687701975282962</v>
      </c>
      <c r="L37" s="40">
        <f t="shared" ca="1" si="7"/>
        <v>-3.5715992397395695E-2</v>
      </c>
      <c r="M37" s="40">
        <f t="shared" ca="1" si="7"/>
        <v>0.1183785710840472</v>
      </c>
      <c r="N37" s="40">
        <f t="shared" ca="1" si="7"/>
        <v>0.229784745087385</v>
      </c>
      <c r="O37" s="40">
        <f t="shared" ca="1" si="7"/>
        <v>8.4584348256618577E-2</v>
      </c>
      <c r="P37" s="40">
        <f t="shared" ca="1" si="7"/>
        <v>0.14073076111274599</v>
      </c>
      <c r="Q37" s="40">
        <f t="shared" ca="1" si="7"/>
        <v>0.13055761320507714</v>
      </c>
      <c r="R37" s="40">
        <f t="shared" ca="1" si="5"/>
        <v>0.14379116859480565</v>
      </c>
      <c r="S37" s="40">
        <f t="shared" ca="1" si="5"/>
        <v>9.2084027238475169E-2</v>
      </c>
      <c r="T37" s="40">
        <f t="shared" ca="1" si="5"/>
        <v>0.11145444331076711</v>
      </c>
      <c r="U37" s="40">
        <f t="shared" ca="1" si="5"/>
        <v>-7.7207986342201843E-2</v>
      </c>
      <c r="V37" s="40">
        <f t="shared" ca="1" si="5"/>
        <v>9.8779544541564415E-2</v>
      </c>
      <c r="W37" s="40">
        <f t="shared" ca="1" si="5"/>
        <v>4.7540623043074173E-2</v>
      </c>
      <c r="X37" s="40">
        <f t="shared" ca="1" si="5"/>
        <v>1.4229972838029018E-2</v>
      </c>
      <c r="Y37" s="40">
        <f t="shared" ca="1" si="5"/>
        <v>-1.5836755987408368E-2</v>
      </c>
      <c r="Z37" s="40">
        <f t="shared" ca="1" si="5"/>
        <v>0.17620845258699186</v>
      </c>
      <c r="AA37" s="40">
        <f t="shared" ca="1" si="5"/>
        <v>0.12216854799073804</v>
      </c>
      <c r="AB37" s="40">
        <f t="shared" ca="1" si="5"/>
        <v>0.15845819126349442</v>
      </c>
      <c r="AC37" s="40">
        <f t="shared" ca="1" si="5"/>
        <v>0.11969443409391692</v>
      </c>
      <c r="AD37" s="40">
        <f t="shared" ca="1" si="5"/>
        <v>-7.4167659210250553E-3</v>
      </c>
      <c r="AE37" s="40">
        <f t="shared" ca="1" si="5"/>
        <v>-2.8225855332609427E-2</v>
      </c>
      <c r="AF37" s="40">
        <f t="shared" ca="1" si="5"/>
        <v>0.12359218950994541</v>
      </c>
      <c r="AG37" s="40">
        <f t="shared" ca="1" si="5"/>
        <v>1.1174385317115501E-2</v>
      </c>
      <c r="AH37" s="40">
        <f t="shared" ca="1" si="4"/>
        <v>5.9789090384470459E-2</v>
      </c>
      <c r="AI37" s="40">
        <f t="shared" ca="1" si="4"/>
        <v>0.16912097183701472</v>
      </c>
      <c r="AJ37" s="40">
        <f t="shared" ca="1" si="4"/>
        <v>3.4378227984385251E-2</v>
      </c>
      <c r="AK37" s="40">
        <f t="shared" ca="1" si="4"/>
        <v>1.0000000000000002</v>
      </c>
      <c r="AL37" s="40">
        <f t="shared" ca="1" si="4"/>
        <v>1.4772673647662809E-2</v>
      </c>
    </row>
    <row r="38" spans="1:38" x14ac:dyDescent="0.35">
      <c r="A38" t="str">
        <v>UBA</v>
      </c>
      <c r="B38" s="40">
        <f t="shared" ca="1" si="7"/>
        <v>5.8620273824404538E-2</v>
      </c>
      <c r="C38" s="40">
        <f t="shared" ca="1" si="7"/>
        <v>4.6375905937971768E-3</v>
      </c>
      <c r="D38" s="40">
        <f t="shared" ca="1" si="7"/>
        <v>3.4163796346908925E-3</v>
      </c>
      <c r="E38" s="40">
        <f t="shared" ca="1" si="7"/>
        <v>1.2333895452811296E-3</v>
      </c>
      <c r="F38" s="40">
        <f t="shared" ca="1" si="7"/>
        <v>-0.17962200861131722</v>
      </c>
      <c r="G38" s="40">
        <f t="shared" ca="1" si="7"/>
        <v>-2.9911757414347677E-3</v>
      </c>
      <c r="H38" s="40">
        <f t="shared" ca="1" si="7"/>
        <v>7.6908366006169931E-3</v>
      </c>
      <c r="I38" s="40">
        <f t="shared" ca="1" si="7"/>
        <v>-2.467711401655297E-7</v>
      </c>
      <c r="J38" s="40">
        <f t="shared" ca="1" si="7"/>
        <v>1.5063291596462167E-2</v>
      </c>
      <c r="K38" s="40">
        <f t="shared" ca="1" si="7"/>
        <v>1.1645187189798735E-2</v>
      </c>
      <c r="L38" s="40">
        <f t="shared" ca="1" si="7"/>
        <v>1.6317243618172588E-2</v>
      </c>
      <c r="M38" s="40">
        <f t="shared" ca="1" si="7"/>
        <v>-0.16243550632581372</v>
      </c>
      <c r="N38" s="40">
        <f t="shared" ca="1" si="7"/>
        <v>4.8672287024776655E-2</v>
      </c>
      <c r="O38" s="40">
        <f t="shared" ca="1" si="7"/>
        <v>1.0371859840110312E-2</v>
      </c>
      <c r="P38" s="40">
        <f t="shared" ca="1" si="7"/>
        <v>8.863617592106441E-3</v>
      </c>
      <c r="Q38" s="40">
        <f t="shared" ca="1" si="7"/>
        <v>-5.7308587306032333E-2</v>
      </c>
      <c r="R38" s="40">
        <f t="shared" ca="1" si="5"/>
        <v>9.2046061212967961E-3</v>
      </c>
      <c r="S38" s="40">
        <f t="shared" ca="1" si="5"/>
        <v>6.9941655439086786E-3</v>
      </c>
      <c r="T38" s="40">
        <f t="shared" ca="1" si="5"/>
        <v>-0.11914397773302648</v>
      </c>
      <c r="U38" s="40">
        <f t="shared" ca="1" si="5"/>
        <v>1.242399011305684E-3</v>
      </c>
      <c r="V38" s="40">
        <f t="shared" ca="1" si="5"/>
        <v>0.11368231908297986</v>
      </c>
      <c r="W38" s="40">
        <f t="shared" ca="1" si="5"/>
        <v>0.16435747769655407</v>
      </c>
      <c r="X38" s="40">
        <f t="shared" ca="1" si="5"/>
        <v>-0.22868281006764599</v>
      </c>
      <c r="Y38" s="40">
        <f t="shared" ca="1" si="5"/>
        <v>-3.6529738794416097E-3</v>
      </c>
      <c r="Z38" s="40">
        <f t="shared" ca="1" si="5"/>
        <v>7.386045767356025E-3</v>
      </c>
      <c r="AA38" s="40">
        <f t="shared" ca="1" si="5"/>
        <v>6.9717761492474164E-3</v>
      </c>
      <c r="AB38" s="40">
        <f t="shared" ca="1" si="5"/>
        <v>1.2009810707687052E-2</v>
      </c>
      <c r="AC38" s="40">
        <f t="shared" ca="1" si="5"/>
        <v>1.843339525485746E-2</v>
      </c>
      <c r="AD38" s="40">
        <f t="shared" ca="1" si="5"/>
        <v>-0.99921302453011274</v>
      </c>
      <c r="AE38" s="40">
        <f t="shared" ca="1" si="5"/>
        <v>-3.873853427431588E-3</v>
      </c>
      <c r="AF38" s="40">
        <f t="shared" ca="1" si="5"/>
        <v>1.9445828637169912E-2</v>
      </c>
      <c r="AG38" s="40">
        <f t="shared" ca="1" si="5"/>
        <v>-6.4179812047925222E-2</v>
      </c>
      <c r="AH38" s="40">
        <f t="shared" ca="1" si="4"/>
        <v>0.21607676400460227</v>
      </c>
      <c r="AI38" s="40">
        <f t="shared" ca="1" si="4"/>
        <v>2.3588845888185009E-2</v>
      </c>
      <c r="AJ38" s="40">
        <f t="shared" ca="1" si="4"/>
        <v>1.1216629935493289E-2</v>
      </c>
      <c r="AK38" s="40">
        <f t="shared" ca="1" si="4"/>
        <v>1.4772673647662809E-2</v>
      </c>
      <c r="AL38" s="40">
        <f t="shared" ca="1" si="4"/>
        <v>0.99999999999999978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W39"/>
  <sheetViews>
    <sheetView tabSelected="1" topLeftCell="B1" zoomScale="85" zoomScaleNormal="85" workbookViewId="0">
      <selection activeCell="G14" sqref="G14"/>
    </sheetView>
  </sheetViews>
  <sheetFormatPr defaultRowHeight="14.5" x14ac:dyDescent="0.35"/>
  <cols>
    <col min="2" max="2" width="15.453125" customWidth="1"/>
    <col min="3" max="3" width="9.26953125" bestFit="1" customWidth="1"/>
    <col min="4" max="4" width="7" bestFit="1" customWidth="1"/>
    <col min="5" max="5" width="6.453125" bestFit="1" customWidth="1"/>
    <col min="6" max="6" width="10.26953125" bestFit="1" customWidth="1"/>
    <col min="7" max="7" width="19.1796875" bestFit="1" customWidth="1"/>
    <col min="8" max="8" width="18" bestFit="1" customWidth="1"/>
    <col min="10" max="10" width="20.81640625" bestFit="1" customWidth="1"/>
    <col min="11" max="11" width="30" bestFit="1" customWidth="1"/>
    <col min="12" max="12" width="16.26953125" bestFit="1" customWidth="1"/>
    <col min="13" max="13" width="16.453125" bestFit="1" customWidth="1"/>
    <col min="14" max="15" width="16.26953125" bestFit="1" customWidth="1"/>
    <col min="16" max="16" width="16.453125" bestFit="1" customWidth="1"/>
    <col min="17" max="18" width="16.26953125" bestFit="1" customWidth="1"/>
    <col min="19" max="19" width="16.453125" bestFit="1" customWidth="1"/>
    <col min="20" max="20" width="15.81640625" customWidth="1"/>
    <col min="21" max="22" width="15.26953125" bestFit="1" customWidth="1"/>
    <col min="23" max="23" width="16.26953125" bestFit="1" customWidth="1"/>
    <col min="24" max="24" width="15.81640625" bestFit="1" customWidth="1"/>
    <col min="25" max="28" width="16.26953125" bestFit="1" customWidth="1"/>
    <col min="29" max="29" width="15.453125" customWidth="1"/>
    <col min="30" max="30" width="16.26953125" bestFit="1" customWidth="1"/>
    <col min="31" max="31" width="15.453125" bestFit="1" customWidth="1"/>
    <col min="32" max="32" width="16.26953125" bestFit="1" customWidth="1"/>
    <col min="33" max="33" width="18.1796875" customWidth="1"/>
    <col min="34" max="34" width="16.26953125" bestFit="1" customWidth="1"/>
    <col min="35" max="35" width="16.453125" bestFit="1" customWidth="1"/>
    <col min="36" max="36" width="16.26953125" bestFit="1" customWidth="1"/>
    <col min="37" max="37" width="15.81640625" bestFit="1" customWidth="1"/>
    <col min="38" max="41" width="16.26953125" bestFit="1" customWidth="1"/>
    <col min="42" max="42" width="14" bestFit="1" customWidth="1"/>
    <col min="43" max="43" width="16.26953125" bestFit="1" customWidth="1"/>
    <col min="44" max="44" width="17.54296875" customWidth="1"/>
    <col min="45" max="45" width="16.26953125" bestFit="1" customWidth="1"/>
    <col min="46" max="46" width="15.26953125" bestFit="1" customWidth="1"/>
    <col min="47" max="47" width="16.26953125" bestFit="1" customWidth="1"/>
    <col min="48" max="48" width="16.453125" bestFit="1" customWidth="1"/>
    <col min="49" max="49" width="9.26953125" bestFit="1" customWidth="1"/>
  </cols>
  <sheetData>
    <row r="1" spans="2:49" ht="15" thickBot="1" x14ac:dyDescent="0.4"/>
    <row r="2" spans="2:49" x14ac:dyDescent="0.35">
      <c r="C2" s="41" t="s">
        <v>44</v>
      </c>
      <c r="D2" s="41" t="s">
        <v>45</v>
      </c>
      <c r="E2" s="41"/>
      <c r="F2" s="41" t="s">
        <v>41</v>
      </c>
      <c r="G2" s="41" t="s">
        <v>46</v>
      </c>
      <c r="H2" s="41" t="s">
        <v>47</v>
      </c>
      <c r="J2" s="1"/>
      <c r="K2" s="42" t="str">
        <f t="array" ref="K2:AU2">TRANSPOSE(B3:B39)</f>
        <v>ACCESS</v>
      </c>
      <c r="L2" s="42" t="str">
        <v>AIICO</v>
      </c>
      <c r="M2" s="42" t="str">
        <v>BOCGAS</v>
      </c>
      <c r="N2" s="42" t="str">
        <v>CILEASIN</v>
      </c>
      <c r="O2" s="42" t="str">
        <v>CADBURY</v>
      </c>
      <c r="P2" s="42" t="str">
        <v>CAP</v>
      </c>
      <c r="Q2" s="42" t="str">
        <v>CONOIL</v>
      </c>
      <c r="R2" s="42" t="str">
        <v>CONTINSU</v>
      </c>
      <c r="S2" s="42" t="str">
        <v>CUSTODIA</v>
      </c>
      <c r="T2" s="42" t="str">
        <v>DANGSUGA</v>
      </c>
      <c r="U2" s="42" t="str">
        <v>DUNLOP</v>
      </c>
      <c r="V2" s="42" t="str">
        <v>FIDELITY</v>
      </c>
      <c r="W2" s="42" t="str">
        <v>FBNH</v>
      </c>
      <c r="X2" s="42" t="str">
        <v>FLOURMIL</v>
      </c>
      <c r="Y2" s="42" t="str">
        <v>GLAXOSMI</v>
      </c>
      <c r="Z2" s="42" t="str">
        <v>GUARANTY</v>
      </c>
      <c r="AA2" s="42" t="str">
        <v>GUINNESS</v>
      </c>
      <c r="AB2" s="42" t="str">
        <v>INTBREW</v>
      </c>
      <c r="AC2" s="42" t="str">
        <v>WAPCO</v>
      </c>
      <c r="AD2" s="42" t="str">
        <v>JBERGER</v>
      </c>
      <c r="AE2" s="42" t="str">
        <v>MOBIL</v>
      </c>
      <c r="AF2" s="42" t="str">
        <v>NESTLE</v>
      </c>
      <c r="AG2" s="42" t="str">
        <v>PRESCO</v>
      </c>
      <c r="AH2" s="42" t="str">
        <v>PRESTIGE</v>
      </c>
      <c r="AI2" s="43" t="str">
        <v>STANBIC</v>
      </c>
      <c r="AJ2" s="42" t="str">
        <v>TOTAL</v>
      </c>
      <c r="AK2" s="42" t="str">
        <v>UACN</v>
      </c>
      <c r="AL2" s="42" t="str">
        <v>UBN</v>
      </c>
      <c r="AM2" s="42" t="str">
        <v>UNIONDIC</v>
      </c>
      <c r="AN2" s="42" t="str">
        <v>VITAFOAM</v>
      </c>
      <c r="AO2" s="42" t="str">
        <v>ZENITHBA</v>
      </c>
      <c r="AP2" s="42" t="str">
        <v>AFRIPRUD</v>
      </c>
      <c r="AQ2" s="42" t="str">
        <v>SEPLAT</v>
      </c>
      <c r="AR2" s="42" t="str">
        <v>DANGCEM</v>
      </c>
      <c r="AS2" s="42" t="str">
        <v>ETI</v>
      </c>
      <c r="AT2" s="42" t="str">
        <v>NB</v>
      </c>
      <c r="AU2" s="42" t="str">
        <v>UBA</v>
      </c>
      <c r="AV2" s="43"/>
    </row>
    <row r="3" spans="2:49" x14ac:dyDescent="0.35">
      <c r="B3" s="38" t="str">
        <f t="array" ref="B3:B39">'Correlation Matrix'!A2:A38</f>
        <v>ACCESS</v>
      </c>
      <c r="C3" s="44">
        <f ca="1">_xlfn.STDEV.P(INDIRECT(B3))</f>
        <v>2.5710944292543288E-2</v>
      </c>
      <c r="D3" s="44">
        <f ca="1">AVERAGE(INDIRECT(B3))</f>
        <v>-2.4553634173330808E-3</v>
      </c>
      <c r="E3" s="44">
        <f ca="1">ABS(D3)</f>
        <v>2.4553634173330808E-3</v>
      </c>
      <c r="F3" s="45">
        <f>Input!$C$7</f>
        <v>4.5687036521875586E-3</v>
      </c>
      <c r="G3" s="46">
        <f>Input!C$6</f>
        <v>45779624.800000004</v>
      </c>
      <c r="H3" s="46">
        <f ca="1">ABS(G3*(D3-(C3*NORMSINV(Input!$C$9)))*SQRT(Input!$C$10))</f>
        <v>2850604.0295234784</v>
      </c>
      <c r="J3" s="6" t="s">
        <v>47</v>
      </c>
      <c r="K3" s="47">
        <f t="array" aca="1" ref="K3:AU3" ca="1">TRANSPOSE(H3:H39)</f>
        <v>2850604.0295234784</v>
      </c>
      <c r="L3" s="47">
        <f ca="1"/>
        <v>3923472.0397221027</v>
      </c>
      <c r="M3" s="47">
        <f ca="1"/>
        <v>275203.21076633851</v>
      </c>
      <c r="N3" s="47">
        <f ca="1"/>
        <v>87826607.177237585</v>
      </c>
      <c r="O3" s="47">
        <f ca="1"/>
        <v>212072.86686845901</v>
      </c>
      <c r="P3" s="47">
        <f ca="1"/>
        <v>5087407.9486537147</v>
      </c>
      <c r="Q3" s="47">
        <f ca="1"/>
        <v>7577.1354018872062</v>
      </c>
      <c r="R3" s="47">
        <f ca="1"/>
        <v>3681762.6897465694</v>
      </c>
      <c r="S3" s="47">
        <f ca="1"/>
        <v>58535095.76510945</v>
      </c>
      <c r="T3" s="47">
        <f ca="1"/>
        <v>1699106.8416288088</v>
      </c>
      <c r="U3" s="47">
        <f ca="1"/>
        <v>3335.8637287295769</v>
      </c>
      <c r="V3" s="47">
        <f ca="1"/>
        <v>180482.19245522912</v>
      </c>
      <c r="W3" s="47">
        <f ca="1"/>
        <v>126691367.92816682</v>
      </c>
      <c r="X3" s="47">
        <f ca="1"/>
        <v>4248223.283088604</v>
      </c>
      <c r="Y3" s="47">
        <f ca="1"/>
        <v>49799.063227866194</v>
      </c>
      <c r="Z3" s="47">
        <f ca="1"/>
        <v>51998407.167669959</v>
      </c>
      <c r="AA3" s="47">
        <f ca="1"/>
        <v>3643624.5381082152</v>
      </c>
      <c r="AB3" s="47">
        <f ca="1"/>
        <v>15078676.536401799</v>
      </c>
      <c r="AC3" s="47">
        <f ca="1"/>
        <v>3527862.1265565148</v>
      </c>
      <c r="AD3" s="47">
        <f ca="1"/>
        <v>415411.56031106104</v>
      </c>
      <c r="AE3" s="47">
        <f ca="1"/>
        <v>2022165.738696699</v>
      </c>
      <c r="AF3" s="47">
        <f ca="1"/>
        <v>41231708.039871164</v>
      </c>
      <c r="AG3" s="47">
        <f ca="1"/>
        <v>15626254.589120831</v>
      </c>
      <c r="AH3" s="47">
        <f ca="1"/>
        <v>21649435.279167932</v>
      </c>
      <c r="AI3" s="48">
        <f ca="1"/>
        <v>1113236.3647368148</v>
      </c>
      <c r="AJ3" s="47">
        <f ca="1"/>
        <v>32623774.511658896</v>
      </c>
      <c r="AK3" s="47">
        <f ca="1"/>
        <v>16920082.72184493</v>
      </c>
      <c r="AL3" s="47">
        <f ca="1"/>
        <v>473056.64426802675</v>
      </c>
      <c r="AM3" s="47">
        <f ca="1"/>
        <v>18373.355580201398</v>
      </c>
      <c r="AN3" s="47">
        <f ca="1"/>
        <v>92411.496972181805</v>
      </c>
      <c r="AO3" s="47">
        <f ca="1"/>
        <v>20882092.772873238</v>
      </c>
      <c r="AP3" s="47">
        <f ca="1"/>
        <v>20057.976046878073</v>
      </c>
      <c r="AQ3" s="47">
        <f ca="1"/>
        <v>65051372.594342873</v>
      </c>
      <c r="AR3" s="47">
        <f ca="1"/>
        <v>45623563.988390222</v>
      </c>
      <c r="AS3" s="47">
        <f ca="1"/>
        <v>455242.09300342749</v>
      </c>
      <c r="AT3" s="47">
        <f ca="1"/>
        <v>9370153.1931581851</v>
      </c>
      <c r="AU3" s="47">
        <f ca="1"/>
        <v>23823974.042250369</v>
      </c>
      <c r="AV3" s="48"/>
    </row>
    <row r="4" spans="2:49" x14ac:dyDescent="0.35">
      <c r="B4" s="38" t="str">
        <v>AIICO</v>
      </c>
      <c r="C4" s="44">
        <f t="shared" ref="C4:C39" ca="1" si="0">_xlfn.STDEV.P(INDIRECT(B4))</f>
        <v>3.5655237676049736E-2</v>
      </c>
      <c r="D4" s="44">
        <f t="shared" ref="D4:D39" ca="1" si="1">AVERAGE(INDIRECT(B4))</f>
        <v>4.8595589695033615E-4</v>
      </c>
      <c r="E4" s="44">
        <f t="shared" ref="E4:E39" ca="1" si="2">ABS(D4)</f>
        <v>4.8595589695033615E-4</v>
      </c>
      <c r="F4" s="45">
        <f>Input!$D$7</f>
        <v>4.7483770502873149E-3</v>
      </c>
      <c r="G4" s="46">
        <f>Input!D$6</f>
        <v>47580000</v>
      </c>
      <c r="H4" s="46">
        <f ca="1">ABS(G4*(D4-(C4*NORMSINV(Input!$C$9)))*SQRT(Input!$C$10))</f>
        <v>3923472.0397221027</v>
      </c>
      <c r="J4" s="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</row>
    <row r="5" spans="2:49" x14ac:dyDescent="0.35">
      <c r="B5" s="38" t="str">
        <v>BOCGAS</v>
      </c>
      <c r="C5" s="44">
        <f t="shared" ca="1" si="0"/>
        <v>1.2358153692969713E-2</v>
      </c>
      <c r="D5" s="44">
        <f t="shared" ca="1" si="1"/>
        <v>-7.8735887967770009E-4</v>
      </c>
      <c r="E5" s="44">
        <f t="shared" ca="1" si="2"/>
        <v>7.8735887967770009E-4</v>
      </c>
      <c r="F5" s="45">
        <f>Input!$E$7</f>
        <v>9.2984795291769975E-4</v>
      </c>
      <c r="G5" s="46">
        <f>Input!E$6</f>
        <v>9317323.6099999994</v>
      </c>
      <c r="H5" s="46">
        <f ca="1">ABS(G5*(D5-(C5*NORMSINV(Input!$C$9)))*SQRT(Input!$C$10))</f>
        <v>275203.21076633851</v>
      </c>
      <c r="J5" s="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4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</row>
    <row r="6" spans="2:49" x14ac:dyDescent="0.35">
      <c r="B6" s="38" t="str">
        <v>CILEASIN</v>
      </c>
      <c r="C6" s="44">
        <f t="shared" ca="1" si="0"/>
        <v>0.13645509787355062</v>
      </c>
      <c r="D6" s="44">
        <f t="shared" ca="1" si="1"/>
        <v>6.0801669850785211E-4</v>
      </c>
      <c r="E6" s="44">
        <f t="shared" ca="1" si="2"/>
        <v>6.0801669850785211E-4</v>
      </c>
      <c r="F6" s="45">
        <f>Input!$F$7</f>
        <v>2.7664006073243791E-2</v>
      </c>
      <c r="G6" s="46">
        <f>Input!F$6</f>
        <v>277200693</v>
      </c>
      <c r="H6" s="46">
        <f ca="1">ABS(G6*(D6-(C6*NORMSINV(Input!$C$9)))*SQRT(Input!$C$10))</f>
        <v>87826607.177237585</v>
      </c>
      <c r="J6" s="6" t="s">
        <v>48</v>
      </c>
      <c r="K6" s="47">
        <f t="array" aca="1" ref="K6:AU6" ca="1">MMULT(K3:AU3,'Correlation Matrix'!B2:AL38)</f>
        <v>46830574.634705506</v>
      </c>
      <c r="L6" s="47">
        <f ca="1"/>
        <v>5633954.4947899757</v>
      </c>
      <c r="M6" s="47">
        <f ca="1"/>
        <v>-399306.93640905118</v>
      </c>
      <c r="N6" s="47">
        <f ca="1"/>
        <v>126952854.21820158</v>
      </c>
      <c r="O6" s="47">
        <f ca="1"/>
        <v>-12641698.241142277</v>
      </c>
      <c r="P6" s="47">
        <f ca="1"/>
        <v>16582017.364717385</v>
      </c>
      <c r="Q6" s="47">
        <f ca="1"/>
        <v>-8759582.4620341212</v>
      </c>
      <c r="R6" s="47">
        <f ca="1"/>
        <v>-14778039.175140208</v>
      </c>
      <c r="S6" s="47">
        <f ca="1"/>
        <v>68413478.118366763</v>
      </c>
      <c r="T6" s="47">
        <f ca="1"/>
        <v>49078111.880579792</v>
      </c>
      <c r="U6" s="47">
        <f ca="1"/>
        <v>-1571228.3132526875</v>
      </c>
      <c r="V6" s="47">
        <f ca="1"/>
        <v>71056086.409988761</v>
      </c>
      <c r="W6" s="47">
        <f ca="1"/>
        <v>191289924.96384883</v>
      </c>
      <c r="X6" s="47">
        <f ca="1"/>
        <v>24979956.125054702</v>
      </c>
      <c r="Y6" s="47">
        <f ca="1"/>
        <v>8722221.9467883278</v>
      </c>
      <c r="Z6" s="47">
        <f ca="1"/>
        <v>111710112.71304138</v>
      </c>
      <c r="AA6" s="47">
        <f ca="1"/>
        <v>1698285.5539001704</v>
      </c>
      <c r="AB6" s="47">
        <f ca="1"/>
        <v>19676720.303132642</v>
      </c>
      <c r="AC6" s="47">
        <f ca="1"/>
        <v>20394183.988076795</v>
      </c>
      <c r="AD6" s="47">
        <f ca="1"/>
        <v>-4107782.5516027585</v>
      </c>
      <c r="AE6" s="47">
        <f ca="1"/>
        <v>29804916.511126157</v>
      </c>
      <c r="AF6" s="47">
        <f ca="1"/>
        <v>100914289.51605284</v>
      </c>
      <c r="AG6" s="47">
        <f ca="1"/>
        <v>-33103203.864590645</v>
      </c>
      <c r="AH6" s="47">
        <f ca="1"/>
        <v>12290641.253659299</v>
      </c>
      <c r="AI6" s="48">
        <f ca="1"/>
        <v>19016593.453771342</v>
      </c>
      <c r="AJ6" s="47">
        <f ca="1"/>
        <v>47119771.466795072</v>
      </c>
      <c r="AK6" s="47">
        <f ca="1"/>
        <v>58185120.353155658</v>
      </c>
      <c r="AL6" s="47">
        <f ca="1"/>
        <v>6513471.8677255344</v>
      </c>
      <c r="AM6" s="47">
        <f ca="1"/>
        <v>-43634486.983490109</v>
      </c>
      <c r="AN6" s="47">
        <f ca="1"/>
        <v>34382960.727381065</v>
      </c>
      <c r="AO6" s="47">
        <f ca="1"/>
        <v>103954275.27421962</v>
      </c>
      <c r="AP6" s="47">
        <f ca="1"/>
        <v>5987792.1442226367</v>
      </c>
      <c r="AQ6" s="47">
        <f ca="1"/>
        <v>128734277.28080247</v>
      </c>
      <c r="AR6" s="47">
        <f ca="1"/>
        <v>111053007.29148336</v>
      </c>
      <c r="AS6" s="47">
        <f ca="1"/>
        <v>27839306.821917281</v>
      </c>
      <c r="AT6" s="47">
        <f ca="1"/>
        <v>70719582.447420195</v>
      </c>
      <c r="AU6" s="47">
        <f ca="1"/>
        <v>47351209.635900982</v>
      </c>
      <c r="AV6" s="48"/>
    </row>
    <row r="7" spans="2:49" x14ac:dyDescent="0.35">
      <c r="B7" s="38" t="str">
        <v>CADBURY</v>
      </c>
      <c r="C7" s="44">
        <f t="shared" ca="1" si="0"/>
        <v>2.9932932979299279E-2</v>
      </c>
      <c r="D7" s="44">
        <f t="shared" ca="1" si="1"/>
        <v>-1.5104209611076513E-3</v>
      </c>
      <c r="E7" s="44">
        <f t="shared" ca="1" si="2"/>
        <v>1.5104209611076513E-3</v>
      </c>
      <c r="F7" s="45">
        <f>Input!$G$7</f>
        <v>2.9748322745894271E-4</v>
      </c>
      <c r="G7" s="46">
        <f>Input!G$6</f>
        <v>2980861</v>
      </c>
      <c r="H7" s="46">
        <f ca="1">ABS(G7*(D7-(C7*NORMSINV(Input!$C$9)))*SQRT(Input!$C$10))</f>
        <v>212072.86686845901</v>
      </c>
      <c r="J7" s="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/>
    </row>
    <row r="8" spans="2:49" x14ac:dyDescent="0.35">
      <c r="B8" s="38" t="str">
        <v>CAP</v>
      </c>
      <c r="C8" s="44">
        <f t="shared" ca="1" si="0"/>
        <v>2.5708316147307137E-2</v>
      </c>
      <c r="D8" s="44">
        <f t="shared" ca="1" si="1"/>
        <v>-1.4414655032061042E-4</v>
      </c>
      <c r="E8" s="44">
        <f t="shared" ca="1" si="2"/>
        <v>1.4414655032061042E-4</v>
      </c>
      <c r="F8" s="45">
        <f>Input!$H$7</f>
        <v>8.4688326221665899E-3</v>
      </c>
      <c r="G8" s="46">
        <f>Input!H$6</f>
        <v>84859953.599999994</v>
      </c>
      <c r="H8" s="46">
        <f ca="1">ABS(G8*(D8-(C8*NORMSINV(Input!$C$9)))*SQRT(Input!$C$10))</f>
        <v>5087407.9486537147</v>
      </c>
      <c r="J8" s="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  <c r="AW8" s="49"/>
    </row>
    <row r="9" spans="2:49" x14ac:dyDescent="0.35">
      <c r="B9" s="38" t="str">
        <v>CONOIL</v>
      </c>
      <c r="C9" s="44">
        <f t="shared" ca="1" si="0"/>
        <v>1.5613080576098295E-2</v>
      </c>
      <c r="D9" s="44">
        <f t="shared" ca="1" si="1"/>
        <v>-1.5225917505897891E-3</v>
      </c>
      <c r="E9" s="44">
        <f t="shared" ca="1" si="2"/>
        <v>1.5225917505897891E-3</v>
      </c>
      <c r="F9" s="45">
        <f>Input!$I$7</f>
        <v>1.9981505948056455E-5</v>
      </c>
      <c r="G9" s="46">
        <f>Input!I$6</f>
        <v>200220</v>
      </c>
      <c r="H9" s="46">
        <f ca="1">ABS(G9*(D9-(C9*NORMSINV(Input!$C$9)))*SQRT(Input!$C$10))</f>
        <v>7577.1354018872062</v>
      </c>
      <c r="J9" s="6" t="s">
        <v>49</v>
      </c>
      <c r="K9" s="47">
        <f ca="1">MMULT(K6:AU6,H3:H39)</f>
        <v>6.9890135741175248E+16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4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</row>
    <row r="10" spans="2:49" x14ac:dyDescent="0.35">
      <c r="B10" s="38" t="str">
        <v>CONTINSU</v>
      </c>
      <c r="C10" s="44">
        <f t="shared" ca="1" si="0"/>
        <v>2.8657136493229051E-2</v>
      </c>
      <c r="D10" s="44">
        <f t="shared" ca="1" si="1"/>
        <v>2.6377082197510249E-4</v>
      </c>
      <c r="E10" s="44">
        <f t="shared" ca="1" si="2"/>
        <v>2.6377082197510249E-4</v>
      </c>
      <c r="F10" s="45">
        <f>Input!$J$7</f>
        <v>5.5333842321192072E-3</v>
      </c>
      <c r="G10" s="46">
        <f>Input!J$6</f>
        <v>55445980.589999996</v>
      </c>
      <c r="H10" s="46">
        <f ca="1">ABS(G10*(D10-(C10*NORMSINV(Input!$C$9)))*SQRT(Input!$C$10))</f>
        <v>3681762.6897465694</v>
      </c>
      <c r="J10" s="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</row>
    <row r="11" spans="2:49" x14ac:dyDescent="0.35">
      <c r="B11" s="38" t="str">
        <v>CUSTODIA</v>
      </c>
      <c r="C11" s="44">
        <f t="shared" ca="1" si="0"/>
        <v>3.1198216222544765E-2</v>
      </c>
      <c r="D11" s="44">
        <f t="shared" ca="1" si="1"/>
        <v>8.4098792862776558E-4</v>
      </c>
      <c r="E11" s="44">
        <f t="shared" ca="1" si="2"/>
        <v>8.4098792862776558E-4</v>
      </c>
      <c r="F11" s="45">
        <f>Input!$K$7</f>
        <v>8.1431866662335414E-2</v>
      </c>
      <c r="G11" s="46">
        <f>Input!K$6</f>
        <v>815968945.75999999</v>
      </c>
      <c r="H11" s="46">
        <f ca="1">ABS(G11*(D11-(C11*NORMSINV(Input!$C$9)))*SQRT(Input!$C$10))</f>
        <v>58535095.76510945</v>
      </c>
      <c r="J11" s="6" t="s">
        <v>50</v>
      </c>
      <c r="K11" s="47">
        <f ca="1">SQRT(K9)</f>
        <v>264367425.64312881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/>
    </row>
    <row r="12" spans="2:49" x14ac:dyDescent="0.35">
      <c r="B12" s="38" t="str">
        <v>DANGSUGA</v>
      </c>
      <c r="C12" s="44">
        <f t="shared" ca="1" si="0"/>
        <v>2.439067371930282E-2</v>
      </c>
      <c r="D12" s="44">
        <f t="shared" ca="1" si="1"/>
        <v>-1.5905710289276782E-3</v>
      </c>
      <c r="E12" s="44">
        <f t="shared" ca="1" si="2"/>
        <v>1.5905710289276782E-3</v>
      </c>
      <c r="F12" s="45">
        <f>Input!$L$7</f>
        <v>2.9069418597140709E-3</v>
      </c>
      <c r="G12" s="46">
        <f>Input!L$6</f>
        <v>29128330</v>
      </c>
      <c r="H12" s="46">
        <f ca="1">ABS(G12*(D12-(C12*NORMSINV(Input!$C$9)))*SQRT(Input!$C$10))</f>
        <v>1699106.8416288088</v>
      </c>
      <c r="J12" s="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/>
    </row>
    <row r="13" spans="2:49" x14ac:dyDescent="0.35">
      <c r="B13" s="38" t="str">
        <v>DUNLOP</v>
      </c>
      <c r="C13" s="44">
        <f t="shared" ca="1" si="0"/>
        <v>1.163049219269385E-2</v>
      </c>
      <c r="D13" s="44">
        <f t="shared" ca="1" si="1"/>
        <v>-2.2748609265667583E-3</v>
      </c>
      <c r="E13" s="44">
        <f t="shared" ca="1" si="2"/>
        <v>2.2748609265667583E-3</v>
      </c>
      <c r="F13" s="45">
        <f>Input!$M$7</f>
        <v>1.1349998359167219E-5</v>
      </c>
      <c r="G13" s="46">
        <f>Input!M$6</f>
        <v>113730</v>
      </c>
      <c r="H13" s="46">
        <f ca="1">ABS(G13*(D13-(C13*NORMSINV(Input!$C$9)))*SQRT(Input!$C$10))</f>
        <v>3335.8637287295769</v>
      </c>
      <c r="J13" s="6" t="s">
        <v>51</v>
      </c>
      <c r="K13" s="9">
        <f ca="1">SUM(K3:AU3)</f>
        <v>666933055.36635602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/>
    </row>
    <row r="14" spans="2:49" x14ac:dyDescent="0.35">
      <c r="B14" s="38" t="str">
        <v>FIDELITY</v>
      </c>
      <c r="C14" s="44">
        <f t="shared" ca="1" si="0"/>
        <v>3.2566563519225433E-2</v>
      </c>
      <c r="D14" s="44">
        <f t="shared" ca="1" si="1"/>
        <v>-8.9918665083592818E-4</v>
      </c>
      <c r="E14" s="44">
        <f t="shared" ca="1" si="2"/>
        <v>8.9918665083592818E-4</v>
      </c>
      <c r="F14" s="45">
        <f>Input!$N$7</f>
        <v>2.3495482206077002E-4</v>
      </c>
      <c r="G14" s="46">
        <f>Input!N$6</f>
        <v>2354309.7600000002</v>
      </c>
      <c r="H14" s="46">
        <f ca="1">ABS(G14*(D14-(C14*NORMSINV(Input!$C$9)))*SQRT(Input!$C$10))</f>
        <v>180482.19245522912</v>
      </c>
      <c r="J14" s="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4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/>
    </row>
    <row r="15" spans="2:49" ht="15" thickBot="1" x14ac:dyDescent="0.4">
      <c r="B15" s="38" t="str">
        <v>FBNH</v>
      </c>
      <c r="C15" s="44">
        <f t="shared" ca="1" si="0"/>
        <v>2.6741973913638729E-2</v>
      </c>
      <c r="D15" s="44">
        <f t="shared" ca="1" si="1"/>
        <v>-1.5983537216111843E-3</v>
      </c>
      <c r="E15" s="44">
        <f t="shared" ca="1" si="2"/>
        <v>1.5983537216111843E-3</v>
      </c>
      <c r="F15" s="45">
        <f>Input!$O$7</f>
        <v>0.19814472993629617</v>
      </c>
      <c r="G15" s="46">
        <f>Input!O$6</f>
        <v>1985462854.05</v>
      </c>
      <c r="H15" s="46">
        <f ca="1">ABS(G15*(D15-(C15*NORMSINV(Input!$C$9)))*SQRT(Input!$C$10))</f>
        <v>126691367.92816682</v>
      </c>
      <c r="J15" s="15" t="s">
        <v>52</v>
      </c>
      <c r="K15" s="50">
        <f ca="1">1-K11/K13</f>
        <v>0.60360725335782317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7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</row>
    <row r="16" spans="2:49" x14ac:dyDescent="0.35">
      <c r="B16" s="38" t="str">
        <v>FLOURMIL</v>
      </c>
      <c r="C16" s="44">
        <f t="shared" ca="1" si="0"/>
        <v>3.059309669898155E-2</v>
      </c>
      <c r="D16" s="44">
        <f t="shared" ca="1" si="1"/>
        <v>-2.9070166149541489E-3</v>
      </c>
      <c r="E16" s="44">
        <f t="shared" ca="1" si="2"/>
        <v>2.9070166149541489E-3</v>
      </c>
      <c r="F16" s="45">
        <f>Input!$P$7</f>
        <v>5.7232606340503773E-3</v>
      </c>
      <c r="G16" s="46">
        <f>Input!P$6</f>
        <v>57348592.600000001</v>
      </c>
      <c r="H16" s="46">
        <f ca="1">ABS(G16*(D16-(C16*NORMSINV(Input!$C$9)))*SQRT(Input!$C$10))</f>
        <v>4248223.283088604</v>
      </c>
    </row>
    <row r="17" spans="2:10" x14ac:dyDescent="0.35">
      <c r="B17" s="38" t="str">
        <v>GLAXOSMI</v>
      </c>
      <c r="C17" s="44">
        <f t="shared" ca="1" si="0"/>
        <v>3.477096415105007E-2</v>
      </c>
      <c r="D17" s="44">
        <f t="shared" ca="1" si="1"/>
        <v>-4.7622235897412995E-3</v>
      </c>
      <c r="E17" s="44">
        <f t="shared" ca="1" si="2"/>
        <v>4.7622235897412995E-3</v>
      </c>
      <c r="F17" s="45">
        <f>Input!$Q$7</f>
        <v>5.8023850224181779E-5</v>
      </c>
      <c r="G17" s="46">
        <f>Input!Q$6</f>
        <v>581414.40000000002</v>
      </c>
      <c r="H17" s="46">
        <f ca="1">ABS(G17*(D17-(C17*NORMSINV(Input!$C$9)))*SQRT(Input!$C$10))</f>
        <v>49799.063227866194</v>
      </c>
    </row>
    <row r="18" spans="2:10" x14ac:dyDescent="0.35">
      <c r="B18" s="38" t="str">
        <v>GUARANTY</v>
      </c>
      <c r="C18" s="44">
        <f t="shared" ca="1" si="0"/>
        <v>2.0726889502436858E-2</v>
      </c>
      <c r="D18" s="44">
        <f t="shared" ca="1" si="1"/>
        <v>-8.3771468829321857E-4</v>
      </c>
      <c r="E18" s="44">
        <f t="shared" ca="1" si="2"/>
        <v>8.3771468829321857E-4</v>
      </c>
      <c r="F18" s="45">
        <f>Input!$R$7</f>
        <v>0.10578439051189154</v>
      </c>
      <c r="G18" s="46">
        <f>Input!R$6</f>
        <v>1059987706.8000001</v>
      </c>
      <c r="H18" s="46">
        <f ca="1">ABS(G18*(D18-(C18*NORMSINV(Input!$C$9)))*SQRT(Input!$C$10))</f>
        <v>51998407.167669959</v>
      </c>
    </row>
    <row r="19" spans="2:10" x14ac:dyDescent="0.35">
      <c r="B19" s="38" t="str">
        <v>GUINNESS</v>
      </c>
      <c r="C19" s="44">
        <f t="shared" ca="1" si="0"/>
        <v>1.8355944590433777E-2</v>
      </c>
      <c r="D19" s="44">
        <f t="shared" ca="1" si="1"/>
        <v>-2.0732709860560405E-3</v>
      </c>
      <c r="E19" s="44">
        <f t="shared" ca="1" si="2"/>
        <v>2.0732709860560405E-3</v>
      </c>
      <c r="F19" s="45">
        <f>Input!$S$7</f>
        <v>8.1210675347473324E-3</v>
      </c>
      <c r="G19" s="46">
        <f>Input!S$6</f>
        <v>81375255</v>
      </c>
      <c r="H19" s="46">
        <f ca="1">ABS(G19*(D19-(C19*NORMSINV(Input!$C$9)))*SQRT(Input!$C$10))</f>
        <v>3643624.5381082152</v>
      </c>
    </row>
    <row r="20" spans="2:10" x14ac:dyDescent="0.35">
      <c r="B20" s="38" t="str">
        <v>INTBREW</v>
      </c>
      <c r="C20" s="44">
        <f t="shared" ca="1" si="0"/>
        <v>3.1096019420551964E-2</v>
      </c>
      <c r="D20" s="44">
        <f t="shared" ca="1" si="1"/>
        <v>-3.0010878692699797E-3</v>
      </c>
      <c r="E20" s="44">
        <f t="shared" ca="1" si="2"/>
        <v>3.0010878692699797E-3</v>
      </c>
      <c r="F20" s="45">
        <f>Input!$T$7</f>
        <v>1.9973362451475886E-2</v>
      </c>
      <c r="G20" s="46">
        <f>Input!T$6</f>
        <v>200138400</v>
      </c>
      <c r="H20" s="46">
        <f ca="1">ABS(G20*(D20-(C20*NORMSINV(Input!$C$9)))*SQRT(Input!$C$10))</f>
        <v>15078676.536401799</v>
      </c>
    </row>
    <row r="21" spans="2:10" x14ac:dyDescent="0.35">
      <c r="B21" s="38" t="str">
        <v>WAPCO</v>
      </c>
      <c r="C21" s="44">
        <f t="shared" ca="1" si="0"/>
        <v>2.8957904466086697E-2</v>
      </c>
      <c r="D21" s="44">
        <f t="shared" ca="1" si="1"/>
        <v>-5.0953873899053795E-3</v>
      </c>
      <c r="E21" s="44">
        <f t="shared" ca="1" si="2"/>
        <v>5.0953873899053795E-3</v>
      </c>
      <c r="F21" s="45">
        <f>Input!$U$7</f>
        <v>4.8587523383138327E-3</v>
      </c>
      <c r="G21" s="46">
        <f>Input!U$6</f>
        <v>48685989.720000006</v>
      </c>
      <c r="H21" s="46">
        <f ca="1">ABS(G21*(D21-(C21*NORMSINV(Input!$C$9)))*SQRT(Input!$C$10))</f>
        <v>3527862.1265565148</v>
      </c>
    </row>
    <row r="22" spans="2:10" x14ac:dyDescent="0.35">
      <c r="B22" s="38" t="str">
        <v>JBERGER</v>
      </c>
      <c r="C22" s="44">
        <f t="shared" ca="1" si="0"/>
        <v>2.2878965643372339E-2</v>
      </c>
      <c r="D22" s="44">
        <f t="shared" ca="1" si="1"/>
        <v>2.4367087791477013E-4</v>
      </c>
      <c r="E22" s="44">
        <f t="shared" ca="1" si="2"/>
        <v>2.4367087791477013E-4</v>
      </c>
      <c r="F22" s="45">
        <f>Input!$V$7</f>
        <v>7.8249421555049976E-4</v>
      </c>
      <c r="G22" s="46">
        <f>Input!V$6</f>
        <v>7840800</v>
      </c>
      <c r="H22" s="46">
        <f ca="1">ABS(G22*(D22-(C22*NORMSINV(Input!$C$9)))*SQRT(Input!$C$10))</f>
        <v>415411.56031106104</v>
      </c>
    </row>
    <row r="23" spans="2:10" x14ac:dyDescent="0.35">
      <c r="B23" s="38" t="str">
        <v>MOBIL</v>
      </c>
      <c r="C23" s="44">
        <f t="shared" ca="1" si="0"/>
        <v>2.6474854909931941E-2</v>
      </c>
      <c r="D23" s="44">
        <f t="shared" ca="1" si="1"/>
        <v>-1.1261220548510275E-4</v>
      </c>
      <c r="E23" s="44">
        <f t="shared" ca="1" si="2"/>
        <v>1.1261220548510275E-4</v>
      </c>
      <c r="F23" s="45">
        <f>Input!$W$7</f>
        <v>3.2706638492492474E-3</v>
      </c>
      <c r="G23" s="46">
        <f>Input!W$6</f>
        <v>32772921</v>
      </c>
      <c r="H23" s="46">
        <f ca="1">ABS(G23*(D23-(C23*NORMSINV(Input!$C$9)))*SQRT(Input!$C$10))</f>
        <v>2022165.738696699</v>
      </c>
    </row>
    <row r="24" spans="2:10" x14ac:dyDescent="0.35">
      <c r="B24" s="38" t="str">
        <v>NESTLE</v>
      </c>
      <c r="C24" s="44">
        <f t="shared" ca="1" si="0"/>
        <v>2.0620817897734501E-2</v>
      </c>
      <c r="D24" s="44">
        <f t="shared" ca="1" si="1"/>
        <v>5.5016808077139334E-4</v>
      </c>
      <c r="E24" s="44">
        <f t="shared" ca="1" si="2"/>
        <v>5.5016808077139334E-4</v>
      </c>
      <c r="F24" s="45">
        <f>Input!$X$7</f>
        <v>8.6772302783576852E-2</v>
      </c>
      <c r="G24" s="46">
        <f>Input!X$6</f>
        <v>869481535</v>
      </c>
      <c r="H24" s="46">
        <f ca="1">ABS(G24*(D24-(C24*NORMSINV(Input!$C$9)))*SQRT(Input!$C$10))</f>
        <v>41231708.039871164</v>
      </c>
    </row>
    <row r="25" spans="2:10" x14ac:dyDescent="0.35">
      <c r="B25" s="38" t="str">
        <v>PRESCO</v>
      </c>
      <c r="C25" s="44">
        <f t="shared" ca="1" si="0"/>
        <v>2.2351711689679407E-2</v>
      </c>
      <c r="D25" s="44">
        <f t="shared" ca="1" si="1"/>
        <v>-5.5897374391935997E-4</v>
      </c>
      <c r="E25" s="44">
        <f t="shared" ca="1" si="2"/>
        <v>5.5897374391935997E-4</v>
      </c>
      <c r="F25" s="45">
        <f>Input!$Y$7</f>
        <v>2.9671977215957063E-2</v>
      </c>
      <c r="G25" s="46">
        <f>Input!Y$6</f>
        <v>297321097.5</v>
      </c>
      <c r="H25" s="46">
        <f ca="1">ABS(G25*(D25-(C25*NORMSINV(Input!$C$9)))*SQRT(Input!$C$10))</f>
        <v>15626254.589120831</v>
      </c>
    </row>
    <row r="26" spans="2:10" x14ac:dyDescent="0.35">
      <c r="B26" s="38" t="str">
        <v>PRESTIGE</v>
      </c>
      <c r="C26" s="44">
        <f t="shared" ca="1" si="0"/>
        <v>4.1973115923292954E-2</v>
      </c>
      <c r="D26" s="44">
        <f t="shared" ca="1" si="1"/>
        <v>2.463966681180145E-3</v>
      </c>
      <c r="E26" s="44">
        <f t="shared" ca="1" si="2"/>
        <v>2.463966681180145E-3</v>
      </c>
      <c r="F26" s="45">
        <f>Input!$Z$7</f>
        <v>2.2699754728297657E-2</v>
      </c>
      <c r="G26" s="46">
        <f>Input!Z$6</f>
        <v>227457575.19551879</v>
      </c>
      <c r="H26" s="46">
        <f ca="1">ABS(G26*(D26-(C26*NORMSINV(Input!$C$9)))*SQRT(Input!$C$10))</f>
        <v>21649435.279167932</v>
      </c>
    </row>
    <row r="27" spans="2:10" ht="15" thickBot="1" x14ac:dyDescent="0.4">
      <c r="B27" s="39" t="str">
        <v>STANBIC</v>
      </c>
      <c r="C27" s="44">
        <f t="shared" ca="1" si="0"/>
        <v>2.1550043869886647E-2</v>
      </c>
      <c r="D27" s="44">
        <f t="shared" ca="1" si="1"/>
        <v>-2.568248033395584E-4</v>
      </c>
      <c r="E27" s="44">
        <f t="shared" ca="1" si="2"/>
        <v>2.568248033395584E-4</v>
      </c>
      <c r="F27" s="45">
        <f>Input!$AA$7</f>
        <v>2.2047846081540167E-3</v>
      </c>
      <c r="G27" s="46">
        <f>Input!AA$6</f>
        <v>22092527.73</v>
      </c>
      <c r="H27" s="46">
        <f ca="1">ABS(G27*(D27-(C27*NORMSINV(Input!$C$9)))*SQRT(Input!$C$10))</f>
        <v>1113236.3647368148</v>
      </c>
    </row>
    <row r="28" spans="2:10" x14ac:dyDescent="0.35">
      <c r="B28" t="str">
        <v>TOTAL</v>
      </c>
      <c r="C28" s="44">
        <f t="shared" ca="1" si="0"/>
        <v>1.8648748457746698E-2</v>
      </c>
      <c r="D28" s="44">
        <f t="shared" ca="1" si="1"/>
        <v>-9.7291966355361704E-4</v>
      </c>
      <c r="E28" s="44">
        <f t="shared" ca="1" si="2"/>
        <v>9.7291966355361704E-4</v>
      </c>
      <c r="F28" s="45">
        <f>Input!$AB$7</f>
        <v>7.3400448620026496E-2</v>
      </c>
      <c r="G28" s="46">
        <f>Input!AB$6</f>
        <v>735492002.5</v>
      </c>
      <c r="H28" s="46">
        <f ca="1">ABS(G28*(D28-(C28*NORMSINV(Input!$C$9)))*SQRT(Input!$C$10))</f>
        <v>32623774.511658896</v>
      </c>
      <c r="I28" s="44"/>
      <c r="J28" s="44"/>
    </row>
    <row r="29" spans="2:10" x14ac:dyDescent="0.35">
      <c r="B29" t="str">
        <v>UACN</v>
      </c>
      <c r="C29" s="44">
        <f t="shared" ca="1" si="0"/>
        <v>3.1254735385981024E-2</v>
      </c>
      <c r="D29" s="44">
        <f t="shared" ca="1" si="1"/>
        <v>-3.111657894876307E-3</v>
      </c>
      <c r="E29" s="44">
        <f t="shared" ca="1" si="2"/>
        <v>3.111657894876307E-3</v>
      </c>
      <c r="F29" s="45">
        <f>Input!$AC$7</f>
        <v>2.2270679866810195E-2</v>
      </c>
      <c r="G29" s="46">
        <f>Input!AC$6</f>
        <v>223158131.05000001</v>
      </c>
      <c r="H29" s="46">
        <f ca="1">ABS(G29*(D29-(C29*NORMSINV(Input!$C$9)))*SQRT(Input!$C$10))</f>
        <v>16920082.72184493</v>
      </c>
    </row>
    <row r="30" spans="2:10" x14ac:dyDescent="0.35">
      <c r="B30" t="str">
        <v>UBN</v>
      </c>
      <c r="C30" s="44">
        <f t="shared" ca="1" si="0"/>
        <v>2.8606352987125043E-2</v>
      </c>
      <c r="D30" s="44">
        <f t="shared" ca="1" si="1"/>
        <v>-1.7936912564608701E-4</v>
      </c>
      <c r="E30" s="44">
        <f t="shared" ca="1" si="2"/>
        <v>1.7936912564608701E-4</v>
      </c>
      <c r="F30" s="45">
        <f>Input!$AD$7</f>
        <v>7.0750215395604826E-4</v>
      </c>
      <c r="G30" s="46">
        <f>Input!AD$6</f>
        <v>7089359.6125000007</v>
      </c>
      <c r="H30" s="46">
        <f ca="1">ABS(G30*(D30-(C30*NORMSINV(Input!$C$9)))*SQRT(Input!$C$10))</f>
        <v>473056.64426802675</v>
      </c>
    </row>
    <row r="31" spans="2:10" x14ac:dyDescent="0.35">
      <c r="B31" t="str">
        <v>UNIONDIC</v>
      </c>
      <c r="C31" s="44">
        <f t="shared" ca="1" si="0"/>
        <v>6.4677771208185636E-3</v>
      </c>
      <c r="D31" s="44">
        <f t="shared" ca="1" si="1"/>
        <v>-4.1321112301337653E-4</v>
      </c>
      <c r="E31" s="44">
        <f t="shared" ca="1" si="2"/>
        <v>4.1321112301337653E-4</v>
      </c>
      <c r="F31" s="45">
        <f>Input!$AE$7</f>
        <v>1.1860786707464345E-4</v>
      </c>
      <c r="G31" s="46">
        <f>Input!AE$6</f>
        <v>1188482.3499999999</v>
      </c>
      <c r="H31" s="46">
        <f ca="1">ABS(G31*(D31-(C31*NORMSINV(Input!$C$9)))*SQRT(Input!$C$10))</f>
        <v>18373.355580201398</v>
      </c>
    </row>
    <row r="32" spans="2:10" x14ac:dyDescent="0.35">
      <c r="B32" t="str">
        <v>VITAFOAM</v>
      </c>
      <c r="C32" s="44">
        <f t="shared" ca="1" si="0"/>
        <v>2.1160806054067172E-2</v>
      </c>
      <c r="D32" s="44">
        <f t="shared" ca="1" si="1"/>
        <v>1.5920207581336292E-3</v>
      </c>
      <c r="E32" s="44">
        <f t="shared" ca="1" si="2"/>
        <v>1.5920207581336292E-3</v>
      </c>
      <c r="F32" s="45">
        <f>Input!$AF$7</f>
        <v>1.9360526909631033E-4</v>
      </c>
      <c r="G32" s="46">
        <f>Input!AF$6</f>
        <v>1939976.2499999998</v>
      </c>
      <c r="H32" s="46">
        <f ca="1">ABS(G32*(D32-(C32*NORMSINV(Input!$C$9)))*SQRT(Input!$C$10))</f>
        <v>92411.496972181805</v>
      </c>
    </row>
    <row r="33" spans="2:8" x14ac:dyDescent="0.35">
      <c r="B33" t="str">
        <v>ZENITHBA</v>
      </c>
      <c r="C33" s="44">
        <f t="shared" ca="1" si="0"/>
        <v>1.7954391256219317E-2</v>
      </c>
      <c r="D33" s="44">
        <f t="shared" ca="1" si="1"/>
        <v>-9.2197788241035186E-4</v>
      </c>
      <c r="E33" s="44">
        <f t="shared" ca="1" si="2"/>
        <v>9.2197788241035186E-4</v>
      </c>
      <c r="F33" s="45">
        <f>Input!$AG$7</f>
        <v>4.8816565771199347E-2</v>
      </c>
      <c r="G33" s="46">
        <f>Input!AG$6</f>
        <v>489154962.79999995</v>
      </c>
      <c r="H33" s="46">
        <f ca="1">ABS(G33*(D33-(C33*NORMSINV(Input!$C$9)))*SQRT(Input!$C$10))</f>
        <v>20882092.772873238</v>
      </c>
    </row>
    <row r="34" spans="2:8" x14ac:dyDescent="0.35">
      <c r="B34" t="str">
        <v>AFRIPRUD</v>
      </c>
      <c r="C34" s="44">
        <f t="shared" ca="1" si="0"/>
        <v>2.3789063352650967E-2</v>
      </c>
      <c r="D34" s="44">
        <f t="shared" ca="1" si="1"/>
        <v>-2.4895782618178624E-4</v>
      </c>
      <c r="E34" s="44">
        <f t="shared" ca="1" si="2"/>
        <v>2.4895782618178624E-4</v>
      </c>
      <c r="F34" s="45">
        <f>Input!$AH$7</f>
        <v>3.600862576243102E-5</v>
      </c>
      <c r="G34" s="46">
        <f>Input!AH$6</f>
        <v>360816</v>
      </c>
      <c r="H34" s="46">
        <f ca="1">ABS(G34*(D34-(C34*NORMSINV(Input!$C$9)))*SQRT(Input!$C$10))</f>
        <v>20057.976046878073</v>
      </c>
    </row>
    <row r="35" spans="2:8" x14ac:dyDescent="0.35">
      <c r="B35" t="str">
        <v>SEPLAT</v>
      </c>
      <c r="C35" s="44">
        <f t="shared" ca="1" si="0"/>
        <v>2.6647027259140196E-2</v>
      </c>
      <c r="D35" s="44">
        <f t="shared" ca="1" si="1"/>
        <v>-4.8705231053093633E-4</v>
      </c>
      <c r="E35" s="44">
        <f t="shared" ca="1" si="2"/>
        <v>4.8705231053093633E-4</v>
      </c>
      <c r="F35" s="45">
        <f>Input!$AI$7</f>
        <v>0.10390941960401749</v>
      </c>
      <c r="G35" s="46">
        <f>Input!AI$6</f>
        <v>1041200000</v>
      </c>
      <c r="H35" s="46">
        <f ca="1">ABS(G35*(D35-(C35*NORMSINV(Input!$C$9)))*SQRT(Input!$C$10))</f>
        <v>65051372.594342873</v>
      </c>
    </row>
    <row r="36" spans="2:8" x14ac:dyDescent="0.35">
      <c r="B36" t="str">
        <v>DANGCEM</v>
      </c>
      <c r="C36" s="44">
        <f t="shared" ca="1" si="0"/>
        <v>1.7969233223610773E-2</v>
      </c>
      <c r="D36" s="44">
        <f t="shared" ca="1" si="1"/>
        <v>-1.1104858174193265E-3</v>
      </c>
      <c r="E36" s="44">
        <f t="shared" ca="1" si="2"/>
        <v>1.1104858174193265E-3</v>
      </c>
      <c r="F36" s="45">
        <f>Input!$AJ$7</f>
        <v>0.1061009657678926</v>
      </c>
      <c r="G36" s="46">
        <f>Input!AJ$6</f>
        <v>1063159875</v>
      </c>
      <c r="H36" s="46">
        <f ca="1">ABS(G36*(D36-(C36*NORMSINV(Input!$C$9)))*SQRT(Input!$C$10))</f>
        <v>45623563.988390222</v>
      </c>
    </row>
    <row r="37" spans="2:8" x14ac:dyDescent="0.35">
      <c r="B37" t="str">
        <v>ETI</v>
      </c>
      <c r="C37" s="44">
        <f t="shared" ca="1" si="0"/>
        <v>1.7790307966040936E-2</v>
      </c>
      <c r="D37" s="44">
        <f t="shared" ca="1" si="1"/>
        <v>-8.699636900444637E-4</v>
      </c>
      <c r="E37" s="44">
        <f t="shared" ca="1" si="2"/>
        <v>8.699636900444637E-4</v>
      </c>
      <c r="F37" s="45">
        <f>Input!$AK$7</f>
        <v>1.0751537785348858E-3</v>
      </c>
      <c r="G37" s="46">
        <f>Input!AK$6</f>
        <v>10773326.6</v>
      </c>
      <c r="H37" s="46">
        <f ca="1">ABS(G37*(D37-(C37*NORMSINV(Input!$C$9)))*SQRT(Input!$C$10))</f>
        <v>455242.09300342749</v>
      </c>
    </row>
    <row r="38" spans="2:8" x14ac:dyDescent="0.35">
      <c r="B38" t="str">
        <v>NB</v>
      </c>
      <c r="C38" s="44">
        <f t="shared" ca="1" si="0"/>
        <v>2.3070615029931879E-2</v>
      </c>
      <c r="D38" s="44">
        <f t="shared" ca="1" si="1"/>
        <v>-2.6782849881354202E-3</v>
      </c>
      <c r="E38" s="44">
        <f t="shared" ca="1" si="2"/>
        <v>2.6782849881354202E-3</v>
      </c>
      <c r="F38" s="45">
        <f>Input!$AL$7</f>
        <v>1.6595281341531216E-2</v>
      </c>
      <c r="G38" s="46">
        <f>Input!AL$6</f>
        <v>166289129.5</v>
      </c>
      <c r="H38" s="46">
        <f ca="1">ABS(G38*(D38-(C38*NORMSINV(Input!$C$9)))*SQRT(Input!$C$10))</f>
        <v>9370153.1931581851</v>
      </c>
    </row>
    <row r="39" spans="2:8" x14ac:dyDescent="0.35">
      <c r="B39" t="str">
        <v>UBA</v>
      </c>
      <c r="C39" s="44">
        <f t="shared" ca="1" si="0"/>
        <v>0.5539597504590309</v>
      </c>
      <c r="D39" s="44">
        <f t="shared" ca="1" si="1"/>
        <v>3.3690972919306193E-2</v>
      </c>
      <c r="E39" s="44">
        <f t="shared" ca="1" si="2"/>
        <v>3.3690972919306193E-2</v>
      </c>
      <c r="F39" s="45">
        <f>Input!$AM$7</f>
        <v>1.8944670175148857E-3</v>
      </c>
      <c r="G39" s="46">
        <f>Input!AM$6</f>
        <v>18983063</v>
      </c>
      <c r="H39" s="46">
        <f ca="1">ABS(G39*(D39-(C39*NORMSINV(Input!$C$9)))*SQRT(Input!$C$10))</f>
        <v>23823974.042250369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Input</vt:lpstr>
      <vt:lpstr>Beta</vt:lpstr>
      <vt:lpstr>Price &amp; Return</vt:lpstr>
      <vt:lpstr>252days</vt:lpstr>
      <vt:lpstr>Correlation Matrix</vt:lpstr>
      <vt:lpstr>Output</vt:lpstr>
      <vt:lpstr>ACCESS</vt:lpstr>
      <vt:lpstr>AFRIPRUD</vt:lpstr>
      <vt:lpstr>AIICO</vt:lpstr>
      <vt:lpstr>BOCGAS</vt:lpstr>
      <vt:lpstr>CADBURY</vt:lpstr>
      <vt:lpstr>CAP</vt:lpstr>
      <vt:lpstr>CILEASIN</vt:lpstr>
      <vt:lpstr>CONOIL</vt:lpstr>
      <vt:lpstr>CONTINSU</vt:lpstr>
      <vt:lpstr>CUSTODIA</vt:lpstr>
      <vt:lpstr>DANGCEM</vt:lpstr>
      <vt:lpstr>DANGSUGA</vt:lpstr>
      <vt:lpstr>DUNLOP</vt:lpstr>
      <vt:lpstr>ETI</vt:lpstr>
      <vt:lpstr>FBNH</vt:lpstr>
      <vt:lpstr>FIDELITY</vt:lpstr>
      <vt:lpstr>FLOURMIL</vt:lpstr>
      <vt:lpstr>GLAXOSMI</vt:lpstr>
      <vt:lpstr>GUARANTY</vt:lpstr>
      <vt:lpstr>GUINNESS</vt:lpstr>
      <vt:lpstr>INTBREW</vt:lpstr>
      <vt:lpstr>JBERGER</vt:lpstr>
      <vt:lpstr>MOBIL</vt:lpstr>
      <vt:lpstr>NB</vt:lpstr>
      <vt:lpstr>NESTLE</vt:lpstr>
      <vt:lpstr>PRESCO</vt:lpstr>
      <vt:lpstr>PRESTIGE</vt:lpstr>
      <vt:lpstr>SEPLAT</vt:lpstr>
      <vt:lpstr>STANBIC</vt:lpstr>
      <vt:lpstr>TOTAL</vt:lpstr>
      <vt:lpstr>UACN</vt:lpstr>
      <vt:lpstr>UBA</vt:lpstr>
      <vt:lpstr>UBN</vt:lpstr>
      <vt:lpstr>UNIONDIC</vt:lpstr>
      <vt:lpstr>VITAFOAM</vt:lpstr>
      <vt:lpstr>WAPCO</vt:lpstr>
      <vt:lpstr>ZENITHBA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Ojo</dc:creator>
  <cp:lastModifiedBy>DELL</cp:lastModifiedBy>
  <dcterms:created xsi:type="dcterms:W3CDTF">2019-07-16T13:04:15Z</dcterms:created>
  <dcterms:modified xsi:type="dcterms:W3CDTF">2021-09-05T13:29:53Z</dcterms:modified>
</cp:coreProperties>
</file>