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XCEL ASSIGNMENTS\"/>
    </mc:Choice>
  </mc:AlternateContent>
  <bookViews>
    <workbookView xWindow="0" yWindow="0" windowWidth="23040" windowHeight="8856" tabRatio="621" activeTab="7"/>
  </bookViews>
  <sheets>
    <sheet name="sales" sheetId="1" r:id="rId1"/>
    <sheet name="growth" sheetId="7" r:id="rId2"/>
    <sheet name="increment" sheetId="3" r:id="rId3"/>
    <sheet name="discount" sheetId="2" r:id="rId4"/>
    <sheet name="Sheet3" sheetId="9" r:id="rId5"/>
    <sheet name="bar chart" sheetId="8" r:id="rId6"/>
    <sheet name="Name range" sheetId="10" r:id="rId7"/>
    <sheet name="Sheet1" sheetId="11" r:id="rId8"/>
  </sheets>
  <definedNames>
    <definedName name="CUSTOMER">'Name range'!$B$4:$B$13</definedName>
    <definedName name="ORDER">'Name range'!$A$3:$A$13</definedName>
    <definedName name="QUANTITY">'Name range'!$C$3:$C$13</definedName>
    <definedName name="TOTAL_SALES">'Name range'!$V$9:$V$20</definedName>
    <definedName name="TOTALSALE">'Name range'!$E$3:$E$13</definedName>
    <definedName name="UNIT_PRICE">'Name range'!$D$3:$D$13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6" i="11"/>
  <c r="I7" i="11"/>
  <c r="I8" i="11"/>
  <c r="I9" i="11"/>
  <c r="I10" i="11"/>
  <c r="I11" i="11"/>
  <c r="I12" i="11"/>
  <c r="I13" i="11"/>
  <c r="I4" i="11"/>
  <c r="H4" i="11" l="1"/>
  <c r="H5" i="11"/>
  <c r="H6" i="11"/>
  <c r="H7" i="11"/>
  <c r="H8" i="11"/>
  <c r="H9" i="11"/>
  <c r="H10" i="11"/>
  <c r="H11" i="11"/>
  <c r="H12" i="11"/>
  <c r="H13" i="11"/>
  <c r="G4" i="11"/>
  <c r="G7" i="11" l="1"/>
  <c r="G8" i="11"/>
  <c r="G5" i="11"/>
  <c r="G6" i="11"/>
  <c r="G9" i="11"/>
  <c r="G10" i="11"/>
  <c r="G11" i="11"/>
  <c r="G12" i="11"/>
  <c r="G13" i="11"/>
  <c r="J9" i="10" l="1"/>
  <c r="J8" i="10"/>
  <c r="J7" i="10"/>
  <c r="J6" i="10"/>
  <c r="J5" i="10"/>
  <c r="J4" i="10"/>
  <c r="C5" i="7" l="1"/>
  <c r="C10" i="7"/>
  <c r="C11" i="7"/>
  <c r="C12" i="7" s="1"/>
  <c r="C13" i="7" s="1"/>
  <c r="C14" i="7" s="1"/>
  <c r="C9" i="7"/>
  <c r="C8" i="7"/>
  <c r="C7" i="7"/>
  <c r="C6" i="7"/>
  <c r="I20" i="1" l="1"/>
  <c r="I22" i="3" l="1"/>
  <c r="G23" i="3"/>
  <c r="F25" i="3"/>
  <c r="E12" i="2"/>
  <c r="F13" i="2"/>
  <c r="F12" i="2"/>
  <c r="F11" i="2"/>
  <c r="F10" i="2"/>
  <c r="F9" i="2"/>
  <c r="F8" i="2"/>
  <c r="F7" i="2"/>
  <c r="F6" i="2"/>
  <c r="F5" i="2"/>
  <c r="F4" i="2"/>
  <c r="E5" i="2"/>
  <c r="E6" i="2"/>
  <c r="E7" i="2"/>
  <c r="E8" i="2"/>
  <c r="E9" i="2"/>
  <c r="E10" i="2"/>
  <c r="E11" i="2"/>
  <c r="E13" i="2"/>
  <c r="E4" i="2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3" i="3"/>
  <c r="I24" i="3"/>
  <c r="I25" i="3"/>
  <c r="I26" i="3"/>
  <c r="I27" i="3"/>
  <c r="I28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4" i="3"/>
  <c r="G25" i="3"/>
  <c r="G26" i="3"/>
  <c r="G27" i="3"/>
  <c r="G28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6" i="3"/>
  <c r="F27" i="3"/>
  <c r="F28" i="3"/>
  <c r="F4" i="3"/>
  <c r="E24" i="3"/>
  <c r="E25" i="3"/>
  <c r="E23" i="3"/>
  <c r="E15" i="3"/>
  <c r="E11" i="3"/>
  <c r="E10" i="3"/>
  <c r="E17" i="3"/>
  <c r="E16" i="3"/>
  <c r="E9" i="3"/>
  <c r="E7" i="3"/>
  <c r="E5" i="3"/>
  <c r="E13" i="3"/>
  <c r="E14" i="3"/>
  <c r="E12" i="3"/>
  <c r="E8" i="3"/>
  <c r="E6" i="3"/>
  <c r="E4" i="3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" i="1"/>
  <c r="G4" i="1"/>
</calcChain>
</file>

<file path=xl/sharedStrings.xml><?xml version="1.0" encoding="utf-8"?>
<sst xmlns="http://schemas.openxmlformats.org/spreadsheetml/2006/main" count="208" uniqueCount="161">
  <si>
    <t>S/N</t>
  </si>
  <si>
    <t>PRODUCT</t>
  </si>
  <si>
    <t>UNIT COST</t>
  </si>
  <si>
    <t>UNIT SALE</t>
  </si>
  <si>
    <t>TOTAL COST</t>
  </si>
  <si>
    <t>TOTAL SALE</t>
  </si>
  <si>
    <t>UNIT PROFIT</t>
  </si>
  <si>
    <t>TOTAL PROFIT</t>
  </si>
  <si>
    <t>PRIELLA ELECTRONICS STORE DAILY SALES</t>
  </si>
  <si>
    <t>Laptop</t>
  </si>
  <si>
    <t>Tablet</t>
  </si>
  <si>
    <t>Charger</t>
  </si>
  <si>
    <t>TV</t>
  </si>
  <si>
    <t>Standing fan</t>
  </si>
  <si>
    <t>Ceiling fan</t>
  </si>
  <si>
    <t>Extension</t>
  </si>
  <si>
    <t>Home theater</t>
  </si>
  <si>
    <t>Clock</t>
  </si>
  <si>
    <t>Chandelier</t>
  </si>
  <si>
    <t>Calculator</t>
  </si>
  <si>
    <t>Bulb</t>
  </si>
  <si>
    <t>Blender</t>
  </si>
  <si>
    <t>Bread maker</t>
  </si>
  <si>
    <t>Air purifier</t>
  </si>
  <si>
    <t>Air conditioner</t>
  </si>
  <si>
    <t>Dishwasher</t>
  </si>
  <si>
    <t>DVD player</t>
  </si>
  <si>
    <t>Doorbell</t>
  </si>
  <si>
    <t>Earphones</t>
  </si>
  <si>
    <t>Electric grill</t>
  </si>
  <si>
    <t>Electric stove</t>
  </si>
  <si>
    <t>Hair dryer</t>
  </si>
  <si>
    <t>Headset</t>
  </si>
  <si>
    <t>Ipod</t>
  </si>
  <si>
    <t>Iron</t>
  </si>
  <si>
    <t>Juicer</t>
  </si>
  <si>
    <t>Piano</t>
  </si>
  <si>
    <t>Oven</t>
  </si>
  <si>
    <t>Pressure cooker</t>
  </si>
  <si>
    <t>Printer</t>
  </si>
  <si>
    <t>Refrigerator</t>
  </si>
  <si>
    <t>Remote control</t>
  </si>
  <si>
    <t>Rice cooker</t>
  </si>
  <si>
    <t>Sandwich maker</t>
  </si>
  <si>
    <t>Scanner</t>
  </si>
  <si>
    <t>Smartphone</t>
  </si>
  <si>
    <t>Water purify</t>
  </si>
  <si>
    <t>QUANTITY</t>
  </si>
  <si>
    <t xml:space="preserve"> Alarm clock</t>
  </si>
  <si>
    <t>Desktop Computer</t>
  </si>
  <si>
    <t>DECEMBER DISCOUNT SALES</t>
  </si>
  <si>
    <t>INCREASE IN SALARY (2025)</t>
  </si>
  <si>
    <t>NAME</t>
  </si>
  <si>
    <t>BASIC SALARY</t>
  </si>
  <si>
    <t>QUALIFICATION</t>
  </si>
  <si>
    <t>22% INCREMENT</t>
  </si>
  <si>
    <t>NEW BASIC SALARY</t>
  </si>
  <si>
    <t>36% ALLOWANCE</t>
  </si>
  <si>
    <t>6% TAX</t>
  </si>
  <si>
    <t>GROSS PAY</t>
  </si>
  <si>
    <t>NET PAY</t>
  </si>
  <si>
    <t>JANE</t>
  </si>
  <si>
    <t>SARAH</t>
  </si>
  <si>
    <t>MATTHEW</t>
  </si>
  <si>
    <t>SILAS</t>
  </si>
  <si>
    <t>ALEX</t>
  </si>
  <si>
    <t>JUDE</t>
  </si>
  <si>
    <t>MARK</t>
  </si>
  <si>
    <t>ADA</t>
  </si>
  <si>
    <t>ANYI</t>
  </si>
  <si>
    <t>CLEM</t>
  </si>
  <si>
    <t>JAH</t>
  </si>
  <si>
    <t>HAZAD</t>
  </si>
  <si>
    <t>ALIYU</t>
  </si>
  <si>
    <t>LILY</t>
  </si>
  <si>
    <t>ZARA</t>
  </si>
  <si>
    <t>OBI</t>
  </si>
  <si>
    <t>OJO</t>
  </si>
  <si>
    <t>GERALD</t>
  </si>
  <si>
    <t>DON</t>
  </si>
  <si>
    <t>MATILDA</t>
  </si>
  <si>
    <t>JESSY</t>
  </si>
  <si>
    <t>SOPHY</t>
  </si>
  <si>
    <t>ELLA</t>
  </si>
  <si>
    <t>NONYE</t>
  </si>
  <si>
    <t>JEMMY</t>
  </si>
  <si>
    <t>BSC.</t>
  </si>
  <si>
    <t>HND</t>
  </si>
  <si>
    <t>NCE</t>
  </si>
  <si>
    <t>ITEM</t>
  </si>
  <si>
    <t xml:space="preserve"> UNIT SALE</t>
  </si>
  <si>
    <t>8% DISCOUNT</t>
  </si>
  <si>
    <t>NEW PRICE</t>
  </si>
  <si>
    <t>MILK</t>
  </si>
  <si>
    <t>MILO</t>
  </si>
  <si>
    <t>BUTTER</t>
  </si>
  <si>
    <t>SALT</t>
  </si>
  <si>
    <t>SPAGHETTI</t>
  </si>
  <si>
    <t>MACARONI</t>
  </si>
  <si>
    <t>CURRY</t>
  </si>
  <si>
    <t>THYME</t>
  </si>
  <si>
    <t>BEANS</t>
  </si>
  <si>
    <t xml:space="preserve">RICE </t>
  </si>
  <si>
    <t>GROWTH RATE</t>
  </si>
  <si>
    <t>INITIAL RATE</t>
  </si>
  <si>
    <t>POPULATION GROWTH</t>
  </si>
  <si>
    <t>CUSTOMER</t>
  </si>
  <si>
    <t>BMW</t>
  </si>
  <si>
    <t>RIO</t>
  </si>
  <si>
    <t>INFINITI</t>
  </si>
  <si>
    <t>JEEP</t>
  </si>
  <si>
    <t>JOHN</t>
  </si>
  <si>
    <t>PHILIP</t>
  </si>
  <si>
    <t>JOY</t>
  </si>
  <si>
    <t>MARY</t>
  </si>
  <si>
    <t>MARTHA</t>
  </si>
  <si>
    <t>IYKE</t>
  </si>
  <si>
    <t>CHI</t>
  </si>
  <si>
    <t>X</t>
  </si>
  <si>
    <t>Y</t>
  </si>
  <si>
    <t>SALES REPORT</t>
  </si>
  <si>
    <t>ORDER</t>
  </si>
  <si>
    <t>UNIT PRICE</t>
  </si>
  <si>
    <t>TOTAL SALES</t>
  </si>
  <si>
    <t>CHIOMA</t>
  </si>
  <si>
    <t>FRANK</t>
  </si>
  <si>
    <t>RAYMOND</t>
  </si>
  <si>
    <t>KELVIN</t>
  </si>
  <si>
    <t>RAY</t>
  </si>
  <si>
    <t>TIMOTHY</t>
  </si>
  <si>
    <t>WILLIAM</t>
  </si>
  <si>
    <t>MARTINS</t>
  </si>
  <si>
    <t>NAMED RANGE</t>
  </si>
  <si>
    <t>AVERAGE QTY</t>
  </si>
  <si>
    <t>NO. OF SALES</t>
  </si>
  <si>
    <t>MINIMUM SALES</t>
  </si>
  <si>
    <t>MAXIMUM SALES</t>
  </si>
  <si>
    <t>TOTAL CUSTOMERS</t>
  </si>
  <si>
    <t xml:space="preserve"> </t>
  </si>
  <si>
    <t>28-01-2025</t>
  </si>
  <si>
    <t>DATE</t>
  </si>
  <si>
    <t>NO. ITEMS</t>
  </si>
  <si>
    <t>ITEM COST</t>
  </si>
  <si>
    <t>SHIPPING</t>
  </si>
  <si>
    <t>T.SHIPPING COST</t>
  </si>
  <si>
    <t>Hardisk</t>
  </si>
  <si>
    <t>Flash drive</t>
  </si>
  <si>
    <t>Mouse</t>
  </si>
  <si>
    <t>UPS</t>
  </si>
  <si>
    <t>Monitor</t>
  </si>
  <si>
    <t>Keyboard</t>
  </si>
  <si>
    <t>DVD</t>
  </si>
  <si>
    <t>Speaker</t>
  </si>
  <si>
    <t>B&amp;B Space</t>
  </si>
  <si>
    <t>Home USA</t>
  </si>
  <si>
    <t>T.COST</t>
  </si>
  <si>
    <t>FOR ORDERS OVER:</t>
  </si>
  <si>
    <t>FOR SHIPPING CHARGE (% OF COST)</t>
  </si>
  <si>
    <t>G &amp; U SUPERMARKET</t>
  </si>
  <si>
    <t>Application of Daily Sales Report</t>
  </si>
  <si>
    <t>Elington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</si>
</sst>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C00000"/>
      <name val="Algerian"/>
      <family val="5"/>
    </font>
    <font>
      <b/>
      <sz val="12"/>
      <color theme="1"/>
      <name val="Calibri"/>
      <family val="2"/>
      <scheme val="minor"/>
    </font>
    <font>
      <b/>
      <sz val="26"/>
      <color rgb="FF7030A0"/>
      <name val="Algerian"/>
      <family val="5"/>
    </font>
    <font>
      <sz val="26"/>
      <color theme="1"/>
      <name val="Algerian"/>
      <family val="5"/>
    </font>
    <font>
      <b/>
      <sz val="22"/>
      <color rgb="FFC0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Arial Unicode MS"/>
      <family val="2"/>
    </font>
    <font>
      <sz val="16"/>
      <color theme="1"/>
      <name val="Calibri"/>
      <family val="2"/>
      <scheme val="minor"/>
    </font>
    <font>
      <b/>
      <sz val="18"/>
      <color theme="1"/>
      <name val="Algerian"/>
      <family val="5"/>
    </font>
    <font>
      <b/>
      <sz val="16"/>
      <color theme="1"/>
      <name val="Calibri"/>
      <family val="2"/>
      <scheme val="minor"/>
    </font>
    <font>
      <b/>
      <sz val="18"/>
      <color theme="7" tint="0.59999389629810485"/>
      <name val="Algerian"/>
      <family val="5"/>
    </font>
    <font>
      <sz val="11"/>
      <color theme="7" tint="0.59999389629810485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rgb="FFC00000"/>
      <name val="Arial Unicode MS"/>
      <family val="2"/>
    </font>
    <font>
      <b/>
      <sz val="11"/>
      <color rgb="FF6600FF"/>
      <name val="Arial Unicode MS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theme="0"/>
      <name val="Baskerville Old Face"/>
      <family val="1"/>
    </font>
    <font>
      <b/>
      <sz val="16"/>
      <color rgb="FFFFC000"/>
      <name val="Calibri"/>
      <family val="2"/>
      <scheme val="minor"/>
    </font>
    <font>
      <b/>
      <sz val="16"/>
      <color theme="7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B09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4" fillId="5" borderId="0" xfId="0" applyFont="1" applyFill="1"/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1" fillId="9" borderId="0" xfId="0" applyFont="1" applyFill="1"/>
    <xf numFmtId="43" fontId="11" fillId="9" borderId="0" xfId="1" applyFont="1" applyFill="1"/>
    <xf numFmtId="43" fontId="11" fillId="9" borderId="0" xfId="0" applyNumberFormat="1" applyFont="1" applyFill="1"/>
    <xf numFmtId="43" fontId="11" fillId="9" borderId="0" xfId="1" applyNumberFormat="1" applyFont="1" applyFill="1"/>
    <xf numFmtId="0" fontId="11" fillId="8" borderId="0" xfId="0" applyFont="1" applyFill="1"/>
    <xf numFmtId="9" fontId="11" fillId="8" borderId="0" xfId="0" applyNumberFormat="1" applyFont="1" applyFill="1"/>
    <xf numFmtId="0" fontId="12" fillId="9" borderId="0" xfId="0" applyFont="1" applyFill="1" applyBorder="1"/>
    <xf numFmtId="0" fontId="0" fillId="0" borderId="0" xfId="0" applyAlignment="1"/>
    <xf numFmtId="0" fontId="15" fillId="11" borderId="0" xfId="0" applyFont="1" applyFill="1"/>
    <xf numFmtId="0" fontId="13" fillId="11" borderId="0" xfId="0" applyFont="1" applyFill="1"/>
    <xf numFmtId="0" fontId="2" fillId="11" borderId="0" xfId="0" applyFont="1" applyFill="1"/>
    <xf numFmtId="0" fontId="4" fillId="11" borderId="0" xfId="0" applyFont="1" applyFill="1"/>
    <xf numFmtId="0" fontId="2" fillId="0" borderId="0" xfId="0" applyFont="1" applyAlignment="1"/>
    <xf numFmtId="0" fontId="18" fillId="0" borderId="0" xfId="0" applyFont="1"/>
    <xf numFmtId="0" fontId="20" fillId="12" borderId="0" xfId="0" applyFont="1" applyFill="1"/>
    <xf numFmtId="0" fontId="15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22" fillId="0" borderId="0" xfId="2" applyFont="1" applyFill="1"/>
    <xf numFmtId="0" fontId="0" fillId="0" borderId="0" xfId="0" applyFont="1" applyFill="1"/>
    <xf numFmtId="0" fontId="14" fillId="0" borderId="0" xfId="0" applyFont="1" applyFill="1" applyAlignment="1"/>
    <xf numFmtId="0" fontId="0" fillId="0" borderId="0" xfId="0" applyFont="1" applyFill="1" applyAlignment="1"/>
    <xf numFmtId="0" fontId="0" fillId="0" borderId="0" xfId="0" applyBorder="1"/>
    <xf numFmtId="0" fontId="25" fillId="10" borderId="1" xfId="0" applyFont="1" applyFill="1" applyBorder="1"/>
    <xf numFmtId="0" fontId="15" fillId="0" borderId="2" xfId="0" applyFont="1" applyBorder="1"/>
    <xf numFmtId="0" fontId="26" fillId="14" borderId="3" xfId="0" applyFont="1" applyFill="1" applyBorder="1"/>
    <xf numFmtId="9" fontId="15" fillId="0" borderId="4" xfId="0" applyNumberFormat="1" applyFont="1" applyBorder="1"/>
    <xf numFmtId="14" fontId="26" fillId="15" borderId="6" xfId="0" applyNumberFormat="1" applyFont="1" applyFill="1" applyBorder="1" applyAlignment="1">
      <alignment horizontal="center"/>
    </xf>
    <xf numFmtId="0" fontId="0" fillId="0" borderId="8" xfId="0" applyBorder="1"/>
    <xf numFmtId="44" fontId="26" fillId="17" borderId="6" xfId="3" applyFont="1" applyFill="1" applyBorder="1" applyAlignment="1">
      <alignment horizontal="center"/>
    </xf>
    <xf numFmtId="0" fontId="24" fillId="16" borderId="6" xfId="0" applyFont="1" applyFill="1" applyBorder="1"/>
    <xf numFmtId="0" fontId="24" fillId="16" borderId="6" xfId="0" applyFont="1" applyFill="1" applyBorder="1" applyAlignment="1">
      <alignment vertical="top"/>
    </xf>
    <xf numFmtId="0" fontId="26" fillId="10" borderId="6" xfId="0" applyFont="1" applyFill="1" applyBorder="1" applyAlignment="1">
      <alignment horizontal="center" vertical="top"/>
    </xf>
    <xf numFmtId="0" fontId="26" fillId="17" borderId="6" xfId="0" applyFont="1" applyFill="1" applyBorder="1"/>
    <xf numFmtId="0" fontId="26" fillId="15" borderId="6" xfId="0" applyFont="1" applyFill="1" applyBorder="1" applyAlignment="1">
      <alignment vertical="top"/>
    </xf>
    <xf numFmtId="0" fontId="26" fillId="10" borderId="6" xfId="0" applyFont="1" applyFill="1" applyBorder="1" applyAlignment="1">
      <alignment horizontal="center"/>
    </xf>
    <xf numFmtId="44" fontId="26" fillId="17" borderId="7" xfId="3" applyFont="1" applyFill="1" applyBorder="1" applyAlignment="1">
      <alignment horizontal="center"/>
    </xf>
    <xf numFmtId="0" fontId="0" fillId="0" borderId="5" xfId="0" applyBorder="1"/>
    <xf numFmtId="44" fontId="26" fillId="14" borderId="6" xfId="3" applyFont="1" applyFill="1" applyBorder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9" fillId="10" borderId="0" xfId="0" applyFont="1" applyFill="1" applyAlignment="1">
      <alignment horizontal="center"/>
    </xf>
    <xf numFmtId="0" fontId="23" fillId="13" borderId="0" xfId="0" applyFont="1" applyFill="1" applyAlignment="1">
      <alignment horizontal="center"/>
    </xf>
    <xf numFmtId="0" fontId="23" fillId="13" borderId="9" xfId="0" applyFont="1" applyFill="1" applyBorder="1" applyAlignment="1">
      <alignment horizontal="center"/>
    </xf>
    <xf numFmtId="0" fontId="23" fillId="13" borderId="5" xfId="0" applyFont="1" applyFill="1" applyBorder="1" applyAlignment="1">
      <alignment horizontal="center"/>
    </xf>
    <xf numFmtId="0" fontId="23" fillId="13" borderId="10" xfId="0" applyFont="1" applyFill="1" applyBorder="1" applyAlignment="1">
      <alignment horizontal="center"/>
    </xf>
    <xf numFmtId="44" fontId="26" fillId="10" borderId="6" xfId="0" applyNumberFormat="1" applyFont="1" applyFill="1" applyBorder="1"/>
  </cellXfs>
  <cellStyles count="4">
    <cellStyle name="Comma" xfId="1" builtinId="3"/>
    <cellStyle name="Currency" xfId="3" builtinId="4"/>
    <cellStyle name="Hyperlink" xfId="2" builtinId="8"/>
    <cellStyle name="Normal" xfId="0" builtinId="0"/>
  </cellStyles>
  <dxfs count="8">
    <dxf>
      <font>
        <strike val="0"/>
        <outline val="0"/>
        <shadow val="0"/>
        <u val="none"/>
        <vertAlign val="baseline"/>
        <sz val="14"/>
        <color theme="1"/>
        <name val="Arial Unicode MS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Unicode MS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Unicode MS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Unicode MS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Unicode MS"/>
        <scheme val="none"/>
      </font>
      <fill>
        <patternFill patternType="solid">
          <fgColor indexed="64"/>
          <bgColor rgb="FF7030A0"/>
        </patternFill>
      </fill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 Unicode MS"/>
        <scheme val="none"/>
      </font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Unicode MS"/>
        <scheme val="none"/>
      </font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colors>
    <mruColors>
      <color rgb="FF2B0999"/>
      <color rgb="FF6600FF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Sheet3!$F$2:$R$2</c:f>
              <c:numCache>
                <c:formatCode>General</c:formatCode>
                <c:ptCount val="13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Sheet3!$F$3:$R$3</c:f>
              <c:numCache>
                <c:formatCode>General</c:formatCode>
                <c:ptCount val="13"/>
                <c:pt idx="0">
                  <c:v>128</c:v>
                </c:pt>
                <c:pt idx="1">
                  <c:v>78</c:v>
                </c:pt>
                <c:pt idx="2">
                  <c:v>40</c:v>
                </c:pt>
                <c:pt idx="3">
                  <c:v>30</c:v>
                </c:pt>
                <c:pt idx="4">
                  <c:v>0</c:v>
                </c:pt>
                <c:pt idx="5">
                  <c:v>-2</c:v>
                </c:pt>
                <c:pt idx="9">
                  <c:v>110</c:v>
                </c:pt>
                <c:pt idx="10">
                  <c:v>148</c:v>
                </c:pt>
                <c:pt idx="11">
                  <c:v>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79976"/>
        <c:axId val="260880360"/>
      </c:scatterChart>
      <c:valAx>
        <c:axId val="2608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80360"/>
        <c:crosses val="autoZero"/>
        <c:crossBetween val="midCat"/>
      </c:valAx>
      <c:valAx>
        <c:axId val="2608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7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'bar chart'!$C$2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chart'!$B$3:$B$12</c:f>
              <c:strCache>
                <c:ptCount val="10"/>
                <c:pt idx="0">
                  <c:v>JOHN</c:v>
                </c:pt>
                <c:pt idx="1">
                  <c:v>PHILIP</c:v>
                </c:pt>
                <c:pt idx="2">
                  <c:v>JOY</c:v>
                </c:pt>
                <c:pt idx="3">
                  <c:v>MARK</c:v>
                </c:pt>
                <c:pt idx="4">
                  <c:v>MARY</c:v>
                </c:pt>
                <c:pt idx="5">
                  <c:v>ADA</c:v>
                </c:pt>
                <c:pt idx="6">
                  <c:v>MARTHA</c:v>
                </c:pt>
                <c:pt idx="7">
                  <c:v>IYKE</c:v>
                </c:pt>
                <c:pt idx="8">
                  <c:v>CHI</c:v>
                </c:pt>
                <c:pt idx="9">
                  <c:v>DON</c:v>
                </c:pt>
              </c:strCache>
            </c:strRef>
          </c:cat>
          <c:val>
            <c:numRef>
              <c:f>'bar chart'!$C$3:$C$12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10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32</c:v>
                </c:pt>
                <c:pt idx="7">
                  <c:v>34</c:v>
                </c:pt>
                <c:pt idx="8">
                  <c:v>40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'bar chart'!$D$2</c:f>
              <c:strCache>
                <c:ptCount val="1"/>
                <c:pt idx="0">
                  <c:v>RIO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chart'!$B$3:$B$12</c:f>
              <c:strCache>
                <c:ptCount val="10"/>
                <c:pt idx="0">
                  <c:v>JOHN</c:v>
                </c:pt>
                <c:pt idx="1">
                  <c:v>PHILIP</c:v>
                </c:pt>
                <c:pt idx="2">
                  <c:v>JOY</c:v>
                </c:pt>
                <c:pt idx="3">
                  <c:v>MARK</c:v>
                </c:pt>
                <c:pt idx="4">
                  <c:v>MARY</c:v>
                </c:pt>
                <c:pt idx="5">
                  <c:v>ADA</c:v>
                </c:pt>
                <c:pt idx="6">
                  <c:v>MARTHA</c:v>
                </c:pt>
                <c:pt idx="7">
                  <c:v>IYKE</c:v>
                </c:pt>
                <c:pt idx="8">
                  <c:v>CHI</c:v>
                </c:pt>
                <c:pt idx="9">
                  <c:v>DON</c:v>
                </c:pt>
              </c:strCache>
            </c:strRef>
          </c:cat>
          <c:val>
            <c:numRef>
              <c:f>'bar chart'!$D$3:$D$12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32</c:v>
                </c:pt>
                <c:pt idx="3">
                  <c:v>27</c:v>
                </c:pt>
                <c:pt idx="4">
                  <c:v>37</c:v>
                </c:pt>
                <c:pt idx="5">
                  <c:v>22</c:v>
                </c:pt>
                <c:pt idx="6">
                  <c:v>50</c:v>
                </c:pt>
                <c:pt idx="7">
                  <c:v>20</c:v>
                </c:pt>
                <c:pt idx="8">
                  <c:v>15</c:v>
                </c:pt>
                <c:pt idx="9">
                  <c:v>30</c:v>
                </c:pt>
              </c:numCache>
            </c:numRef>
          </c:val>
        </c:ser>
        <c:ser>
          <c:idx val="2"/>
          <c:order val="2"/>
          <c:tx>
            <c:strRef>
              <c:f>'bar chart'!$E$2</c:f>
              <c:strCache>
                <c:ptCount val="1"/>
                <c:pt idx="0">
                  <c:v>INFINITI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chart'!$B$3:$B$12</c:f>
              <c:strCache>
                <c:ptCount val="10"/>
                <c:pt idx="0">
                  <c:v>JOHN</c:v>
                </c:pt>
                <c:pt idx="1">
                  <c:v>PHILIP</c:v>
                </c:pt>
                <c:pt idx="2">
                  <c:v>JOY</c:v>
                </c:pt>
                <c:pt idx="3">
                  <c:v>MARK</c:v>
                </c:pt>
                <c:pt idx="4">
                  <c:v>MARY</c:v>
                </c:pt>
                <c:pt idx="5">
                  <c:v>ADA</c:v>
                </c:pt>
                <c:pt idx="6">
                  <c:v>MARTHA</c:v>
                </c:pt>
                <c:pt idx="7">
                  <c:v>IYKE</c:v>
                </c:pt>
                <c:pt idx="8">
                  <c:v>CHI</c:v>
                </c:pt>
                <c:pt idx="9">
                  <c:v>DON</c:v>
                </c:pt>
              </c:strCache>
            </c:strRef>
          </c:cat>
          <c:val>
            <c:numRef>
              <c:f>'bar chart'!$E$3:$E$12</c:f>
              <c:numCache>
                <c:formatCode>General</c:formatCode>
                <c:ptCount val="10"/>
                <c:pt idx="0">
                  <c:v>25</c:v>
                </c:pt>
                <c:pt idx="1">
                  <c:v>31</c:v>
                </c:pt>
                <c:pt idx="2">
                  <c:v>30</c:v>
                </c:pt>
                <c:pt idx="3">
                  <c:v>20</c:v>
                </c:pt>
                <c:pt idx="4">
                  <c:v>33</c:v>
                </c:pt>
                <c:pt idx="5">
                  <c:v>10</c:v>
                </c:pt>
                <c:pt idx="6">
                  <c:v>30</c:v>
                </c:pt>
                <c:pt idx="7">
                  <c:v>43</c:v>
                </c:pt>
                <c:pt idx="8">
                  <c:v>21</c:v>
                </c:pt>
                <c:pt idx="9">
                  <c:v>12</c:v>
                </c:pt>
              </c:numCache>
            </c:numRef>
          </c:val>
        </c:ser>
        <c:ser>
          <c:idx val="3"/>
          <c:order val="3"/>
          <c:tx>
            <c:strRef>
              <c:f>'bar chart'!$F$2</c:f>
              <c:strCache>
                <c:ptCount val="1"/>
                <c:pt idx="0">
                  <c:v>JEEP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chart'!$B$3:$B$12</c:f>
              <c:strCache>
                <c:ptCount val="10"/>
                <c:pt idx="0">
                  <c:v>JOHN</c:v>
                </c:pt>
                <c:pt idx="1">
                  <c:v>PHILIP</c:v>
                </c:pt>
                <c:pt idx="2">
                  <c:v>JOY</c:v>
                </c:pt>
                <c:pt idx="3">
                  <c:v>MARK</c:v>
                </c:pt>
                <c:pt idx="4">
                  <c:v>MARY</c:v>
                </c:pt>
                <c:pt idx="5">
                  <c:v>ADA</c:v>
                </c:pt>
                <c:pt idx="6">
                  <c:v>MARTHA</c:v>
                </c:pt>
                <c:pt idx="7">
                  <c:v>IYKE</c:v>
                </c:pt>
                <c:pt idx="8">
                  <c:v>CHI</c:v>
                </c:pt>
                <c:pt idx="9">
                  <c:v>DON</c:v>
                </c:pt>
              </c:strCache>
            </c:strRef>
          </c:cat>
          <c:val>
            <c:numRef>
              <c:f>'bar chart'!$F$3:$F$12</c:f>
              <c:numCache>
                <c:formatCode>General</c:formatCode>
                <c:ptCount val="10"/>
                <c:pt idx="0">
                  <c:v>35</c:v>
                </c:pt>
                <c:pt idx="1">
                  <c:v>19</c:v>
                </c:pt>
                <c:pt idx="2">
                  <c:v>32</c:v>
                </c:pt>
                <c:pt idx="3">
                  <c:v>22</c:v>
                </c:pt>
                <c:pt idx="4">
                  <c:v>30</c:v>
                </c:pt>
                <c:pt idx="5">
                  <c:v>10</c:v>
                </c:pt>
                <c:pt idx="6">
                  <c:v>50</c:v>
                </c:pt>
                <c:pt idx="7">
                  <c:v>16</c:v>
                </c:pt>
                <c:pt idx="8">
                  <c:v>33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0492456"/>
        <c:axId val="260566856"/>
        <c:axId val="0"/>
      </c:bar3DChart>
      <c:catAx>
        <c:axId val="26049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66856"/>
        <c:crosses val="autoZero"/>
        <c:auto val="1"/>
        <c:lblAlgn val="ctr"/>
        <c:lblOffset val="100"/>
        <c:noMultiLvlLbl val="0"/>
      </c:catAx>
      <c:valAx>
        <c:axId val="2605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49530</xdr:rowOff>
    </xdr:from>
    <xdr:to>
      <xdr:col>15</xdr:col>
      <xdr:colOff>358140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0</xdr:row>
      <xdr:rowOff>171451</xdr:rowOff>
    </xdr:from>
    <xdr:to>
      <xdr:col>15</xdr:col>
      <xdr:colOff>215900</xdr:colOff>
      <xdr:row>11</xdr:row>
      <xdr:rowOff>212725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F12" totalsRowShown="0" headerRowDxfId="7" dataDxfId="6" tableBorderDxfId="5">
  <autoFilter ref="B2:F12"/>
  <tableColumns count="5">
    <tableColumn id="1" name="CUSTOMER" dataDxfId="4"/>
    <tableColumn id="2" name="BMW" dataDxfId="3"/>
    <tableColumn id="3" name="RIO" dataDxfId="2"/>
    <tableColumn id="4" name="INFINITI" dataDxfId="1"/>
    <tableColumn id="5" name="JE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="115" zoomScaleNormal="115" workbookViewId="0">
      <selection activeCell="A3" sqref="A3"/>
    </sheetView>
  </sheetViews>
  <sheetFormatPr defaultRowHeight="14.4" x14ac:dyDescent="0.3"/>
  <cols>
    <col min="1" max="1" width="6.33203125" customWidth="1"/>
    <col min="2" max="2" width="22.88671875" customWidth="1"/>
    <col min="3" max="3" width="14.44140625" customWidth="1"/>
    <col min="4" max="4" width="18" customWidth="1"/>
    <col min="5" max="5" width="17.6640625" customWidth="1"/>
    <col min="6" max="6" width="17.88671875" customWidth="1"/>
    <col min="7" max="7" width="18.21875" customWidth="1"/>
    <col min="8" max="8" width="21.88671875" customWidth="1"/>
    <col min="9" max="9" width="24" customWidth="1"/>
    <col min="10" max="10" width="7.5546875" customWidth="1"/>
    <col min="11" max="11" width="4.6640625" hidden="1" customWidth="1"/>
    <col min="12" max="12" width="4.33203125" hidden="1" customWidth="1"/>
    <col min="13" max="13" width="3.77734375" hidden="1" customWidth="1"/>
    <col min="14" max="14" width="8.88671875" hidden="1" customWidth="1"/>
    <col min="15" max="15" width="3.33203125" hidden="1" customWidth="1"/>
    <col min="16" max="16" width="8.88671875" hidden="1" customWidth="1"/>
    <col min="17" max="17" width="7.44140625" hidden="1" customWidth="1"/>
    <col min="18" max="20" width="8.88671875" hidden="1" customWidth="1"/>
  </cols>
  <sheetData>
    <row r="1" spans="1:21" x14ac:dyDescent="0.3">
      <c r="A1" s="53" t="s">
        <v>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1" ht="15.6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1" ht="19.8" x14ac:dyDescent="0.4">
      <c r="A3" s="9" t="s">
        <v>0</v>
      </c>
      <c r="B3" s="8" t="s">
        <v>1</v>
      </c>
      <c r="C3" s="8" t="s">
        <v>47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1"/>
    </row>
    <row r="4" spans="1:21" ht="19.8" x14ac:dyDescent="0.4">
      <c r="A4" s="3">
        <v>1</v>
      </c>
      <c r="B4" s="3" t="s">
        <v>9</v>
      </c>
      <c r="C4" s="3">
        <v>54</v>
      </c>
      <c r="D4" s="3">
        <v>120000</v>
      </c>
      <c r="E4" s="3">
        <v>170000</v>
      </c>
      <c r="F4" s="3">
        <f>C4*D4</f>
        <v>6480000</v>
      </c>
      <c r="G4" s="3">
        <f>E4*C4</f>
        <v>9180000</v>
      </c>
      <c r="H4" s="3">
        <f>E4-D4</f>
        <v>50000</v>
      </c>
      <c r="I4" s="3">
        <f>H4*C4</f>
        <v>2700000</v>
      </c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1"/>
    </row>
    <row r="5" spans="1:21" ht="19.8" x14ac:dyDescent="0.4">
      <c r="A5" s="3">
        <v>2</v>
      </c>
      <c r="B5" s="3" t="s">
        <v>10</v>
      </c>
      <c r="C5" s="3">
        <v>60</v>
      </c>
      <c r="D5" s="3">
        <v>90000</v>
      </c>
      <c r="E5" s="3">
        <v>130000</v>
      </c>
      <c r="F5" s="3">
        <f t="shared" ref="F5:F43" si="0">C5*D5</f>
        <v>5400000</v>
      </c>
      <c r="G5" s="3">
        <f t="shared" ref="G5:G43" si="1">E5*C5</f>
        <v>7800000</v>
      </c>
      <c r="H5" s="3">
        <f t="shared" ref="H5:H43" si="2">E5-D5</f>
        <v>40000</v>
      </c>
      <c r="I5" s="3">
        <f t="shared" ref="I5:I43" si="3">H5*C5</f>
        <v>2400000</v>
      </c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1"/>
    </row>
    <row r="6" spans="1:21" ht="19.8" x14ac:dyDescent="0.4">
      <c r="A6" s="3">
        <v>3</v>
      </c>
      <c r="B6" s="3" t="s">
        <v>11</v>
      </c>
      <c r="C6" s="3">
        <v>70</v>
      </c>
      <c r="D6" s="3">
        <v>2000</v>
      </c>
      <c r="E6" s="3">
        <v>2500</v>
      </c>
      <c r="F6" s="3">
        <f t="shared" si="0"/>
        <v>140000</v>
      </c>
      <c r="G6" s="3">
        <f t="shared" si="1"/>
        <v>175000</v>
      </c>
      <c r="H6" s="3">
        <f t="shared" si="2"/>
        <v>500</v>
      </c>
      <c r="I6" s="3">
        <f t="shared" si="3"/>
        <v>35000</v>
      </c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1"/>
    </row>
    <row r="7" spans="1:21" ht="19.8" x14ac:dyDescent="0.4">
      <c r="A7" s="3">
        <v>4</v>
      </c>
      <c r="B7" s="3" t="s">
        <v>12</v>
      </c>
      <c r="C7" s="3">
        <v>20</v>
      </c>
      <c r="D7" s="3">
        <v>250000</v>
      </c>
      <c r="E7" s="3">
        <v>300000</v>
      </c>
      <c r="F7" s="3">
        <f t="shared" si="0"/>
        <v>5000000</v>
      </c>
      <c r="G7" s="3">
        <f t="shared" si="1"/>
        <v>6000000</v>
      </c>
      <c r="H7" s="3">
        <f t="shared" si="2"/>
        <v>50000</v>
      </c>
      <c r="I7" s="3">
        <f t="shared" si="3"/>
        <v>1000000</v>
      </c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1"/>
    </row>
    <row r="8" spans="1:21" ht="19.8" x14ac:dyDescent="0.4">
      <c r="A8" s="3">
        <v>5</v>
      </c>
      <c r="B8" s="3" t="s">
        <v>13</v>
      </c>
      <c r="C8" s="3">
        <v>32</v>
      </c>
      <c r="D8" s="3">
        <v>40000</v>
      </c>
      <c r="E8" s="3">
        <v>50000</v>
      </c>
      <c r="F8" s="3">
        <f t="shared" si="0"/>
        <v>1280000</v>
      </c>
      <c r="G8" s="3">
        <f t="shared" si="1"/>
        <v>1600000</v>
      </c>
      <c r="H8" s="3">
        <f t="shared" si="2"/>
        <v>10000</v>
      </c>
      <c r="I8" s="3">
        <f t="shared" si="3"/>
        <v>320000</v>
      </c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1"/>
    </row>
    <row r="9" spans="1:21" ht="19.8" x14ac:dyDescent="0.4">
      <c r="A9" s="3">
        <v>6</v>
      </c>
      <c r="B9" s="3" t="s">
        <v>14</v>
      </c>
      <c r="C9" s="3">
        <v>44</v>
      </c>
      <c r="D9" s="3">
        <v>20000</v>
      </c>
      <c r="E9" s="3">
        <v>25000</v>
      </c>
      <c r="F9" s="3">
        <f t="shared" si="0"/>
        <v>880000</v>
      </c>
      <c r="G9" s="3">
        <f t="shared" si="1"/>
        <v>1100000</v>
      </c>
      <c r="H9" s="3">
        <f t="shared" si="2"/>
        <v>5000</v>
      </c>
      <c r="I9" s="3">
        <f t="shared" si="3"/>
        <v>220000</v>
      </c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1"/>
    </row>
    <row r="10" spans="1:21" ht="19.8" x14ac:dyDescent="0.4">
      <c r="A10" s="3">
        <v>7</v>
      </c>
      <c r="B10" s="3" t="s">
        <v>15</v>
      </c>
      <c r="C10" s="3">
        <v>70</v>
      </c>
      <c r="D10" s="3">
        <v>4000</v>
      </c>
      <c r="E10" s="3">
        <v>6000</v>
      </c>
      <c r="F10" s="3">
        <f t="shared" si="0"/>
        <v>280000</v>
      </c>
      <c r="G10" s="3">
        <f t="shared" si="1"/>
        <v>420000</v>
      </c>
      <c r="H10" s="3">
        <f t="shared" si="2"/>
        <v>2000</v>
      </c>
      <c r="I10" s="3">
        <f t="shared" si="3"/>
        <v>140000</v>
      </c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1"/>
    </row>
    <row r="11" spans="1:21" ht="19.8" x14ac:dyDescent="0.4">
      <c r="A11" s="3">
        <v>8</v>
      </c>
      <c r="B11" s="3" t="s">
        <v>16</v>
      </c>
      <c r="C11" s="3">
        <v>15</v>
      </c>
      <c r="D11" s="3">
        <v>120000</v>
      </c>
      <c r="E11" s="3">
        <v>150000</v>
      </c>
      <c r="F11" s="3">
        <f t="shared" si="0"/>
        <v>1800000</v>
      </c>
      <c r="G11" s="3">
        <f t="shared" si="1"/>
        <v>2250000</v>
      </c>
      <c r="H11" s="3">
        <f t="shared" si="2"/>
        <v>30000</v>
      </c>
      <c r="I11" s="3">
        <f t="shared" si="3"/>
        <v>450000</v>
      </c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1"/>
    </row>
    <row r="12" spans="1:21" ht="19.8" x14ac:dyDescent="0.4">
      <c r="A12" s="3">
        <v>9</v>
      </c>
      <c r="B12" s="3" t="s">
        <v>17</v>
      </c>
      <c r="C12" s="3">
        <v>60</v>
      </c>
      <c r="D12" s="3">
        <v>4500</v>
      </c>
      <c r="E12" s="3">
        <v>5500</v>
      </c>
      <c r="F12" s="3">
        <f t="shared" si="0"/>
        <v>270000</v>
      </c>
      <c r="G12" s="3">
        <f t="shared" si="1"/>
        <v>330000</v>
      </c>
      <c r="H12" s="3">
        <f t="shared" si="2"/>
        <v>1000</v>
      </c>
      <c r="I12" s="3">
        <f t="shared" si="3"/>
        <v>60000</v>
      </c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1"/>
    </row>
    <row r="13" spans="1:21" ht="19.8" x14ac:dyDescent="0.4">
      <c r="A13" s="3">
        <v>10</v>
      </c>
      <c r="B13" s="3" t="s">
        <v>18</v>
      </c>
      <c r="C13" s="3">
        <v>38</v>
      </c>
      <c r="D13" s="3">
        <v>30000</v>
      </c>
      <c r="E13" s="3">
        <v>38000</v>
      </c>
      <c r="F13" s="3">
        <f t="shared" si="0"/>
        <v>1140000</v>
      </c>
      <c r="G13" s="3">
        <f t="shared" si="1"/>
        <v>1444000</v>
      </c>
      <c r="H13" s="3">
        <f t="shared" si="2"/>
        <v>8000</v>
      </c>
      <c r="I13" s="3">
        <f t="shared" si="3"/>
        <v>304000</v>
      </c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1"/>
    </row>
    <row r="14" spans="1:21" ht="19.8" x14ac:dyDescent="0.4">
      <c r="A14" s="3">
        <v>11</v>
      </c>
      <c r="B14" s="3" t="s">
        <v>19</v>
      </c>
      <c r="C14" s="3">
        <v>32</v>
      </c>
      <c r="D14" s="3">
        <v>2000</v>
      </c>
      <c r="E14" s="3">
        <v>2500</v>
      </c>
      <c r="F14" s="3">
        <f t="shared" si="0"/>
        <v>64000</v>
      </c>
      <c r="G14" s="3">
        <f t="shared" si="1"/>
        <v>80000</v>
      </c>
      <c r="H14" s="3">
        <f t="shared" si="2"/>
        <v>500</v>
      </c>
      <c r="I14" s="3">
        <f t="shared" si="3"/>
        <v>16000</v>
      </c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1"/>
    </row>
    <row r="15" spans="1:21" ht="19.8" x14ac:dyDescent="0.4">
      <c r="A15" s="3">
        <v>12</v>
      </c>
      <c r="B15" s="3" t="s">
        <v>20</v>
      </c>
      <c r="C15" s="3">
        <v>53</v>
      </c>
      <c r="D15" s="3">
        <v>1000</v>
      </c>
      <c r="E15" s="3">
        <v>1500</v>
      </c>
      <c r="F15" s="3">
        <f t="shared" si="0"/>
        <v>53000</v>
      </c>
      <c r="G15" s="3">
        <f t="shared" si="1"/>
        <v>79500</v>
      </c>
      <c r="H15" s="3">
        <f t="shared" si="2"/>
        <v>500</v>
      </c>
      <c r="I15" s="3">
        <f t="shared" si="3"/>
        <v>26500</v>
      </c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1"/>
    </row>
    <row r="16" spans="1:21" ht="19.8" x14ac:dyDescent="0.4">
      <c r="A16" s="3">
        <v>13</v>
      </c>
      <c r="B16" s="3" t="s">
        <v>21</v>
      </c>
      <c r="C16" s="3">
        <v>10</v>
      </c>
      <c r="D16" s="3">
        <v>30000</v>
      </c>
      <c r="E16" s="3">
        <v>40000</v>
      </c>
      <c r="F16" s="3">
        <f t="shared" si="0"/>
        <v>300000</v>
      </c>
      <c r="G16" s="3">
        <f t="shared" si="1"/>
        <v>400000</v>
      </c>
      <c r="H16" s="3">
        <f t="shared" si="2"/>
        <v>10000</v>
      </c>
      <c r="I16" s="3">
        <f t="shared" si="3"/>
        <v>100000</v>
      </c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1"/>
    </row>
    <row r="17" spans="1:21" ht="19.8" x14ac:dyDescent="0.4">
      <c r="A17" s="3">
        <v>14</v>
      </c>
      <c r="B17" s="3" t="s">
        <v>22</v>
      </c>
      <c r="C17" s="3">
        <v>39</v>
      </c>
      <c r="D17" s="3">
        <v>35000</v>
      </c>
      <c r="E17" s="3">
        <v>40000</v>
      </c>
      <c r="F17" s="3">
        <f t="shared" si="0"/>
        <v>1365000</v>
      </c>
      <c r="G17" s="3">
        <f t="shared" si="1"/>
        <v>1560000</v>
      </c>
      <c r="H17" s="3">
        <f t="shared" si="2"/>
        <v>5000</v>
      </c>
      <c r="I17" s="3">
        <f t="shared" si="3"/>
        <v>195000</v>
      </c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1"/>
    </row>
    <row r="18" spans="1:21" ht="19.8" x14ac:dyDescent="0.4">
      <c r="A18" s="3">
        <v>15</v>
      </c>
      <c r="B18" s="3" t="s">
        <v>48</v>
      </c>
      <c r="C18" s="3">
        <v>32</v>
      </c>
      <c r="D18" s="3">
        <v>1500</v>
      </c>
      <c r="E18" s="3">
        <v>2000</v>
      </c>
      <c r="F18" s="3">
        <f t="shared" si="0"/>
        <v>48000</v>
      </c>
      <c r="G18" s="3">
        <f t="shared" si="1"/>
        <v>64000</v>
      </c>
      <c r="H18" s="3">
        <f t="shared" si="2"/>
        <v>500</v>
      </c>
      <c r="I18" s="3">
        <f t="shared" si="3"/>
        <v>16000</v>
      </c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1"/>
    </row>
    <row r="19" spans="1:21" ht="19.8" x14ac:dyDescent="0.4">
      <c r="A19" s="3">
        <v>16</v>
      </c>
      <c r="B19" s="3" t="s">
        <v>23</v>
      </c>
      <c r="C19" s="3">
        <v>10</v>
      </c>
      <c r="D19" s="3">
        <v>25000</v>
      </c>
      <c r="E19" s="3">
        <v>32000</v>
      </c>
      <c r="F19" s="3">
        <f t="shared" si="0"/>
        <v>250000</v>
      </c>
      <c r="G19" s="3">
        <f t="shared" si="1"/>
        <v>320000</v>
      </c>
      <c r="H19" s="3">
        <f t="shared" si="2"/>
        <v>7000</v>
      </c>
      <c r="I19" s="3">
        <f t="shared" si="3"/>
        <v>70000</v>
      </c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1"/>
    </row>
    <row r="20" spans="1:21" ht="19.8" x14ac:dyDescent="0.4">
      <c r="A20" s="3">
        <v>17</v>
      </c>
      <c r="B20" s="3" t="s">
        <v>24</v>
      </c>
      <c r="C20" s="3">
        <v>20</v>
      </c>
      <c r="D20" s="3">
        <v>200000</v>
      </c>
      <c r="E20" s="3">
        <v>250000</v>
      </c>
      <c r="F20" s="3">
        <f t="shared" si="0"/>
        <v>4000000</v>
      </c>
      <c r="G20" s="3">
        <f t="shared" si="1"/>
        <v>5000000</v>
      </c>
      <c r="H20" s="3">
        <f t="shared" si="2"/>
        <v>50000</v>
      </c>
      <c r="I20" s="3">
        <f>H20*C20</f>
        <v>1000000</v>
      </c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1"/>
    </row>
    <row r="21" spans="1:21" ht="19.8" x14ac:dyDescent="0.4">
      <c r="A21" s="3">
        <v>18</v>
      </c>
      <c r="B21" s="3" t="s">
        <v>49</v>
      </c>
      <c r="C21" s="3">
        <v>35</v>
      </c>
      <c r="D21" s="3">
        <v>40000</v>
      </c>
      <c r="E21" s="3">
        <v>45000</v>
      </c>
      <c r="F21" s="3">
        <f t="shared" si="0"/>
        <v>1400000</v>
      </c>
      <c r="G21" s="3">
        <f t="shared" si="1"/>
        <v>1575000</v>
      </c>
      <c r="H21" s="3">
        <f t="shared" si="2"/>
        <v>5000</v>
      </c>
      <c r="I21" s="3">
        <f t="shared" si="3"/>
        <v>175000</v>
      </c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1"/>
    </row>
    <row r="22" spans="1:21" ht="19.8" x14ac:dyDescent="0.4">
      <c r="A22" s="3">
        <v>19</v>
      </c>
      <c r="B22" s="3" t="s">
        <v>25</v>
      </c>
      <c r="C22" s="3">
        <v>20</v>
      </c>
      <c r="D22" s="3">
        <v>60000</v>
      </c>
      <c r="E22" s="3">
        <v>65000</v>
      </c>
      <c r="F22" s="3">
        <f t="shared" si="0"/>
        <v>1200000</v>
      </c>
      <c r="G22" s="3">
        <f t="shared" si="1"/>
        <v>1300000</v>
      </c>
      <c r="H22" s="3">
        <f t="shared" si="2"/>
        <v>5000</v>
      </c>
      <c r="I22" s="3">
        <f t="shared" si="3"/>
        <v>100000</v>
      </c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1"/>
    </row>
    <row r="23" spans="1:21" ht="19.8" x14ac:dyDescent="0.4">
      <c r="A23" s="3">
        <v>20</v>
      </c>
      <c r="B23" s="3" t="s">
        <v>26</v>
      </c>
      <c r="C23" s="3">
        <v>45</v>
      </c>
      <c r="D23" s="3">
        <v>15000</v>
      </c>
      <c r="E23" s="3">
        <v>20000</v>
      </c>
      <c r="F23" s="3">
        <f t="shared" si="0"/>
        <v>675000</v>
      </c>
      <c r="G23" s="3">
        <f t="shared" si="1"/>
        <v>900000</v>
      </c>
      <c r="H23" s="3">
        <f t="shared" si="2"/>
        <v>5000</v>
      </c>
      <c r="I23" s="3">
        <f t="shared" si="3"/>
        <v>225000</v>
      </c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1"/>
    </row>
    <row r="24" spans="1:21" ht="19.8" x14ac:dyDescent="0.4">
      <c r="A24" s="3">
        <v>21</v>
      </c>
      <c r="B24" s="3" t="s">
        <v>27</v>
      </c>
      <c r="C24" s="3">
        <v>33</v>
      </c>
      <c r="D24" s="3">
        <v>3500</v>
      </c>
      <c r="E24" s="3">
        <v>4500</v>
      </c>
      <c r="F24" s="3">
        <f t="shared" si="0"/>
        <v>115500</v>
      </c>
      <c r="G24" s="3">
        <f t="shared" si="1"/>
        <v>148500</v>
      </c>
      <c r="H24" s="3">
        <f t="shared" si="2"/>
        <v>1000</v>
      </c>
      <c r="I24" s="3">
        <f t="shared" si="3"/>
        <v>33000</v>
      </c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1"/>
    </row>
    <row r="25" spans="1:21" ht="19.8" x14ac:dyDescent="0.4">
      <c r="A25" s="3">
        <v>22</v>
      </c>
      <c r="B25" s="3" t="s">
        <v>28</v>
      </c>
      <c r="C25" s="3">
        <v>12</v>
      </c>
      <c r="D25" s="3">
        <v>2000</v>
      </c>
      <c r="E25" s="3">
        <v>2500</v>
      </c>
      <c r="F25" s="3">
        <f t="shared" si="0"/>
        <v>24000</v>
      </c>
      <c r="G25" s="3">
        <f t="shared" si="1"/>
        <v>30000</v>
      </c>
      <c r="H25" s="3">
        <f t="shared" si="2"/>
        <v>500</v>
      </c>
      <c r="I25" s="3">
        <f t="shared" si="3"/>
        <v>6000</v>
      </c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1"/>
    </row>
    <row r="26" spans="1:21" ht="19.8" x14ac:dyDescent="0.4">
      <c r="A26" s="3">
        <v>23</v>
      </c>
      <c r="B26" s="3" t="s">
        <v>29</v>
      </c>
      <c r="C26" s="3">
        <v>23</v>
      </c>
      <c r="D26" s="3">
        <v>55000</v>
      </c>
      <c r="E26" s="3">
        <v>60000</v>
      </c>
      <c r="F26" s="3">
        <f t="shared" si="0"/>
        <v>1265000</v>
      </c>
      <c r="G26" s="3">
        <f t="shared" si="1"/>
        <v>1380000</v>
      </c>
      <c r="H26" s="3">
        <f t="shared" si="2"/>
        <v>5000</v>
      </c>
      <c r="I26" s="3">
        <f t="shared" si="3"/>
        <v>115000</v>
      </c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1"/>
    </row>
    <row r="27" spans="1:21" ht="19.8" x14ac:dyDescent="0.4">
      <c r="A27" s="3">
        <v>24</v>
      </c>
      <c r="B27" s="3" t="s">
        <v>30</v>
      </c>
      <c r="C27" s="3">
        <v>45</v>
      </c>
      <c r="D27" s="3">
        <v>30000</v>
      </c>
      <c r="E27" s="3">
        <v>36000</v>
      </c>
      <c r="F27" s="3">
        <f t="shared" si="0"/>
        <v>1350000</v>
      </c>
      <c r="G27" s="3">
        <f t="shared" si="1"/>
        <v>1620000</v>
      </c>
      <c r="H27" s="3">
        <f t="shared" si="2"/>
        <v>6000</v>
      </c>
      <c r="I27" s="3">
        <f t="shared" si="3"/>
        <v>270000</v>
      </c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1"/>
    </row>
    <row r="28" spans="1:21" ht="19.8" x14ac:dyDescent="0.4">
      <c r="A28" s="3">
        <v>25</v>
      </c>
      <c r="B28" s="3" t="s">
        <v>46</v>
      </c>
      <c r="C28" s="3">
        <v>43</v>
      </c>
      <c r="D28" s="3">
        <v>40000</v>
      </c>
      <c r="E28" s="3">
        <v>45000</v>
      </c>
      <c r="F28" s="3">
        <f t="shared" si="0"/>
        <v>1720000</v>
      </c>
      <c r="G28" s="3">
        <f t="shared" si="1"/>
        <v>1935000</v>
      </c>
      <c r="H28" s="3">
        <f t="shared" si="2"/>
        <v>5000</v>
      </c>
      <c r="I28" s="3">
        <f t="shared" si="3"/>
        <v>215000</v>
      </c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1"/>
    </row>
    <row r="29" spans="1:21" ht="19.8" x14ac:dyDescent="0.4">
      <c r="A29" s="3">
        <v>26</v>
      </c>
      <c r="B29" s="3" t="s">
        <v>31</v>
      </c>
      <c r="C29" s="3">
        <v>54</v>
      </c>
      <c r="D29" s="3">
        <v>14000</v>
      </c>
      <c r="E29" s="3">
        <v>20000</v>
      </c>
      <c r="F29" s="3">
        <f t="shared" si="0"/>
        <v>756000</v>
      </c>
      <c r="G29" s="3">
        <f t="shared" si="1"/>
        <v>1080000</v>
      </c>
      <c r="H29" s="3">
        <f t="shared" si="2"/>
        <v>6000</v>
      </c>
      <c r="I29" s="3">
        <f t="shared" si="3"/>
        <v>324000</v>
      </c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1"/>
    </row>
    <row r="30" spans="1:21" ht="19.8" x14ac:dyDescent="0.4">
      <c r="A30" s="3">
        <v>27</v>
      </c>
      <c r="B30" s="3" t="s">
        <v>32</v>
      </c>
      <c r="C30" s="3">
        <v>65</v>
      </c>
      <c r="D30" s="3">
        <v>5000</v>
      </c>
      <c r="E30" s="3">
        <v>8000</v>
      </c>
      <c r="F30" s="3">
        <f t="shared" si="0"/>
        <v>325000</v>
      </c>
      <c r="G30" s="3">
        <f t="shared" si="1"/>
        <v>520000</v>
      </c>
      <c r="H30" s="3">
        <f t="shared" si="2"/>
        <v>3000</v>
      </c>
      <c r="I30" s="3">
        <f t="shared" si="3"/>
        <v>195000</v>
      </c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1"/>
    </row>
    <row r="31" spans="1:21" ht="19.8" x14ac:dyDescent="0.4">
      <c r="A31" s="3">
        <v>28</v>
      </c>
      <c r="B31" s="3" t="s">
        <v>33</v>
      </c>
      <c r="C31" s="3">
        <v>18</v>
      </c>
      <c r="D31" s="3">
        <v>5000</v>
      </c>
      <c r="E31" s="3">
        <v>6000</v>
      </c>
      <c r="F31" s="3">
        <f t="shared" si="0"/>
        <v>90000</v>
      </c>
      <c r="G31" s="3">
        <f t="shared" si="1"/>
        <v>108000</v>
      </c>
      <c r="H31" s="3">
        <f t="shared" si="2"/>
        <v>1000</v>
      </c>
      <c r="I31" s="3">
        <f t="shared" si="3"/>
        <v>18000</v>
      </c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1"/>
    </row>
    <row r="32" spans="1:21" ht="19.8" x14ac:dyDescent="0.4">
      <c r="A32" s="3">
        <v>29</v>
      </c>
      <c r="B32" s="3" t="s">
        <v>34</v>
      </c>
      <c r="C32" s="3">
        <v>20</v>
      </c>
      <c r="D32" s="3">
        <v>9000</v>
      </c>
      <c r="E32" s="3">
        <v>13000</v>
      </c>
      <c r="F32" s="3">
        <f t="shared" si="0"/>
        <v>180000</v>
      </c>
      <c r="G32" s="3">
        <f t="shared" si="1"/>
        <v>260000</v>
      </c>
      <c r="H32" s="3">
        <f t="shared" si="2"/>
        <v>4000</v>
      </c>
      <c r="I32" s="3">
        <f t="shared" si="3"/>
        <v>80000</v>
      </c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1"/>
    </row>
    <row r="33" spans="1:21" ht="19.8" x14ac:dyDescent="0.4">
      <c r="A33" s="3">
        <v>30</v>
      </c>
      <c r="B33" s="3" t="s">
        <v>35</v>
      </c>
      <c r="C33" s="3">
        <v>33</v>
      </c>
      <c r="D33" s="3">
        <v>8000</v>
      </c>
      <c r="E33" s="3">
        <v>14000</v>
      </c>
      <c r="F33" s="3">
        <f t="shared" si="0"/>
        <v>264000</v>
      </c>
      <c r="G33" s="3">
        <f t="shared" si="1"/>
        <v>462000</v>
      </c>
      <c r="H33" s="3">
        <f t="shared" si="2"/>
        <v>6000</v>
      </c>
      <c r="I33" s="3">
        <f t="shared" si="3"/>
        <v>198000</v>
      </c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1"/>
    </row>
    <row r="34" spans="1:21" ht="19.8" x14ac:dyDescent="0.4">
      <c r="A34" s="3">
        <v>31</v>
      </c>
      <c r="B34" s="3" t="s">
        <v>36</v>
      </c>
      <c r="C34" s="3">
        <v>20</v>
      </c>
      <c r="D34" s="3">
        <v>90000</v>
      </c>
      <c r="E34" s="3">
        <v>120000</v>
      </c>
      <c r="F34" s="3">
        <f t="shared" si="0"/>
        <v>1800000</v>
      </c>
      <c r="G34" s="3">
        <f t="shared" si="1"/>
        <v>2400000</v>
      </c>
      <c r="H34" s="3">
        <f t="shared" si="2"/>
        <v>30000</v>
      </c>
      <c r="I34" s="3">
        <f t="shared" si="3"/>
        <v>600000</v>
      </c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1"/>
    </row>
    <row r="35" spans="1:21" ht="19.8" x14ac:dyDescent="0.4">
      <c r="A35" s="3">
        <v>32</v>
      </c>
      <c r="B35" s="3" t="s">
        <v>37</v>
      </c>
      <c r="C35" s="3">
        <v>44</v>
      </c>
      <c r="D35" s="3">
        <v>95000</v>
      </c>
      <c r="E35" s="3">
        <v>155000</v>
      </c>
      <c r="F35" s="3">
        <f t="shared" si="0"/>
        <v>4180000</v>
      </c>
      <c r="G35" s="3">
        <f t="shared" si="1"/>
        <v>6820000</v>
      </c>
      <c r="H35" s="3">
        <f t="shared" si="2"/>
        <v>60000</v>
      </c>
      <c r="I35" s="3">
        <f t="shared" si="3"/>
        <v>2640000</v>
      </c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1"/>
    </row>
    <row r="36" spans="1:21" ht="19.8" x14ac:dyDescent="0.4">
      <c r="A36" s="3">
        <v>33</v>
      </c>
      <c r="B36" s="3" t="s">
        <v>38</v>
      </c>
      <c r="C36" s="3">
        <v>18</v>
      </c>
      <c r="D36" s="3">
        <v>32000</v>
      </c>
      <c r="E36" s="3">
        <v>50000</v>
      </c>
      <c r="F36" s="3">
        <f t="shared" si="0"/>
        <v>576000</v>
      </c>
      <c r="G36" s="3">
        <f t="shared" si="1"/>
        <v>900000</v>
      </c>
      <c r="H36" s="3">
        <f t="shared" si="2"/>
        <v>18000</v>
      </c>
      <c r="I36" s="3">
        <f t="shared" si="3"/>
        <v>324000</v>
      </c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1"/>
    </row>
    <row r="37" spans="1:21" ht="19.8" x14ac:dyDescent="0.4">
      <c r="A37" s="3">
        <v>34</v>
      </c>
      <c r="B37" s="3" t="s">
        <v>39</v>
      </c>
      <c r="C37" s="3">
        <v>27</v>
      </c>
      <c r="D37" s="3">
        <v>42000</v>
      </c>
      <c r="E37" s="3">
        <v>52000</v>
      </c>
      <c r="F37" s="3">
        <f t="shared" si="0"/>
        <v>1134000</v>
      </c>
      <c r="G37" s="3">
        <f t="shared" si="1"/>
        <v>1404000</v>
      </c>
      <c r="H37" s="3">
        <f t="shared" si="2"/>
        <v>10000</v>
      </c>
      <c r="I37" s="3">
        <f t="shared" si="3"/>
        <v>270000</v>
      </c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1"/>
    </row>
    <row r="38" spans="1:21" ht="19.8" x14ac:dyDescent="0.4">
      <c r="A38" s="3">
        <v>35</v>
      </c>
      <c r="B38" s="3" t="s">
        <v>40</v>
      </c>
      <c r="C38" s="3">
        <v>22</v>
      </c>
      <c r="D38" s="3">
        <v>150000</v>
      </c>
      <c r="E38" s="3">
        <v>200000</v>
      </c>
      <c r="F38" s="3">
        <f t="shared" si="0"/>
        <v>3300000</v>
      </c>
      <c r="G38" s="3">
        <f t="shared" si="1"/>
        <v>4400000</v>
      </c>
      <c r="H38" s="3">
        <f t="shared" si="2"/>
        <v>50000</v>
      </c>
      <c r="I38" s="3">
        <f t="shared" si="3"/>
        <v>1100000</v>
      </c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1"/>
    </row>
    <row r="39" spans="1:21" ht="19.8" x14ac:dyDescent="0.4">
      <c r="A39" s="3">
        <v>36</v>
      </c>
      <c r="B39" s="3" t="s">
        <v>41</v>
      </c>
      <c r="C39" s="3">
        <v>28</v>
      </c>
      <c r="D39" s="3">
        <v>1000</v>
      </c>
      <c r="E39" s="3">
        <v>1500</v>
      </c>
      <c r="F39" s="3">
        <f t="shared" si="0"/>
        <v>28000</v>
      </c>
      <c r="G39" s="3">
        <f t="shared" si="1"/>
        <v>42000</v>
      </c>
      <c r="H39" s="3">
        <f t="shared" si="2"/>
        <v>500</v>
      </c>
      <c r="I39" s="3">
        <f t="shared" si="3"/>
        <v>14000</v>
      </c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1"/>
    </row>
    <row r="40" spans="1:21" ht="19.8" x14ac:dyDescent="0.4">
      <c r="A40" s="3">
        <v>37</v>
      </c>
      <c r="B40" s="3" t="s">
        <v>42</v>
      </c>
      <c r="C40" s="3">
        <v>38</v>
      </c>
      <c r="D40" s="3">
        <v>15000</v>
      </c>
      <c r="E40" s="3">
        <v>20000</v>
      </c>
      <c r="F40" s="3">
        <f t="shared" si="0"/>
        <v>570000</v>
      </c>
      <c r="G40" s="3">
        <f t="shared" si="1"/>
        <v>760000</v>
      </c>
      <c r="H40" s="3">
        <f t="shared" si="2"/>
        <v>5000</v>
      </c>
      <c r="I40" s="3">
        <f t="shared" si="3"/>
        <v>190000</v>
      </c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1"/>
    </row>
    <row r="41" spans="1:21" ht="19.8" x14ac:dyDescent="0.4">
      <c r="A41" s="3">
        <v>38</v>
      </c>
      <c r="B41" s="3" t="s">
        <v>43</v>
      </c>
      <c r="C41" s="3">
        <v>50</v>
      </c>
      <c r="D41" s="3">
        <v>8500</v>
      </c>
      <c r="E41" s="3">
        <v>10000</v>
      </c>
      <c r="F41" s="3">
        <f t="shared" si="0"/>
        <v>425000</v>
      </c>
      <c r="G41" s="3">
        <f t="shared" si="1"/>
        <v>500000</v>
      </c>
      <c r="H41" s="3">
        <f t="shared" si="2"/>
        <v>1500</v>
      </c>
      <c r="I41" s="3">
        <f t="shared" si="3"/>
        <v>75000</v>
      </c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1"/>
    </row>
    <row r="42" spans="1:21" ht="19.8" x14ac:dyDescent="0.4">
      <c r="A42" s="3">
        <v>39</v>
      </c>
      <c r="B42" s="3" t="s">
        <v>44</v>
      </c>
      <c r="C42" s="3">
        <v>38</v>
      </c>
      <c r="D42" s="3">
        <v>11000</v>
      </c>
      <c r="E42" s="3">
        <v>13000</v>
      </c>
      <c r="F42" s="3">
        <f t="shared" si="0"/>
        <v>418000</v>
      </c>
      <c r="G42" s="3">
        <f t="shared" si="1"/>
        <v>494000</v>
      </c>
      <c r="H42" s="3">
        <f t="shared" si="2"/>
        <v>2000</v>
      </c>
      <c r="I42" s="3">
        <f t="shared" si="3"/>
        <v>76000</v>
      </c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1"/>
    </row>
    <row r="43" spans="1:21" ht="19.8" x14ac:dyDescent="0.4">
      <c r="A43" s="3">
        <v>40</v>
      </c>
      <c r="B43" s="3" t="s">
        <v>45</v>
      </c>
      <c r="C43" s="3">
        <v>50</v>
      </c>
      <c r="D43" s="3">
        <v>150000</v>
      </c>
      <c r="E43" s="3">
        <v>200000</v>
      </c>
      <c r="F43" s="3">
        <f t="shared" si="0"/>
        <v>7500000</v>
      </c>
      <c r="G43" s="3">
        <f t="shared" si="1"/>
        <v>10000000</v>
      </c>
      <c r="H43" s="3">
        <f t="shared" si="2"/>
        <v>50000</v>
      </c>
      <c r="I43" s="3">
        <f t="shared" si="3"/>
        <v>2500000</v>
      </c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1"/>
    </row>
    <row r="44" spans="1:21" ht="19.8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9.8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9.8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9.8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</sheetData>
  <mergeCells count="1">
    <mergeCell ref="A1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30" zoomScaleNormal="130" workbookViewId="0">
      <selection activeCell="B21" sqref="B21:B25"/>
    </sheetView>
  </sheetViews>
  <sheetFormatPr defaultRowHeight="14.4" x14ac:dyDescent="0.3"/>
  <cols>
    <col min="2" max="2" width="15" customWidth="1"/>
    <col min="3" max="3" width="19.88671875" customWidth="1"/>
  </cols>
  <sheetData>
    <row r="1" spans="1:8" ht="14.4" customHeight="1" x14ac:dyDescent="0.3">
      <c r="A1" s="55" t="s">
        <v>105</v>
      </c>
      <c r="B1" s="55"/>
      <c r="C1" s="55"/>
      <c r="D1" s="55"/>
      <c r="E1" s="55"/>
      <c r="F1" s="55"/>
      <c r="G1" s="12"/>
      <c r="H1" s="11"/>
    </row>
    <row r="2" spans="1:8" x14ac:dyDescent="0.3">
      <c r="A2" s="55"/>
      <c r="B2" s="55"/>
      <c r="C2" s="55"/>
      <c r="D2" s="55"/>
      <c r="E2" s="55"/>
      <c r="F2" s="55"/>
      <c r="G2" s="12"/>
      <c r="H2" s="12"/>
    </row>
    <row r="3" spans="1:8" ht="15.6" x14ac:dyDescent="0.3">
      <c r="A3" s="17" t="s">
        <v>0</v>
      </c>
      <c r="B3" s="17" t="s">
        <v>103</v>
      </c>
      <c r="C3" s="18">
        <v>0.03</v>
      </c>
      <c r="D3" s="13"/>
      <c r="E3" s="13"/>
      <c r="F3" s="13"/>
    </row>
    <row r="4" spans="1:8" ht="15.6" x14ac:dyDescent="0.3">
      <c r="A4" s="13">
        <v>1</v>
      </c>
      <c r="B4" s="13" t="s">
        <v>104</v>
      </c>
      <c r="C4" s="14">
        <v>1150000</v>
      </c>
      <c r="D4" s="13"/>
      <c r="E4" s="13"/>
      <c r="F4" s="13"/>
    </row>
    <row r="5" spans="1:8" ht="15.6" x14ac:dyDescent="0.3">
      <c r="A5" s="13">
        <v>2</v>
      </c>
      <c r="B5" s="13">
        <v>2016</v>
      </c>
      <c r="C5" s="15">
        <f>C4+(C4*C3)</f>
        <v>1184500</v>
      </c>
      <c r="D5" s="13"/>
      <c r="E5" s="13"/>
      <c r="F5" s="13"/>
    </row>
    <row r="6" spans="1:8" ht="15.6" x14ac:dyDescent="0.3">
      <c r="A6" s="13">
        <v>3</v>
      </c>
      <c r="B6" s="13">
        <v>2017</v>
      </c>
      <c r="C6" s="15">
        <f>C5+(C5*C3)</f>
        <v>1220035</v>
      </c>
      <c r="D6" s="13"/>
      <c r="E6" s="13"/>
      <c r="F6" s="13"/>
    </row>
    <row r="7" spans="1:8" ht="15.6" x14ac:dyDescent="0.3">
      <c r="A7" s="13">
        <v>4</v>
      </c>
      <c r="B7" s="13">
        <v>2018</v>
      </c>
      <c r="C7" s="15">
        <f>C6+(C6*C3)</f>
        <v>1256636.05</v>
      </c>
      <c r="D7" s="13"/>
      <c r="E7" s="13"/>
      <c r="F7" s="13"/>
    </row>
    <row r="8" spans="1:8" ht="15.6" x14ac:dyDescent="0.3">
      <c r="A8" s="13">
        <v>5</v>
      </c>
      <c r="B8" s="13">
        <v>2019</v>
      </c>
      <c r="C8" s="15">
        <f>C7+(C7*C3)</f>
        <v>1294335.1315000001</v>
      </c>
      <c r="D8" s="13"/>
      <c r="E8" s="13"/>
      <c r="F8" s="13"/>
    </row>
    <row r="9" spans="1:8" ht="15.6" x14ac:dyDescent="0.3">
      <c r="A9" s="13">
        <v>6</v>
      </c>
      <c r="B9" s="13">
        <v>2020</v>
      </c>
      <c r="C9" s="16">
        <f>C8+($C$8*$C$3)</f>
        <v>1333165.1854450002</v>
      </c>
      <c r="D9" s="13"/>
      <c r="E9" s="13"/>
      <c r="F9" s="13"/>
    </row>
    <row r="10" spans="1:8" ht="15.6" x14ac:dyDescent="0.3">
      <c r="A10" s="13">
        <v>7</v>
      </c>
      <c r="B10" s="13">
        <v>2021</v>
      </c>
      <c r="C10" s="16">
        <f t="shared" ref="C10:C14" si="0">C9+($C$8*$C$3)</f>
        <v>1371995.2393900002</v>
      </c>
      <c r="D10" s="13"/>
      <c r="E10" s="13"/>
      <c r="F10" s="13"/>
    </row>
    <row r="11" spans="1:8" ht="15.6" x14ac:dyDescent="0.3">
      <c r="A11" s="13">
        <v>8</v>
      </c>
      <c r="B11" s="13">
        <v>2022</v>
      </c>
      <c r="C11" s="16">
        <f t="shared" si="0"/>
        <v>1410825.2933350003</v>
      </c>
      <c r="D11" s="13"/>
      <c r="E11" s="13"/>
      <c r="F11" s="13"/>
    </row>
    <row r="12" spans="1:8" ht="15.6" x14ac:dyDescent="0.3">
      <c r="A12" s="13">
        <v>9</v>
      </c>
      <c r="B12" s="13">
        <v>2023</v>
      </c>
      <c r="C12" s="16">
        <f t="shared" si="0"/>
        <v>1449655.3472800003</v>
      </c>
      <c r="D12" s="13"/>
      <c r="E12" s="13"/>
      <c r="F12" s="13"/>
    </row>
    <row r="13" spans="1:8" ht="15.6" x14ac:dyDescent="0.3">
      <c r="A13" s="13">
        <v>10</v>
      </c>
      <c r="B13" s="13">
        <v>2024</v>
      </c>
      <c r="C13" s="16">
        <f t="shared" si="0"/>
        <v>1488485.4012250004</v>
      </c>
      <c r="D13" s="13"/>
      <c r="E13" s="13"/>
      <c r="F13" s="13"/>
    </row>
    <row r="14" spans="1:8" ht="15.6" x14ac:dyDescent="0.3">
      <c r="A14" s="13">
        <v>11</v>
      </c>
      <c r="B14" s="13">
        <v>2025</v>
      </c>
      <c r="C14" s="16">
        <f t="shared" si="0"/>
        <v>1527315.4551700004</v>
      </c>
      <c r="D14" s="13"/>
      <c r="E14" s="13"/>
      <c r="F14" s="13"/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1" zoomScaleNormal="131" workbookViewId="0">
      <selection activeCell="K16" sqref="K16"/>
    </sheetView>
  </sheetViews>
  <sheetFormatPr defaultRowHeight="14.4" x14ac:dyDescent="0.3"/>
  <cols>
    <col min="1" max="1" width="4.88671875" customWidth="1"/>
    <col min="2" max="2" width="11.33203125" customWidth="1"/>
    <col min="3" max="3" width="16.6640625" customWidth="1"/>
    <col min="4" max="4" width="14" customWidth="1"/>
    <col min="5" max="5" width="17.21875" customWidth="1"/>
    <col min="6" max="6" width="19.44140625" customWidth="1"/>
    <col min="7" max="7" width="17.33203125" customWidth="1"/>
    <col min="9" max="9" width="11.5546875" customWidth="1"/>
  </cols>
  <sheetData>
    <row r="1" spans="1:13" x14ac:dyDescent="0.3">
      <c r="A1" s="56" t="s">
        <v>51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.6" x14ac:dyDescent="0.3">
      <c r="A3" s="10" t="s">
        <v>0</v>
      </c>
      <c r="B3" s="10" t="s">
        <v>52</v>
      </c>
      <c r="C3" s="10" t="s">
        <v>54</v>
      </c>
      <c r="D3" s="10" t="s">
        <v>53</v>
      </c>
      <c r="E3" s="10" t="s">
        <v>55</v>
      </c>
      <c r="F3" s="10" t="s">
        <v>56</v>
      </c>
      <c r="G3" s="10" t="s">
        <v>57</v>
      </c>
      <c r="H3" s="10" t="s">
        <v>58</v>
      </c>
      <c r="I3" s="10" t="s">
        <v>59</v>
      </c>
      <c r="J3" s="10" t="s">
        <v>60</v>
      </c>
      <c r="K3" s="5"/>
      <c r="L3" s="5"/>
      <c r="M3" s="5"/>
    </row>
    <row r="4" spans="1:13" x14ac:dyDescent="0.3">
      <c r="A4" s="5">
        <v>1</v>
      </c>
      <c r="B4" s="5" t="s">
        <v>61</v>
      </c>
      <c r="C4" s="5" t="s">
        <v>86</v>
      </c>
      <c r="D4" s="5">
        <v>150000</v>
      </c>
      <c r="E4" s="5">
        <f t="shared" ref="E4:E12" si="0">22%*D4</f>
        <v>33000</v>
      </c>
      <c r="F4" s="5">
        <f>D4+E4</f>
        <v>183000</v>
      </c>
      <c r="G4" s="5">
        <f>36%*F4</f>
        <v>65880</v>
      </c>
      <c r="H4" s="5">
        <f>6%*F4</f>
        <v>10980</v>
      </c>
      <c r="I4" s="5">
        <f>F4+G4</f>
        <v>248880</v>
      </c>
      <c r="J4" s="5">
        <f>I4-H4</f>
        <v>237900</v>
      </c>
      <c r="K4" s="5"/>
      <c r="L4" s="5"/>
      <c r="M4" s="5"/>
    </row>
    <row r="5" spans="1:13" x14ac:dyDescent="0.3">
      <c r="A5" s="5">
        <v>2</v>
      </c>
      <c r="B5" s="5" t="s">
        <v>62</v>
      </c>
      <c r="C5" s="5" t="s">
        <v>87</v>
      </c>
      <c r="D5" s="5">
        <v>145000</v>
      </c>
      <c r="E5" s="5">
        <f t="shared" si="0"/>
        <v>31900</v>
      </c>
      <c r="F5" s="5">
        <f t="shared" ref="F5:F28" si="1">D5+E5</f>
        <v>176900</v>
      </c>
      <c r="G5" s="5">
        <f t="shared" ref="G5:G28" si="2">36%*F5</f>
        <v>63684</v>
      </c>
      <c r="H5" s="5">
        <f t="shared" ref="H5:H28" si="3">6%*F5</f>
        <v>10614</v>
      </c>
      <c r="I5" s="5">
        <f t="shared" ref="I5:I28" si="4">F5+G5</f>
        <v>240584</v>
      </c>
      <c r="J5" s="5">
        <f t="shared" ref="J5:J28" si="5">I5-H5</f>
        <v>229970</v>
      </c>
      <c r="K5" s="5"/>
      <c r="L5" s="5"/>
      <c r="M5" s="5"/>
    </row>
    <row r="6" spans="1:13" x14ac:dyDescent="0.3">
      <c r="A6" s="5">
        <v>3</v>
      </c>
      <c r="B6" s="5" t="s">
        <v>63</v>
      </c>
      <c r="C6" s="5" t="s">
        <v>86</v>
      </c>
      <c r="D6" s="5">
        <v>150000</v>
      </c>
      <c r="E6" s="5">
        <f t="shared" si="0"/>
        <v>33000</v>
      </c>
      <c r="F6" s="5">
        <f t="shared" si="1"/>
        <v>183000</v>
      </c>
      <c r="G6" s="5">
        <f t="shared" si="2"/>
        <v>65880</v>
      </c>
      <c r="H6" s="5">
        <f t="shared" si="3"/>
        <v>10980</v>
      </c>
      <c r="I6" s="5">
        <f t="shared" si="4"/>
        <v>248880</v>
      </c>
      <c r="J6" s="5">
        <f t="shared" si="5"/>
        <v>237900</v>
      </c>
      <c r="K6" s="5"/>
      <c r="L6" s="5"/>
      <c r="M6" s="5"/>
    </row>
    <row r="7" spans="1:13" x14ac:dyDescent="0.3">
      <c r="A7" s="5">
        <v>4</v>
      </c>
      <c r="B7" s="5" t="s">
        <v>64</v>
      </c>
      <c r="C7" s="5" t="s">
        <v>88</v>
      </c>
      <c r="D7" s="5">
        <v>100000</v>
      </c>
      <c r="E7" s="5">
        <f t="shared" si="0"/>
        <v>22000</v>
      </c>
      <c r="F7" s="5">
        <f t="shared" si="1"/>
        <v>122000</v>
      </c>
      <c r="G7" s="5">
        <f t="shared" si="2"/>
        <v>43920</v>
      </c>
      <c r="H7" s="5">
        <f t="shared" si="3"/>
        <v>7320</v>
      </c>
      <c r="I7" s="5">
        <f t="shared" si="4"/>
        <v>165920</v>
      </c>
      <c r="J7" s="5">
        <f t="shared" si="5"/>
        <v>158600</v>
      </c>
      <c r="K7" s="5"/>
      <c r="L7" s="5"/>
      <c r="M7" s="5"/>
    </row>
    <row r="8" spans="1:13" x14ac:dyDescent="0.3">
      <c r="A8" s="5">
        <v>5</v>
      </c>
      <c r="B8" s="5" t="s">
        <v>65</v>
      </c>
      <c r="C8" s="5" t="s">
        <v>86</v>
      </c>
      <c r="D8" s="5">
        <v>150000</v>
      </c>
      <c r="E8" s="5">
        <f t="shared" si="0"/>
        <v>33000</v>
      </c>
      <c r="F8" s="5">
        <f t="shared" si="1"/>
        <v>183000</v>
      </c>
      <c r="G8" s="5">
        <f t="shared" si="2"/>
        <v>65880</v>
      </c>
      <c r="H8" s="5">
        <f t="shared" si="3"/>
        <v>10980</v>
      </c>
      <c r="I8" s="5">
        <f t="shared" si="4"/>
        <v>248880</v>
      </c>
      <c r="J8" s="5">
        <f t="shared" si="5"/>
        <v>237900</v>
      </c>
      <c r="K8" s="5"/>
      <c r="L8" s="5"/>
      <c r="M8" s="5"/>
    </row>
    <row r="9" spans="1:13" x14ac:dyDescent="0.3">
      <c r="A9" s="5">
        <v>6</v>
      </c>
      <c r="B9" s="5" t="s">
        <v>66</v>
      </c>
      <c r="C9" s="5" t="s">
        <v>88</v>
      </c>
      <c r="D9" s="5">
        <v>100000</v>
      </c>
      <c r="E9" s="5">
        <f t="shared" si="0"/>
        <v>22000</v>
      </c>
      <c r="F9" s="5">
        <f t="shared" si="1"/>
        <v>122000</v>
      </c>
      <c r="G9" s="5">
        <f t="shared" si="2"/>
        <v>43920</v>
      </c>
      <c r="H9" s="5">
        <f t="shared" si="3"/>
        <v>7320</v>
      </c>
      <c r="I9" s="5">
        <f t="shared" si="4"/>
        <v>165920</v>
      </c>
      <c r="J9" s="5">
        <f t="shared" si="5"/>
        <v>158600</v>
      </c>
      <c r="K9" s="5"/>
      <c r="L9" s="5"/>
      <c r="M9" s="5"/>
    </row>
    <row r="10" spans="1:13" x14ac:dyDescent="0.3">
      <c r="A10" s="5">
        <v>7</v>
      </c>
      <c r="B10" s="5" t="s">
        <v>67</v>
      </c>
      <c r="C10" s="5" t="s">
        <v>87</v>
      </c>
      <c r="D10" s="5">
        <v>145000</v>
      </c>
      <c r="E10" s="5">
        <f t="shared" si="0"/>
        <v>31900</v>
      </c>
      <c r="F10" s="5">
        <f t="shared" si="1"/>
        <v>176900</v>
      </c>
      <c r="G10" s="5">
        <f t="shared" si="2"/>
        <v>63684</v>
      </c>
      <c r="H10" s="5">
        <f t="shared" si="3"/>
        <v>10614</v>
      </c>
      <c r="I10" s="5">
        <f t="shared" si="4"/>
        <v>240584</v>
      </c>
      <c r="J10" s="5">
        <f t="shared" si="5"/>
        <v>229970</v>
      </c>
      <c r="K10" s="5"/>
      <c r="L10" s="5"/>
      <c r="M10" s="5"/>
    </row>
    <row r="11" spans="1:13" x14ac:dyDescent="0.3">
      <c r="A11" s="5">
        <v>8</v>
      </c>
      <c r="B11" s="5" t="s">
        <v>68</v>
      </c>
      <c r="C11" s="5" t="s">
        <v>87</v>
      </c>
      <c r="D11" s="5">
        <v>145000</v>
      </c>
      <c r="E11" s="5">
        <f t="shared" si="0"/>
        <v>31900</v>
      </c>
      <c r="F11" s="5">
        <f t="shared" si="1"/>
        <v>176900</v>
      </c>
      <c r="G11" s="5">
        <f t="shared" si="2"/>
        <v>63684</v>
      </c>
      <c r="H11" s="5">
        <f t="shared" si="3"/>
        <v>10614</v>
      </c>
      <c r="I11" s="5">
        <f t="shared" si="4"/>
        <v>240584</v>
      </c>
      <c r="J11" s="5">
        <f t="shared" si="5"/>
        <v>229970</v>
      </c>
      <c r="K11" s="5"/>
      <c r="L11" s="5"/>
      <c r="M11" s="5"/>
    </row>
    <row r="12" spans="1:13" x14ac:dyDescent="0.3">
      <c r="A12" s="5">
        <v>9</v>
      </c>
      <c r="B12" s="5" t="s">
        <v>69</v>
      </c>
      <c r="C12" s="5" t="s">
        <v>86</v>
      </c>
      <c r="D12" s="5">
        <v>150000</v>
      </c>
      <c r="E12" s="5">
        <f t="shared" si="0"/>
        <v>33000</v>
      </c>
      <c r="F12" s="5">
        <f t="shared" si="1"/>
        <v>183000</v>
      </c>
      <c r="G12" s="5">
        <f t="shared" si="2"/>
        <v>65880</v>
      </c>
      <c r="H12" s="5">
        <f t="shared" si="3"/>
        <v>10980</v>
      </c>
      <c r="I12" s="5">
        <f t="shared" si="4"/>
        <v>248880</v>
      </c>
      <c r="J12" s="5">
        <f t="shared" si="5"/>
        <v>237900</v>
      </c>
      <c r="K12" s="5"/>
      <c r="L12" s="5"/>
      <c r="M12" s="5"/>
    </row>
    <row r="13" spans="1:13" x14ac:dyDescent="0.3">
      <c r="A13" s="5">
        <v>10</v>
      </c>
      <c r="B13" s="5" t="s">
        <v>70</v>
      </c>
      <c r="C13" s="5" t="s">
        <v>86</v>
      </c>
      <c r="D13" s="5">
        <v>150000</v>
      </c>
      <c r="E13" s="5">
        <f>22%*D13</f>
        <v>33000</v>
      </c>
      <c r="F13" s="5">
        <f t="shared" si="1"/>
        <v>183000</v>
      </c>
      <c r="G13" s="5">
        <f t="shared" si="2"/>
        <v>65880</v>
      </c>
      <c r="H13" s="5">
        <f t="shared" si="3"/>
        <v>10980</v>
      </c>
      <c r="I13" s="5">
        <f t="shared" si="4"/>
        <v>248880</v>
      </c>
      <c r="J13" s="5">
        <f t="shared" si="5"/>
        <v>237900</v>
      </c>
      <c r="K13" s="5"/>
      <c r="L13" s="5"/>
      <c r="M13" s="5"/>
    </row>
    <row r="14" spans="1:13" x14ac:dyDescent="0.3">
      <c r="A14" s="5">
        <v>11</v>
      </c>
      <c r="B14" s="5" t="s">
        <v>71</v>
      </c>
      <c r="C14" s="5" t="s">
        <v>86</v>
      </c>
      <c r="D14" s="5">
        <v>150000</v>
      </c>
      <c r="E14" s="5">
        <f>22%*D14</f>
        <v>33000</v>
      </c>
      <c r="F14" s="5">
        <f t="shared" si="1"/>
        <v>183000</v>
      </c>
      <c r="G14" s="5">
        <f t="shared" si="2"/>
        <v>65880</v>
      </c>
      <c r="H14" s="5">
        <f t="shared" si="3"/>
        <v>10980</v>
      </c>
      <c r="I14" s="5">
        <f t="shared" si="4"/>
        <v>248880</v>
      </c>
      <c r="J14" s="5">
        <f t="shared" si="5"/>
        <v>237900</v>
      </c>
      <c r="K14" s="5"/>
      <c r="L14" s="5"/>
      <c r="M14" s="5"/>
    </row>
    <row r="15" spans="1:13" x14ac:dyDescent="0.3">
      <c r="A15" s="5">
        <v>12</v>
      </c>
      <c r="B15" s="5" t="s">
        <v>72</v>
      </c>
      <c r="C15" s="5" t="s">
        <v>87</v>
      </c>
      <c r="D15" s="5">
        <v>145000</v>
      </c>
      <c r="E15" s="5">
        <f>22%*D15</f>
        <v>31900</v>
      </c>
      <c r="F15" s="5">
        <f t="shared" si="1"/>
        <v>176900</v>
      </c>
      <c r="G15" s="5">
        <f t="shared" si="2"/>
        <v>63684</v>
      </c>
      <c r="H15" s="5">
        <f t="shared" si="3"/>
        <v>10614</v>
      </c>
      <c r="I15" s="5">
        <f t="shared" si="4"/>
        <v>240584</v>
      </c>
      <c r="J15" s="5">
        <f t="shared" si="5"/>
        <v>229970</v>
      </c>
      <c r="K15" s="5"/>
      <c r="L15" s="5"/>
      <c r="M15" s="5"/>
    </row>
    <row r="16" spans="1:13" x14ac:dyDescent="0.3">
      <c r="A16" s="5">
        <v>13</v>
      </c>
      <c r="B16" s="5" t="s">
        <v>73</v>
      </c>
      <c r="C16" s="5" t="s">
        <v>88</v>
      </c>
      <c r="D16" s="5">
        <v>100000</v>
      </c>
      <c r="E16" s="5">
        <f>22%*D16</f>
        <v>22000</v>
      </c>
      <c r="F16" s="5">
        <f t="shared" si="1"/>
        <v>122000</v>
      </c>
      <c r="G16" s="5">
        <f t="shared" si="2"/>
        <v>43920</v>
      </c>
      <c r="H16" s="5">
        <f t="shared" si="3"/>
        <v>7320</v>
      </c>
      <c r="I16" s="5">
        <f t="shared" si="4"/>
        <v>165920</v>
      </c>
      <c r="J16" s="5">
        <f t="shared" si="5"/>
        <v>158600</v>
      </c>
      <c r="K16" s="5"/>
      <c r="L16" s="5"/>
      <c r="M16" s="5"/>
    </row>
    <row r="17" spans="1:13" x14ac:dyDescent="0.3">
      <c r="A17" s="5">
        <v>14</v>
      </c>
      <c r="B17" s="5" t="s">
        <v>74</v>
      </c>
      <c r="C17" s="5" t="s">
        <v>88</v>
      </c>
      <c r="D17" s="5">
        <v>100000</v>
      </c>
      <c r="E17" s="5">
        <f>22%*D17</f>
        <v>22000</v>
      </c>
      <c r="F17" s="5">
        <f t="shared" si="1"/>
        <v>122000</v>
      </c>
      <c r="G17" s="5">
        <f t="shared" si="2"/>
        <v>43920</v>
      </c>
      <c r="H17" s="5">
        <f t="shared" si="3"/>
        <v>7320</v>
      </c>
      <c r="I17" s="5">
        <f t="shared" si="4"/>
        <v>165920</v>
      </c>
      <c r="J17" s="5">
        <f t="shared" si="5"/>
        <v>158600</v>
      </c>
      <c r="K17" s="5"/>
      <c r="L17" s="5"/>
      <c r="M17" s="5"/>
    </row>
    <row r="18" spans="1:13" x14ac:dyDescent="0.3">
      <c r="A18" s="5">
        <v>15</v>
      </c>
      <c r="B18" s="5" t="s">
        <v>75</v>
      </c>
      <c r="C18" s="5" t="s">
        <v>86</v>
      </c>
      <c r="D18" s="5">
        <v>150000</v>
      </c>
      <c r="E18" s="5">
        <v>33000</v>
      </c>
      <c r="F18" s="5">
        <f t="shared" si="1"/>
        <v>183000</v>
      </c>
      <c r="G18" s="5">
        <f t="shared" si="2"/>
        <v>65880</v>
      </c>
      <c r="H18" s="5">
        <f t="shared" si="3"/>
        <v>10980</v>
      </c>
      <c r="I18" s="5">
        <f t="shared" si="4"/>
        <v>248880</v>
      </c>
      <c r="J18" s="5">
        <f t="shared" si="5"/>
        <v>237900</v>
      </c>
      <c r="K18" s="5"/>
      <c r="L18" s="5"/>
      <c r="M18" s="5"/>
    </row>
    <row r="19" spans="1:13" x14ac:dyDescent="0.3">
      <c r="A19" s="5">
        <v>16</v>
      </c>
      <c r="B19" s="5" t="s">
        <v>76</v>
      </c>
      <c r="C19" s="5" t="s">
        <v>86</v>
      </c>
      <c r="D19" s="5">
        <v>150000</v>
      </c>
      <c r="E19" s="5">
        <v>33000</v>
      </c>
      <c r="F19" s="5">
        <f t="shared" si="1"/>
        <v>183000</v>
      </c>
      <c r="G19" s="5">
        <f t="shared" si="2"/>
        <v>65880</v>
      </c>
      <c r="H19" s="5">
        <f t="shared" si="3"/>
        <v>10980</v>
      </c>
      <c r="I19" s="5">
        <f t="shared" si="4"/>
        <v>248880</v>
      </c>
      <c r="J19" s="5">
        <f t="shared" si="5"/>
        <v>237900</v>
      </c>
      <c r="K19" s="5"/>
      <c r="L19" s="5"/>
      <c r="M19" s="5"/>
    </row>
    <row r="20" spans="1:13" x14ac:dyDescent="0.3">
      <c r="A20" s="5">
        <v>17</v>
      </c>
      <c r="B20" s="5" t="s">
        <v>77</v>
      </c>
      <c r="C20" s="5" t="s">
        <v>86</v>
      </c>
      <c r="D20" s="5">
        <v>150000</v>
      </c>
      <c r="E20" s="5">
        <v>33000</v>
      </c>
      <c r="F20" s="5">
        <f t="shared" si="1"/>
        <v>183000</v>
      </c>
      <c r="G20" s="5">
        <f t="shared" si="2"/>
        <v>65880</v>
      </c>
      <c r="H20" s="5">
        <f t="shared" si="3"/>
        <v>10980</v>
      </c>
      <c r="I20" s="5">
        <f t="shared" si="4"/>
        <v>248880</v>
      </c>
      <c r="J20" s="5">
        <f t="shared" si="5"/>
        <v>237900</v>
      </c>
      <c r="K20" s="5"/>
      <c r="L20" s="5"/>
      <c r="M20" s="5"/>
    </row>
    <row r="21" spans="1:13" x14ac:dyDescent="0.3">
      <c r="A21" s="5">
        <v>18</v>
      </c>
      <c r="B21" s="5" t="s">
        <v>78</v>
      </c>
      <c r="C21" s="5" t="s">
        <v>86</v>
      </c>
      <c r="D21" s="5">
        <v>150000</v>
      </c>
      <c r="E21" s="5">
        <v>33000</v>
      </c>
      <c r="F21" s="5">
        <f t="shared" si="1"/>
        <v>183000</v>
      </c>
      <c r="G21" s="5">
        <f t="shared" si="2"/>
        <v>65880</v>
      </c>
      <c r="H21" s="5">
        <f t="shared" si="3"/>
        <v>10980</v>
      </c>
      <c r="I21" s="5">
        <f t="shared" si="4"/>
        <v>248880</v>
      </c>
      <c r="J21" s="5">
        <f t="shared" si="5"/>
        <v>237900</v>
      </c>
      <c r="K21" s="5"/>
      <c r="L21" s="5"/>
      <c r="M21" s="5"/>
    </row>
    <row r="22" spans="1:13" x14ac:dyDescent="0.3">
      <c r="A22" s="5">
        <v>19</v>
      </c>
      <c r="B22" s="5" t="s">
        <v>79</v>
      </c>
      <c r="C22" s="5" t="s">
        <v>88</v>
      </c>
      <c r="D22" s="5">
        <v>100000</v>
      </c>
      <c r="E22" s="5">
        <v>22000</v>
      </c>
      <c r="F22" s="5">
        <f t="shared" si="1"/>
        <v>122000</v>
      </c>
      <c r="G22" s="5">
        <f t="shared" si="2"/>
        <v>43920</v>
      </c>
      <c r="H22" s="5">
        <f t="shared" si="3"/>
        <v>7320</v>
      </c>
      <c r="I22" s="5">
        <f>F22+G22</f>
        <v>165920</v>
      </c>
      <c r="J22" s="5">
        <f t="shared" si="5"/>
        <v>158600</v>
      </c>
      <c r="K22" s="5"/>
      <c r="L22" s="5"/>
      <c r="M22" s="5"/>
    </row>
    <row r="23" spans="1:13" x14ac:dyDescent="0.3">
      <c r="A23" s="5">
        <v>20</v>
      </c>
      <c r="B23" s="5" t="s">
        <v>80</v>
      </c>
      <c r="C23" s="5" t="s">
        <v>87</v>
      </c>
      <c r="D23" s="5">
        <v>145000</v>
      </c>
      <c r="E23" s="5">
        <f>22%*D23</f>
        <v>31900</v>
      </c>
      <c r="F23" s="5">
        <f t="shared" si="1"/>
        <v>176900</v>
      </c>
      <c r="G23" s="5">
        <f>36%*F23</f>
        <v>63684</v>
      </c>
      <c r="H23" s="5">
        <f t="shared" si="3"/>
        <v>10614</v>
      </c>
      <c r="I23" s="5">
        <f t="shared" si="4"/>
        <v>240584</v>
      </c>
      <c r="J23" s="5">
        <f t="shared" si="5"/>
        <v>229970</v>
      </c>
      <c r="K23" s="5"/>
      <c r="L23" s="5"/>
      <c r="M23" s="5"/>
    </row>
    <row r="24" spans="1:13" x14ac:dyDescent="0.3">
      <c r="A24" s="5">
        <v>21</v>
      </c>
      <c r="B24" s="5" t="s">
        <v>81</v>
      </c>
      <c r="C24" s="5" t="s">
        <v>87</v>
      </c>
      <c r="D24" s="5">
        <v>145000</v>
      </c>
      <c r="E24" s="5">
        <f>22%*D24</f>
        <v>31900</v>
      </c>
      <c r="F24" s="5">
        <f t="shared" si="1"/>
        <v>176900</v>
      </c>
      <c r="G24" s="5">
        <f t="shared" si="2"/>
        <v>63684</v>
      </c>
      <c r="H24" s="5">
        <f t="shared" si="3"/>
        <v>10614</v>
      </c>
      <c r="I24" s="5">
        <f t="shared" si="4"/>
        <v>240584</v>
      </c>
      <c r="J24" s="5">
        <f t="shared" si="5"/>
        <v>229970</v>
      </c>
      <c r="K24" s="5"/>
      <c r="L24" s="5"/>
      <c r="M24" s="5"/>
    </row>
    <row r="25" spans="1:13" x14ac:dyDescent="0.3">
      <c r="A25" s="5">
        <v>22</v>
      </c>
      <c r="B25" s="5" t="s">
        <v>82</v>
      </c>
      <c r="C25" s="5" t="s">
        <v>87</v>
      </c>
      <c r="D25" s="5">
        <v>145000</v>
      </c>
      <c r="E25" s="5">
        <f>22%*D25</f>
        <v>31900</v>
      </c>
      <c r="F25" s="5">
        <f>D25+E25</f>
        <v>176900</v>
      </c>
      <c r="G25" s="5">
        <f t="shared" si="2"/>
        <v>63684</v>
      </c>
      <c r="H25" s="5">
        <f t="shared" si="3"/>
        <v>10614</v>
      </c>
      <c r="I25" s="5">
        <f t="shared" si="4"/>
        <v>240584</v>
      </c>
      <c r="J25" s="5">
        <f t="shared" si="5"/>
        <v>229970</v>
      </c>
      <c r="K25" s="5"/>
      <c r="L25" s="5"/>
      <c r="M25" s="5"/>
    </row>
    <row r="26" spans="1:13" x14ac:dyDescent="0.3">
      <c r="A26" s="5">
        <v>23</v>
      </c>
      <c r="B26" s="5" t="s">
        <v>83</v>
      </c>
      <c r="C26" s="5" t="s">
        <v>86</v>
      </c>
      <c r="D26" s="5">
        <v>150000</v>
      </c>
      <c r="E26" s="5">
        <v>33000</v>
      </c>
      <c r="F26" s="5">
        <f t="shared" si="1"/>
        <v>183000</v>
      </c>
      <c r="G26" s="5">
        <f t="shared" si="2"/>
        <v>65880</v>
      </c>
      <c r="H26" s="5">
        <f t="shared" si="3"/>
        <v>10980</v>
      </c>
      <c r="I26" s="5">
        <f t="shared" si="4"/>
        <v>248880</v>
      </c>
      <c r="J26" s="5">
        <f t="shared" si="5"/>
        <v>237900</v>
      </c>
      <c r="K26" s="5"/>
      <c r="L26" s="5"/>
      <c r="M26" s="5"/>
    </row>
    <row r="27" spans="1:13" x14ac:dyDescent="0.3">
      <c r="A27" s="5">
        <v>24</v>
      </c>
      <c r="B27" s="5" t="s">
        <v>84</v>
      </c>
      <c r="C27" s="5" t="s">
        <v>88</v>
      </c>
      <c r="D27" s="5">
        <v>100000</v>
      </c>
      <c r="E27" s="5">
        <v>22000</v>
      </c>
      <c r="F27" s="5">
        <f t="shared" si="1"/>
        <v>122000</v>
      </c>
      <c r="G27" s="5">
        <f t="shared" si="2"/>
        <v>43920</v>
      </c>
      <c r="H27" s="5">
        <f t="shared" si="3"/>
        <v>7320</v>
      </c>
      <c r="I27" s="5">
        <f t="shared" si="4"/>
        <v>165920</v>
      </c>
      <c r="J27" s="5">
        <f t="shared" si="5"/>
        <v>158600</v>
      </c>
      <c r="K27" s="5"/>
      <c r="L27" s="5"/>
      <c r="M27" s="5"/>
    </row>
    <row r="28" spans="1:13" x14ac:dyDescent="0.3">
      <c r="A28" s="5">
        <v>25</v>
      </c>
      <c r="B28" s="5" t="s">
        <v>85</v>
      </c>
      <c r="C28" s="5" t="s">
        <v>86</v>
      </c>
      <c r="D28" s="5">
        <v>150000</v>
      </c>
      <c r="E28" s="5">
        <v>33000</v>
      </c>
      <c r="F28" s="5">
        <f t="shared" si="1"/>
        <v>183000</v>
      </c>
      <c r="G28" s="5">
        <f t="shared" si="2"/>
        <v>65880</v>
      </c>
      <c r="H28" s="5">
        <f t="shared" si="3"/>
        <v>10980</v>
      </c>
      <c r="I28" s="5">
        <f t="shared" si="4"/>
        <v>248880</v>
      </c>
      <c r="J28" s="5">
        <f t="shared" si="5"/>
        <v>237900</v>
      </c>
      <c r="K28" s="5"/>
      <c r="L28" s="5"/>
      <c r="M28" s="5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65" zoomScaleNormal="165" workbookViewId="0">
      <selection activeCell="B3" sqref="B3"/>
    </sheetView>
  </sheetViews>
  <sheetFormatPr defaultRowHeight="14.4" x14ac:dyDescent="0.3"/>
  <cols>
    <col min="1" max="1" width="4.5546875" customWidth="1"/>
    <col min="3" max="3" width="10" customWidth="1"/>
    <col min="4" max="4" width="11.33203125" customWidth="1"/>
    <col min="5" max="5" width="12.88671875" customWidth="1"/>
    <col min="6" max="6" width="13" customWidth="1"/>
    <col min="7" max="7" width="3.6640625" customWidth="1"/>
    <col min="8" max="8" width="3.5546875" hidden="1" customWidth="1"/>
    <col min="9" max="9" width="8.88671875" hidden="1" customWidth="1"/>
    <col min="10" max="10" width="8" hidden="1" customWidth="1"/>
    <col min="11" max="13" width="8.88671875" hidden="1" customWidth="1"/>
  </cols>
  <sheetData>
    <row r="1" spans="1:13" x14ac:dyDescent="0.3">
      <c r="A1" s="57" t="s">
        <v>50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x14ac:dyDescent="0.3">
      <c r="A3" s="7" t="s">
        <v>0</v>
      </c>
      <c r="B3" s="7" t="s">
        <v>89</v>
      </c>
      <c r="C3" s="7" t="s">
        <v>47</v>
      </c>
      <c r="D3" s="7" t="s">
        <v>90</v>
      </c>
      <c r="E3" s="7" t="s">
        <v>91</v>
      </c>
      <c r="F3" s="7" t="s">
        <v>92</v>
      </c>
      <c r="G3" s="6"/>
      <c r="H3" s="6"/>
      <c r="I3" s="6"/>
      <c r="J3" s="6"/>
      <c r="K3" s="6"/>
      <c r="L3" s="6"/>
      <c r="M3" s="6"/>
    </row>
    <row r="4" spans="1:13" x14ac:dyDescent="0.3">
      <c r="A4" s="6">
        <v>1</v>
      </c>
      <c r="B4" s="6" t="s">
        <v>93</v>
      </c>
      <c r="C4" s="6">
        <v>50</v>
      </c>
      <c r="D4" s="6">
        <v>7000</v>
      </c>
      <c r="E4" s="6">
        <f>8%*D4</f>
        <v>560</v>
      </c>
      <c r="F4" s="6">
        <f>D4-E4</f>
        <v>6440</v>
      </c>
      <c r="G4" s="6"/>
      <c r="H4" s="6"/>
      <c r="I4" s="6"/>
      <c r="J4" s="6"/>
      <c r="K4" s="6"/>
      <c r="L4" s="6"/>
      <c r="M4" s="6"/>
    </row>
    <row r="5" spans="1:13" x14ac:dyDescent="0.3">
      <c r="A5" s="6">
        <v>2</v>
      </c>
      <c r="B5" s="6" t="s">
        <v>94</v>
      </c>
      <c r="C5" s="6">
        <v>50</v>
      </c>
      <c r="D5" s="6">
        <v>6000</v>
      </c>
      <c r="E5" s="6">
        <f t="shared" ref="E5:E13" si="0">8%*D5</f>
        <v>480</v>
      </c>
      <c r="F5" s="6">
        <f t="shared" ref="F5:F11" si="1">D5-E5</f>
        <v>5520</v>
      </c>
      <c r="G5" s="6"/>
      <c r="H5" s="6"/>
      <c r="I5" s="6"/>
      <c r="J5" s="6"/>
      <c r="K5" s="6"/>
      <c r="L5" s="6"/>
      <c r="M5" s="6"/>
    </row>
    <row r="6" spans="1:13" x14ac:dyDescent="0.3">
      <c r="A6" s="6">
        <v>3</v>
      </c>
      <c r="B6" s="6" t="s">
        <v>95</v>
      </c>
      <c r="C6" s="6">
        <v>40</v>
      </c>
      <c r="D6" s="6">
        <v>2000</v>
      </c>
      <c r="E6" s="6">
        <f t="shared" si="0"/>
        <v>160</v>
      </c>
      <c r="F6" s="6">
        <f t="shared" si="1"/>
        <v>1840</v>
      </c>
      <c r="G6" s="6"/>
      <c r="H6" s="6"/>
      <c r="I6" s="6"/>
      <c r="J6" s="6"/>
      <c r="K6" s="6"/>
      <c r="L6" s="6"/>
      <c r="M6" s="6"/>
    </row>
    <row r="7" spans="1:13" x14ac:dyDescent="0.3">
      <c r="A7" s="6">
        <v>4</v>
      </c>
      <c r="B7" s="6" t="s">
        <v>96</v>
      </c>
      <c r="C7" s="6">
        <v>70</v>
      </c>
      <c r="D7" s="6">
        <v>1000</v>
      </c>
      <c r="E7" s="6">
        <f t="shared" si="0"/>
        <v>80</v>
      </c>
      <c r="F7" s="6">
        <f t="shared" si="1"/>
        <v>920</v>
      </c>
      <c r="G7" s="6"/>
      <c r="H7" s="6"/>
      <c r="I7" s="6"/>
      <c r="J7" s="6"/>
      <c r="K7" s="6"/>
      <c r="L7" s="6"/>
      <c r="M7" s="6"/>
    </row>
    <row r="8" spans="1:13" x14ac:dyDescent="0.3">
      <c r="A8" s="6">
        <v>5</v>
      </c>
      <c r="B8" s="6" t="s">
        <v>97</v>
      </c>
      <c r="C8" s="6">
        <v>60</v>
      </c>
      <c r="D8" s="6">
        <v>1300</v>
      </c>
      <c r="E8" s="6">
        <f t="shared" si="0"/>
        <v>104</v>
      </c>
      <c r="F8" s="6">
        <f t="shared" si="1"/>
        <v>1196</v>
      </c>
      <c r="G8" s="6"/>
      <c r="H8" s="6"/>
      <c r="I8" s="6"/>
      <c r="J8" s="6"/>
      <c r="K8" s="6"/>
      <c r="L8" s="6"/>
      <c r="M8" s="6"/>
    </row>
    <row r="9" spans="1:13" x14ac:dyDescent="0.3">
      <c r="A9" s="6">
        <v>6</v>
      </c>
      <c r="B9" s="6" t="s">
        <v>98</v>
      </c>
      <c r="C9" s="6">
        <v>60</v>
      </c>
      <c r="D9" s="6">
        <v>1300</v>
      </c>
      <c r="E9" s="6">
        <f t="shared" si="0"/>
        <v>104</v>
      </c>
      <c r="F9" s="6">
        <f t="shared" si="1"/>
        <v>1196</v>
      </c>
      <c r="G9" s="6"/>
      <c r="H9" s="6"/>
      <c r="I9" s="6"/>
      <c r="J9" s="6"/>
      <c r="K9" s="6"/>
      <c r="L9" s="6"/>
      <c r="M9" s="6"/>
    </row>
    <row r="10" spans="1:13" x14ac:dyDescent="0.3">
      <c r="A10" s="6">
        <v>7</v>
      </c>
      <c r="B10" s="6" t="s">
        <v>99</v>
      </c>
      <c r="C10" s="6">
        <v>55</v>
      </c>
      <c r="D10" s="6">
        <v>1000</v>
      </c>
      <c r="E10" s="6">
        <f t="shared" si="0"/>
        <v>80</v>
      </c>
      <c r="F10" s="6">
        <f t="shared" si="1"/>
        <v>920</v>
      </c>
      <c r="G10" s="6"/>
      <c r="H10" s="6"/>
      <c r="I10" s="6"/>
      <c r="J10" s="6"/>
      <c r="K10" s="6"/>
      <c r="L10" s="6"/>
      <c r="M10" s="6"/>
    </row>
    <row r="11" spans="1:13" x14ac:dyDescent="0.3">
      <c r="A11" s="6">
        <v>8</v>
      </c>
      <c r="B11" s="6" t="s">
        <v>100</v>
      </c>
      <c r="C11" s="6">
        <v>55</v>
      </c>
      <c r="D11" s="6">
        <v>1000</v>
      </c>
      <c r="E11" s="6">
        <f t="shared" si="0"/>
        <v>80</v>
      </c>
      <c r="F11" s="6">
        <f t="shared" si="1"/>
        <v>920</v>
      </c>
      <c r="G11" s="6"/>
      <c r="H11" s="6"/>
      <c r="I11" s="6"/>
      <c r="J11" s="6"/>
      <c r="K11" s="6"/>
      <c r="L11" s="6"/>
      <c r="M11" s="6"/>
    </row>
    <row r="12" spans="1:13" x14ac:dyDescent="0.3">
      <c r="A12" s="6">
        <v>9</v>
      </c>
      <c r="B12" s="6" t="s">
        <v>102</v>
      </c>
      <c r="C12" s="6">
        <v>40</v>
      </c>
      <c r="D12" s="6">
        <v>90000</v>
      </c>
      <c r="E12" s="6">
        <f>8%*D12</f>
        <v>7200</v>
      </c>
      <c r="F12" s="6">
        <f>D12-E12</f>
        <v>82800</v>
      </c>
      <c r="G12" s="6"/>
      <c r="H12" s="6"/>
      <c r="I12" s="6"/>
      <c r="J12" s="6"/>
      <c r="K12" s="6"/>
      <c r="L12" s="6"/>
      <c r="M12" s="6"/>
    </row>
    <row r="13" spans="1:13" x14ac:dyDescent="0.3">
      <c r="A13" s="6">
        <v>10</v>
      </c>
      <c r="B13" s="6" t="s">
        <v>101</v>
      </c>
      <c r="C13" s="6">
        <v>10</v>
      </c>
      <c r="D13" s="6">
        <v>100000</v>
      </c>
      <c r="E13" s="6">
        <f t="shared" si="0"/>
        <v>8000</v>
      </c>
      <c r="F13" s="6">
        <f>D13-E13</f>
        <v>92000</v>
      </c>
      <c r="G13" s="6"/>
      <c r="H13" s="6"/>
      <c r="I13" s="6"/>
      <c r="J13" s="6"/>
      <c r="K13" s="6"/>
      <c r="L13" s="6"/>
      <c r="M13" s="6"/>
    </row>
  </sheetData>
  <mergeCells count="1">
    <mergeCell ref="A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3"/>
  <sheetViews>
    <sheetView topLeftCell="C1" zoomScale="140" zoomScaleNormal="140" workbookViewId="0">
      <selection activeCell="L3" sqref="L3"/>
    </sheetView>
  </sheetViews>
  <sheetFormatPr defaultRowHeight="14.4" x14ac:dyDescent="0.3"/>
  <sheetData>
    <row r="2" spans="5:17" x14ac:dyDescent="0.3">
      <c r="E2" t="s">
        <v>118</v>
      </c>
      <c r="F2">
        <v>-5</v>
      </c>
      <c r="G2">
        <v>-4</v>
      </c>
      <c r="H2">
        <v>-3</v>
      </c>
      <c r="I2">
        <v>-2</v>
      </c>
      <c r="J2">
        <v>-1</v>
      </c>
      <c r="K2">
        <v>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5:17" x14ac:dyDescent="0.3">
      <c r="E3" t="s">
        <v>119</v>
      </c>
      <c r="F3">
        <v>128</v>
      </c>
      <c r="G3">
        <v>78</v>
      </c>
      <c r="H3">
        <v>40</v>
      </c>
      <c r="I3">
        <v>30</v>
      </c>
      <c r="J3">
        <v>0</v>
      </c>
      <c r="K3">
        <v>-2</v>
      </c>
      <c r="O3">
        <v>110</v>
      </c>
      <c r="P3">
        <v>148</v>
      </c>
      <c r="Q3">
        <v>230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zoomScale="120" zoomScaleNormal="120" workbookViewId="0">
      <selection activeCell="K14" sqref="K14"/>
    </sheetView>
  </sheetViews>
  <sheetFormatPr defaultRowHeight="14.4" x14ac:dyDescent="0.3"/>
  <cols>
    <col min="2" max="2" width="17.77734375" customWidth="1"/>
    <col min="3" max="3" width="10" customWidth="1"/>
    <col min="4" max="4" width="11.5546875" customWidth="1"/>
    <col min="5" max="5" width="11.109375" customWidth="1"/>
    <col min="6" max="6" width="12.5546875" customWidth="1"/>
    <col min="8" max="8" width="10.44140625" customWidth="1"/>
  </cols>
  <sheetData>
    <row r="2" spans="2:6" ht="20.399999999999999" x14ac:dyDescent="0.45">
      <c r="B2" s="19" t="s">
        <v>106</v>
      </c>
      <c r="C2" s="19" t="s">
        <v>107</v>
      </c>
      <c r="D2" s="19" t="s">
        <v>108</v>
      </c>
      <c r="E2" s="19" t="s">
        <v>109</v>
      </c>
      <c r="F2" s="19" t="s">
        <v>110</v>
      </c>
    </row>
    <row r="3" spans="2:6" ht="20.399999999999999" x14ac:dyDescent="0.45">
      <c r="B3" s="19" t="s">
        <v>111</v>
      </c>
      <c r="C3" s="19">
        <v>30</v>
      </c>
      <c r="D3" s="19">
        <v>20</v>
      </c>
      <c r="E3" s="19">
        <v>25</v>
      </c>
      <c r="F3" s="19">
        <v>35</v>
      </c>
    </row>
    <row r="4" spans="2:6" ht="20.399999999999999" x14ac:dyDescent="0.45">
      <c r="B4" s="19" t="s">
        <v>112</v>
      </c>
      <c r="C4" s="19">
        <v>50</v>
      </c>
      <c r="D4" s="19">
        <v>18</v>
      </c>
      <c r="E4" s="19">
        <v>31</v>
      </c>
      <c r="F4" s="19">
        <v>19</v>
      </c>
    </row>
    <row r="5" spans="2:6" ht="20.399999999999999" x14ac:dyDescent="0.45">
      <c r="B5" s="19" t="s">
        <v>113</v>
      </c>
      <c r="C5" s="19">
        <v>10</v>
      </c>
      <c r="D5" s="19">
        <v>32</v>
      </c>
      <c r="E5" s="19">
        <v>30</v>
      </c>
      <c r="F5" s="19">
        <v>32</v>
      </c>
    </row>
    <row r="6" spans="2:6" ht="20.399999999999999" x14ac:dyDescent="0.45">
      <c r="B6" s="19" t="s">
        <v>67</v>
      </c>
      <c r="C6" s="19">
        <v>25</v>
      </c>
      <c r="D6" s="19">
        <v>27</v>
      </c>
      <c r="E6" s="19">
        <v>20</v>
      </c>
      <c r="F6" s="19">
        <v>22</v>
      </c>
    </row>
    <row r="7" spans="2:6" ht="20.399999999999999" x14ac:dyDescent="0.45">
      <c r="B7" s="19" t="s">
        <v>114</v>
      </c>
      <c r="C7" s="19">
        <v>20</v>
      </c>
      <c r="D7" s="19">
        <v>37</v>
      </c>
      <c r="E7" s="19">
        <v>33</v>
      </c>
      <c r="F7" s="19">
        <v>30</v>
      </c>
    </row>
    <row r="8" spans="2:6" ht="20.399999999999999" x14ac:dyDescent="0.45">
      <c r="B8" s="19" t="s">
        <v>68</v>
      </c>
      <c r="C8" s="19">
        <v>15</v>
      </c>
      <c r="D8" s="19">
        <v>22</v>
      </c>
      <c r="E8" s="19">
        <v>10</v>
      </c>
      <c r="F8" s="19">
        <v>10</v>
      </c>
    </row>
    <row r="9" spans="2:6" ht="20.399999999999999" x14ac:dyDescent="0.45">
      <c r="B9" s="19" t="s">
        <v>115</v>
      </c>
      <c r="C9" s="19">
        <v>32</v>
      </c>
      <c r="D9" s="19">
        <v>50</v>
      </c>
      <c r="E9" s="19">
        <v>30</v>
      </c>
      <c r="F9" s="19">
        <v>50</v>
      </c>
    </row>
    <row r="10" spans="2:6" ht="20.399999999999999" x14ac:dyDescent="0.45">
      <c r="B10" s="19" t="s">
        <v>116</v>
      </c>
      <c r="C10" s="19">
        <v>34</v>
      </c>
      <c r="D10" s="19">
        <v>20</v>
      </c>
      <c r="E10" s="19">
        <v>43</v>
      </c>
      <c r="F10" s="19">
        <v>16</v>
      </c>
    </row>
    <row r="11" spans="2:6" ht="20.399999999999999" x14ac:dyDescent="0.45">
      <c r="B11" s="19" t="s">
        <v>117</v>
      </c>
      <c r="C11" s="19">
        <v>40</v>
      </c>
      <c r="D11" s="19">
        <v>15</v>
      </c>
      <c r="E11" s="19">
        <v>21</v>
      </c>
      <c r="F11" s="19">
        <v>33</v>
      </c>
    </row>
    <row r="12" spans="2:6" ht="20.399999999999999" x14ac:dyDescent="0.45">
      <c r="B12" s="19" t="s">
        <v>79</v>
      </c>
      <c r="C12" s="19">
        <v>20</v>
      </c>
      <c r="D12" s="19">
        <v>30</v>
      </c>
      <c r="E12" s="19">
        <v>12</v>
      </c>
      <c r="F12" s="19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H17" sqref="H17"/>
    </sheetView>
  </sheetViews>
  <sheetFormatPr defaultRowHeight="14.4" x14ac:dyDescent="0.3"/>
  <cols>
    <col min="1" max="1" width="10.109375" customWidth="1"/>
    <col min="2" max="2" width="17.44140625" customWidth="1"/>
    <col min="3" max="3" width="15.77734375" customWidth="1"/>
    <col min="4" max="4" width="16.88671875" customWidth="1"/>
    <col min="5" max="5" width="18.77734375" customWidth="1"/>
    <col min="9" max="9" width="17.6640625" customWidth="1"/>
    <col min="10" max="10" width="11.21875" customWidth="1"/>
    <col min="17" max="17" width="5.109375" customWidth="1"/>
    <col min="18" max="18" width="9.77734375" customWidth="1"/>
    <col min="19" max="19" width="13.109375" customWidth="1"/>
    <col min="20" max="20" width="14.33203125" customWidth="1"/>
    <col min="21" max="21" width="11" customWidth="1"/>
    <col min="22" max="22" width="14.6640625" customWidth="1"/>
  </cols>
  <sheetData>
    <row r="1" spans="1:23" x14ac:dyDescent="0.3">
      <c r="A1" s="58" t="s">
        <v>120</v>
      </c>
      <c r="B1" s="59"/>
      <c r="C1" s="59"/>
      <c r="D1" s="59"/>
      <c r="E1" s="59"/>
      <c r="F1" s="59"/>
      <c r="G1" s="20"/>
      <c r="H1" s="20"/>
      <c r="I1" s="20"/>
      <c r="J1" s="20"/>
      <c r="K1" s="20"/>
    </row>
    <row r="2" spans="1:23" x14ac:dyDescent="0.3">
      <c r="A2" s="59"/>
      <c r="B2" s="59"/>
      <c r="C2" s="59"/>
      <c r="D2" s="59"/>
      <c r="E2" s="59"/>
      <c r="F2" s="59"/>
      <c r="G2" s="20"/>
      <c r="H2" s="20"/>
      <c r="I2" s="20"/>
      <c r="J2" s="20"/>
      <c r="K2" s="20"/>
    </row>
    <row r="3" spans="1:23" ht="25.8" x14ac:dyDescent="0.55000000000000004">
      <c r="A3" s="21" t="s">
        <v>121</v>
      </c>
      <c r="B3" s="21" t="s">
        <v>106</v>
      </c>
      <c r="C3" s="22" t="s">
        <v>47</v>
      </c>
      <c r="D3" s="21" t="s">
        <v>122</v>
      </c>
      <c r="E3" s="21" t="s">
        <v>123</v>
      </c>
      <c r="F3" s="23"/>
      <c r="I3" s="60" t="s">
        <v>132</v>
      </c>
      <c r="J3" s="60"/>
      <c r="K3" s="25"/>
      <c r="L3" s="25"/>
    </row>
    <row r="4" spans="1:23" ht="16.2" x14ac:dyDescent="0.35">
      <c r="A4" s="24">
        <v>3211</v>
      </c>
      <c r="B4" s="23" t="s">
        <v>124</v>
      </c>
      <c r="C4" s="23">
        <v>27000</v>
      </c>
      <c r="D4" s="23">
        <v>0.2</v>
      </c>
      <c r="E4" s="23">
        <v>5.4189999999999996</v>
      </c>
      <c r="F4" s="23"/>
      <c r="I4" s="27" t="s">
        <v>133</v>
      </c>
      <c r="J4" s="27">
        <f>AVERAGE(QUANTITY)</f>
        <v>26767.599999999999</v>
      </c>
    </row>
    <row r="5" spans="1:23" ht="15.6" x14ac:dyDescent="0.35">
      <c r="A5" s="23">
        <v>2555</v>
      </c>
      <c r="B5" s="23" t="s">
        <v>113</v>
      </c>
      <c r="C5" s="23">
        <v>48696</v>
      </c>
      <c r="D5" s="23">
        <v>0.15</v>
      </c>
      <c r="E5" s="23">
        <v>7.3090000000000002</v>
      </c>
      <c r="F5" s="23"/>
      <c r="I5" s="27" t="s">
        <v>134</v>
      </c>
      <c r="J5" s="27">
        <f>COUNT(ORDER)</f>
        <v>10</v>
      </c>
    </row>
    <row r="6" spans="1:23" ht="15.6" x14ac:dyDescent="0.35">
      <c r="A6" s="23">
        <v>3046</v>
      </c>
      <c r="B6" s="23" t="s">
        <v>125</v>
      </c>
      <c r="C6" s="23">
        <v>29990</v>
      </c>
      <c r="D6" s="23">
        <v>0.4</v>
      </c>
      <c r="E6" s="23">
        <v>7.4980000000000002</v>
      </c>
      <c r="F6" s="23"/>
      <c r="I6" s="27" t="s">
        <v>135</v>
      </c>
      <c r="J6" s="27">
        <f>MIN(TOTALSALE)</f>
        <v>3.7650000000000001</v>
      </c>
    </row>
    <row r="7" spans="1:23" ht="15.6" customHeight="1" x14ac:dyDescent="0.5">
      <c r="A7" s="23">
        <v>3070</v>
      </c>
      <c r="B7" s="23" t="s">
        <v>126</v>
      </c>
      <c r="C7" s="23">
        <v>22000</v>
      </c>
      <c r="D7" s="23">
        <v>0.3</v>
      </c>
      <c r="E7" s="23">
        <v>5.2119999999999997</v>
      </c>
      <c r="F7" s="23"/>
      <c r="I7" s="27" t="s">
        <v>136</v>
      </c>
      <c r="J7" s="27">
        <f>MAX(TOTALSALE)</f>
        <v>7.4980000000000002</v>
      </c>
      <c r="R7" s="34"/>
      <c r="S7" s="35"/>
      <c r="T7" s="35"/>
      <c r="U7" s="35"/>
      <c r="V7" s="35"/>
      <c r="W7" s="35"/>
    </row>
    <row r="8" spans="1:23" ht="15.6" x14ac:dyDescent="0.35">
      <c r="A8" s="23">
        <v>3800</v>
      </c>
      <c r="B8" s="23" t="s">
        <v>127</v>
      </c>
      <c r="C8" s="23">
        <v>30000</v>
      </c>
      <c r="D8" s="23">
        <v>0.13</v>
      </c>
      <c r="E8" s="23">
        <v>6.6509999999999998</v>
      </c>
      <c r="F8" s="23"/>
      <c r="I8" s="27" t="s">
        <v>123</v>
      </c>
      <c r="J8" s="27">
        <f>SUM(TOTALSALE)</f>
        <v>56.715000000000003</v>
      </c>
      <c r="R8" s="35"/>
      <c r="S8" s="35"/>
      <c r="T8" s="35"/>
      <c r="U8" s="35"/>
      <c r="V8" s="35"/>
      <c r="W8" s="35"/>
    </row>
    <row r="9" spans="1:23" ht="21" x14ac:dyDescent="0.4">
      <c r="A9" s="23">
        <v>2880</v>
      </c>
      <c r="B9" s="23" t="s">
        <v>128</v>
      </c>
      <c r="C9" s="23">
        <v>27770</v>
      </c>
      <c r="D9" s="23">
        <v>0.2</v>
      </c>
      <c r="E9" s="23">
        <v>4.5039999999999996</v>
      </c>
      <c r="F9" s="23"/>
      <c r="I9" s="27" t="s">
        <v>137</v>
      </c>
      <c r="J9" s="27">
        <f>COUNTA(CUSTOMER)</f>
        <v>10</v>
      </c>
      <c r="R9" s="28"/>
      <c r="S9" s="28"/>
      <c r="T9" s="29"/>
      <c r="U9" s="28"/>
      <c r="V9" s="28"/>
      <c r="W9" s="30"/>
    </row>
    <row r="10" spans="1:23" ht="15.6" x14ac:dyDescent="0.3">
      <c r="A10" s="23">
        <v>9090</v>
      </c>
      <c r="B10" s="23" t="s">
        <v>129</v>
      </c>
      <c r="C10" s="23">
        <v>20000</v>
      </c>
      <c r="D10" s="23">
        <v>0.3</v>
      </c>
      <c r="E10" s="23">
        <v>6.6539999999999999</v>
      </c>
      <c r="F10" s="23"/>
      <c r="J10" t="s">
        <v>138</v>
      </c>
      <c r="R10" s="31"/>
      <c r="S10" s="30"/>
      <c r="T10" s="30"/>
      <c r="U10" s="30"/>
      <c r="V10" s="30"/>
      <c r="W10" s="30"/>
    </row>
    <row r="11" spans="1:23" x14ac:dyDescent="0.3">
      <c r="A11" s="23">
        <v>2378</v>
      </c>
      <c r="B11" s="23" t="s">
        <v>130</v>
      </c>
      <c r="C11" s="23">
        <v>30020</v>
      </c>
      <c r="D11" s="23">
        <v>0.22</v>
      </c>
      <c r="E11" s="23">
        <v>4.8019999999999996</v>
      </c>
      <c r="F11" s="23"/>
      <c r="R11" s="30"/>
      <c r="S11" s="30"/>
      <c r="T11" s="30"/>
      <c r="U11" s="30"/>
      <c r="V11" s="30"/>
      <c r="W11" s="30"/>
    </row>
    <row r="12" spans="1:23" x14ac:dyDescent="0.3">
      <c r="A12" s="23">
        <v>3001</v>
      </c>
      <c r="B12" s="23" t="s">
        <v>114</v>
      </c>
      <c r="C12" s="23">
        <v>10200</v>
      </c>
      <c r="D12" s="23">
        <v>0.21</v>
      </c>
      <c r="E12" s="23">
        <v>3.7650000000000001</v>
      </c>
      <c r="F12" s="23"/>
      <c r="R12" s="30"/>
      <c r="S12" s="30"/>
      <c r="T12" s="30"/>
      <c r="U12" s="30"/>
      <c r="V12" s="30"/>
      <c r="W12" s="30"/>
    </row>
    <row r="13" spans="1:23" x14ac:dyDescent="0.3">
      <c r="A13" s="23">
        <v>3400</v>
      </c>
      <c r="B13" s="23" t="s">
        <v>131</v>
      </c>
      <c r="C13" s="23">
        <v>22000</v>
      </c>
      <c r="D13" s="23">
        <v>0.2</v>
      </c>
      <c r="E13" s="23">
        <v>4.9009999999999998</v>
      </c>
      <c r="F13" s="23"/>
      <c r="R13" s="30"/>
      <c r="S13" s="30"/>
      <c r="T13" s="30"/>
      <c r="U13" s="30"/>
      <c r="V13" s="30"/>
      <c r="W13" s="30"/>
    </row>
    <row r="14" spans="1:23" x14ac:dyDescent="0.3">
      <c r="A14" s="23"/>
      <c r="B14" s="23"/>
      <c r="C14" s="23"/>
      <c r="D14" s="23"/>
      <c r="E14" s="23"/>
      <c r="F14" s="23"/>
      <c r="R14" s="30"/>
      <c r="S14" s="30"/>
      <c r="T14" s="30"/>
      <c r="U14" s="30"/>
      <c r="V14" s="30"/>
      <c r="W14" s="30"/>
    </row>
    <row r="15" spans="1:23" x14ac:dyDescent="0.3">
      <c r="R15" s="30"/>
      <c r="S15" s="30"/>
      <c r="T15" s="30"/>
      <c r="U15" s="30"/>
      <c r="V15" s="30"/>
      <c r="W15" s="30"/>
    </row>
    <row r="16" spans="1:23" x14ac:dyDescent="0.3">
      <c r="R16" s="30"/>
      <c r="S16" s="30"/>
      <c r="T16" s="30"/>
      <c r="U16" s="30"/>
      <c r="V16" s="30"/>
      <c r="W16" s="30"/>
    </row>
    <row r="17" spans="11:23" x14ac:dyDescent="0.3">
      <c r="R17" s="30"/>
      <c r="S17" s="30"/>
      <c r="T17" s="30"/>
      <c r="U17" s="30"/>
      <c r="V17" s="30"/>
      <c r="W17" s="30"/>
    </row>
    <row r="18" spans="11:23" x14ac:dyDescent="0.3">
      <c r="R18" s="30"/>
      <c r="S18" s="30"/>
      <c r="T18" s="30"/>
      <c r="U18" s="30"/>
      <c r="V18" s="30"/>
      <c r="W18" s="30"/>
    </row>
    <row r="19" spans="11:23" x14ac:dyDescent="0.3">
      <c r="R19" s="30"/>
      <c r="S19" s="30"/>
      <c r="T19" s="30"/>
      <c r="U19" s="30"/>
      <c r="V19" s="32"/>
      <c r="W19" s="30"/>
    </row>
    <row r="20" spans="11:23" x14ac:dyDescent="0.3">
      <c r="K20" s="26" t="s">
        <v>139</v>
      </c>
      <c r="R20" s="30"/>
      <c r="S20" s="30"/>
      <c r="T20" s="30"/>
      <c r="U20" s="30"/>
      <c r="V20" s="30"/>
      <c r="W20" s="30"/>
    </row>
    <row r="21" spans="11:23" x14ac:dyDescent="0.3">
      <c r="R21" s="33"/>
      <c r="S21" s="33"/>
      <c r="T21" s="33"/>
      <c r="U21" s="33"/>
      <c r="V21" s="33"/>
      <c r="W21" s="33"/>
    </row>
  </sheetData>
  <mergeCells count="2">
    <mergeCell ref="A1:F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C2" zoomScale="130" zoomScaleNormal="130" workbookViewId="0">
      <selection activeCell="I4" sqref="I4:I13"/>
    </sheetView>
  </sheetViews>
  <sheetFormatPr defaultRowHeight="14.4" x14ac:dyDescent="0.3"/>
  <cols>
    <col min="2" max="2" width="15.44140625" customWidth="1"/>
    <col min="3" max="3" width="21" customWidth="1"/>
    <col min="4" max="4" width="16.33203125" customWidth="1"/>
    <col min="5" max="5" width="14.6640625" customWidth="1"/>
    <col min="6" max="6" width="20.21875" customWidth="1"/>
    <col min="7" max="7" width="24.88671875" customWidth="1"/>
    <col min="8" max="8" width="20.109375" customWidth="1"/>
    <col min="9" max="9" width="25.5546875" customWidth="1"/>
    <col min="11" max="11" width="44.77734375" customWidth="1"/>
  </cols>
  <sheetData>
    <row r="1" spans="1:12" ht="28.8" x14ac:dyDescent="0.55000000000000004">
      <c r="A1" s="61" t="s">
        <v>159</v>
      </c>
      <c r="B1" s="61"/>
      <c r="C1" s="61"/>
      <c r="D1" s="61"/>
      <c r="E1" s="61"/>
      <c r="F1" s="61"/>
      <c r="G1" s="61"/>
      <c r="H1" s="61"/>
      <c r="I1" s="61"/>
    </row>
    <row r="2" spans="1:12" ht="29.4" thickBot="1" x14ac:dyDescent="0.6">
      <c r="A2" s="62" t="s">
        <v>158</v>
      </c>
      <c r="B2" s="63"/>
      <c r="C2" s="63"/>
      <c r="D2" s="63"/>
      <c r="E2" s="63"/>
      <c r="F2" s="63"/>
      <c r="G2" s="63"/>
      <c r="H2" s="63"/>
      <c r="I2" s="64"/>
      <c r="J2" t="s">
        <v>138</v>
      </c>
    </row>
    <row r="3" spans="1:12" ht="21" x14ac:dyDescent="0.4">
      <c r="A3" s="44" t="s">
        <v>0</v>
      </c>
      <c r="B3" s="44" t="s">
        <v>1</v>
      </c>
      <c r="C3" s="45" t="s">
        <v>106</v>
      </c>
      <c r="D3" s="44" t="s">
        <v>140</v>
      </c>
      <c r="E3" s="44" t="s">
        <v>141</v>
      </c>
      <c r="F3" s="44" t="s">
        <v>142</v>
      </c>
      <c r="G3" s="44" t="s">
        <v>155</v>
      </c>
      <c r="H3" s="44" t="s">
        <v>143</v>
      </c>
      <c r="I3" s="44" t="s">
        <v>144</v>
      </c>
      <c r="K3" s="37" t="s">
        <v>156</v>
      </c>
      <c r="L3" s="38">
        <v>15000</v>
      </c>
    </row>
    <row r="4" spans="1:12" ht="21.6" thickBot="1" x14ac:dyDescent="0.45">
      <c r="A4" s="46">
        <v>1</v>
      </c>
      <c r="B4" s="47" t="s">
        <v>9</v>
      </c>
      <c r="C4" s="48" t="s">
        <v>153</v>
      </c>
      <c r="D4" s="41">
        <v>43467</v>
      </c>
      <c r="E4" s="49">
        <v>10</v>
      </c>
      <c r="F4" s="43">
        <v>50000</v>
      </c>
      <c r="G4" s="43">
        <f>F4*E4</f>
        <v>500000</v>
      </c>
      <c r="H4" s="52">
        <f>IF(G4&gt;=L3,G4*L4,0)</f>
        <v>10000</v>
      </c>
      <c r="I4" s="65">
        <f>SUM(G4:H4)</f>
        <v>510000</v>
      </c>
      <c r="K4" s="39" t="s">
        <v>157</v>
      </c>
      <c r="L4" s="40">
        <v>0.02</v>
      </c>
    </row>
    <row r="5" spans="1:12" ht="21" x14ac:dyDescent="0.4">
      <c r="A5" s="46">
        <v>2</v>
      </c>
      <c r="B5" s="47" t="s">
        <v>145</v>
      </c>
      <c r="C5" s="48" t="s">
        <v>154</v>
      </c>
      <c r="D5" s="41">
        <v>43102</v>
      </c>
      <c r="E5" s="49">
        <v>20</v>
      </c>
      <c r="F5" s="43">
        <v>10000</v>
      </c>
      <c r="G5" s="43">
        <f t="shared" ref="G5:G13" si="0">F5*E5</f>
        <v>200000</v>
      </c>
      <c r="H5" s="52">
        <f>IF(G5&gt;$L$3,G5*$L$4,0)</f>
        <v>4000</v>
      </c>
      <c r="I5" s="65">
        <f t="shared" ref="I5:I13" si="1">SUM(G5:H5)</f>
        <v>204000</v>
      </c>
    </row>
    <row r="6" spans="1:12" ht="21" x14ac:dyDescent="0.4">
      <c r="A6" s="46">
        <v>3</v>
      </c>
      <c r="B6" s="47" t="s">
        <v>39</v>
      </c>
      <c r="C6" s="48" t="s">
        <v>160</v>
      </c>
      <c r="D6" s="41">
        <v>43103</v>
      </c>
      <c r="E6" s="49">
        <v>30</v>
      </c>
      <c r="F6" s="43">
        <v>45000</v>
      </c>
      <c r="G6" s="43">
        <f t="shared" si="0"/>
        <v>1350000</v>
      </c>
      <c r="H6" s="52">
        <f t="shared" ref="H6:H13" si="2">IF(G6&gt;$L$3,G6*$L$4,0)</f>
        <v>27000</v>
      </c>
      <c r="I6" s="65">
        <f t="shared" si="1"/>
        <v>1377000</v>
      </c>
    </row>
    <row r="7" spans="1:12" ht="21" x14ac:dyDescent="0.4">
      <c r="A7" s="46">
        <v>4</v>
      </c>
      <c r="B7" s="47" t="s">
        <v>146</v>
      </c>
      <c r="C7" s="48" t="s">
        <v>154</v>
      </c>
      <c r="D7" s="41">
        <v>43104</v>
      </c>
      <c r="E7" s="49">
        <v>40</v>
      </c>
      <c r="F7" s="43">
        <v>5000</v>
      </c>
      <c r="G7" s="43">
        <f t="shared" si="0"/>
        <v>200000</v>
      </c>
      <c r="H7" s="52">
        <f t="shared" si="2"/>
        <v>4000</v>
      </c>
      <c r="I7" s="65">
        <f t="shared" si="1"/>
        <v>204000</v>
      </c>
    </row>
    <row r="8" spans="1:12" ht="21" x14ac:dyDescent="0.4">
      <c r="A8" s="46">
        <v>5</v>
      </c>
      <c r="B8" s="47" t="s">
        <v>147</v>
      </c>
      <c r="C8" s="48" t="s">
        <v>154</v>
      </c>
      <c r="D8" s="41">
        <v>43106</v>
      </c>
      <c r="E8" s="49">
        <v>50</v>
      </c>
      <c r="F8" s="43">
        <v>2000</v>
      </c>
      <c r="G8" s="43">
        <f>F8*E8</f>
        <v>100000</v>
      </c>
      <c r="H8" s="52">
        <f>IF(G8&gt;$L$3,G8*$L$4,0)</f>
        <v>2000</v>
      </c>
      <c r="I8" s="65">
        <f t="shared" si="1"/>
        <v>102000</v>
      </c>
    </row>
    <row r="9" spans="1:12" ht="21" x14ac:dyDescent="0.4">
      <c r="A9" s="46">
        <v>6</v>
      </c>
      <c r="B9" s="47" t="s">
        <v>148</v>
      </c>
      <c r="C9" s="48" t="s">
        <v>154</v>
      </c>
      <c r="D9" s="41">
        <v>43476</v>
      </c>
      <c r="E9" s="49">
        <v>60</v>
      </c>
      <c r="F9" s="43">
        <v>15000</v>
      </c>
      <c r="G9" s="43">
        <f t="shared" si="0"/>
        <v>900000</v>
      </c>
      <c r="H9" s="52">
        <f t="shared" si="2"/>
        <v>18000</v>
      </c>
      <c r="I9" s="65">
        <f t="shared" si="1"/>
        <v>918000</v>
      </c>
    </row>
    <row r="10" spans="1:12" ht="21" x14ac:dyDescent="0.4">
      <c r="A10" s="46">
        <v>7</v>
      </c>
      <c r="B10" s="47" t="s">
        <v>149</v>
      </c>
      <c r="C10" s="48" t="s">
        <v>153</v>
      </c>
      <c r="D10" s="41">
        <v>43842</v>
      </c>
      <c r="E10" s="49">
        <v>70</v>
      </c>
      <c r="F10" s="43">
        <v>75000</v>
      </c>
      <c r="G10" s="43">
        <f t="shared" si="0"/>
        <v>5250000</v>
      </c>
      <c r="H10" s="52">
        <f t="shared" si="2"/>
        <v>105000</v>
      </c>
      <c r="I10" s="65">
        <f t="shared" si="1"/>
        <v>5355000</v>
      </c>
    </row>
    <row r="11" spans="1:12" ht="21" x14ac:dyDescent="0.4">
      <c r="A11" s="46">
        <v>8</v>
      </c>
      <c r="B11" s="47" t="s">
        <v>150</v>
      </c>
      <c r="C11" s="48" t="s">
        <v>153</v>
      </c>
      <c r="D11" s="41">
        <v>44210</v>
      </c>
      <c r="E11" s="49">
        <v>20</v>
      </c>
      <c r="F11" s="43">
        <v>15000</v>
      </c>
      <c r="G11" s="43">
        <f t="shared" si="0"/>
        <v>300000</v>
      </c>
      <c r="H11" s="52">
        <f t="shared" si="2"/>
        <v>6000</v>
      </c>
      <c r="I11" s="65">
        <f t="shared" si="1"/>
        <v>306000</v>
      </c>
    </row>
    <row r="12" spans="1:12" ht="21" x14ac:dyDescent="0.4">
      <c r="A12" s="46">
        <v>9</v>
      </c>
      <c r="B12" s="47" t="s">
        <v>151</v>
      </c>
      <c r="C12" s="48" t="s">
        <v>154</v>
      </c>
      <c r="D12" s="41">
        <v>44584</v>
      </c>
      <c r="E12" s="49">
        <v>90</v>
      </c>
      <c r="F12" s="43">
        <v>10000</v>
      </c>
      <c r="G12" s="43">
        <f t="shared" si="0"/>
        <v>900000</v>
      </c>
      <c r="H12" s="52">
        <f t="shared" si="2"/>
        <v>18000</v>
      </c>
      <c r="I12" s="65">
        <f t="shared" si="1"/>
        <v>918000</v>
      </c>
    </row>
    <row r="13" spans="1:12" ht="21" x14ac:dyDescent="0.4">
      <c r="A13" s="46">
        <v>10</v>
      </c>
      <c r="B13" s="47" t="s">
        <v>152</v>
      </c>
      <c r="C13" s="48" t="s">
        <v>154</v>
      </c>
      <c r="D13" s="41">
        <v>44950</v>
      </c>
      <c r="E13" s="49">
        <v>100</v>
      </c>
      <c r="F13" s="43">
        <v>8000</v>
      </c>
      <c r="G13" s="50">
        <f t="shared" si="0"/>
        <v>800000</v>
      </c>
      <c r="H13" s="52">
        <f t="shared" si="2"/>
        <v>16000</v>
      </c>
      <c r="I13" s="65">
        <f t="shared" si="1"/>
        <v>816000</v>
      </c>
    </row>
    <row r="14" spans="1:12" x14ac:dyDescent="0.3">
      <c r="E14" s="36"/>
      <c r="F14" s="42"/>
      <c r="G14" s="36"/>
      <c r="H14" s="42"/>
    </row>
    <row r="15" spans="1:12" x14ac:dyDescent="0.3">
      <c r="F15" s="36"/>
      <c r="G15" s="36"/>
      <c r="H15" s="36"/>
    </row>
    <row r="17" spans="7:7" x14ac:dyDescent="0.3">
      <c r="G17" s="51"/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sales</vt:lpstr>
      <vt:lpstr>growth</vt:lpstr>
      <vt:lpstr>increment</vt:lpstr>
      <vt:lpstr>discount</vt:lpstr>
      <vt:lpstr>Sheet3</vt:lpstr>
      <vt:lpstr>bar chart</vt:lpstr>
      <vt:lpstr>Name range</vt:lpstr>
      <vt:lpstr>Sheet1</vt:lpstr>
      <vt:lpstr>CUSTOMER</vt:lpstr>
      <vt:lpstr>ORDER</vt:lpstr>
      <vt:lpstr>QUANTITY</vt:lpstr>
      <vt:lpstr>TOTAL_SALES</vt:lpstr>
      <vt:lpstr>TOTALSALE</vt:lpstr>
      <vt:lpstr>UNIT_PRICE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2025-01-20T15:03:33Z</cp:lastPrinted>
  <dcterms:created xsi:type="dcterms:W3CDTF">2025-01-16T20:45:17Z</dcterms:created>
  <dcterms:modified xsi:type="dcterms:W3CDTF">2025-01-30T11:07:48Z</dcterms:modified>
</cp:coreProperties>
</file>