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IRA" sheetId="1" r:id="rId4"/>
    <sheet state="visible" name="US 9 -" sheetId="2" r:id="rId5"/>
    <sheet state="visible" name="US  12-" sheetId="3" r:id="rId6"/>
    <sheet state="visible" name="US 27" sheetId="4" r:id="rId7"/>
    <sheet state="visible" name="Hoja 17" sheetId="5" r:id="rId8"/>
    <sheet state="visible" name="Hoja 18" sheetId="6" r:id="rId9"/>
    <sheet state="visible" name="US 22-" sheetId="7" r:id="rId10"/>
    <sheet state="visible" name="US 26-" sheetId="8" r:id="rId11"/>
    <sheet state="visible" name="US 28-" sheetId="9" r:id="rId12"/>
    <sheet state="visible" name="US 29-" sheetId="10" r:id="rId13"/>
    <sheet state="visible" name="US 30-" sheetId="11" r:id="rId14"/>
    <sheet state="visible" name="US 32-" sheetId="12" r:id="rId15"/>
  </sheets>
  <definedNames/>
  <calcPr/>
</workbook>
</file>

<file path=xl/sharedStrings.xml><?xml version="1.0" encoding="utf-8"?>
<sst xmlns="http://schemas.openxmlformats.org/spreadsheetml/2006/main" count="1101" uniqueCount="488">
  <si>
    <t>Issue Type</t>
  </si>
  <si>
    <t>Priority</t>
  </si>
  <si>
    <t>Status</t>
  </si>
  <si>
    <t>Epic Link</t>
  </si>
  <si>
    <t>Summary</t>
  </si>
  <si>
    <t>Assignee</t>
  </si>
  <si>
    <t>Linked Issues</t>
  </si>
  <si>
    <t>Reporter</t>
  </si>
  <si>
    <t>Test Execution</t>
  </si>
  <si>
    <t>Medium</t>
  </si>
  <si>
    <t>Done</t>
  </si>
  <si>
    <t>Test Execution para TS 255</t>
  </si>
  <si>
    <t>Angel sagardoy</t>
  </si>
  <si>
    <t>Test Execution for Test Plan EASY-253</t>
  </si>
  <si>
    <t>Test Execution for Test Plan EASY-229</t>
  </si>
  <si>
    <t>Test Execution for Test Plan EASY-213</t>
  </si>
  <si>
    <t/>
  </si>
  <si>
    <t>Test Execution 1 for Test Plan EASY-207</t>
  </si>
  <si>
    <t>High</t>
  </si>
  <si>
    <t>US 15 | TS 148 | TX | Valida registro de Cliente</t>
  </si>
  <si>
    <t>Bug</t>
  </si>
  <si>
    <t>BUG REPORT</t>
  </si>
  <si>
    <t>Mensaje falta "C" en "correctamente"</t>
  </si>
  <si>
    <t>francojmprogramacion</t>
  </si>
  <si>
    <t>Mal texto mensaje eliminar Cuenta</t>
  </si>
  <si>
    <t>US 30 | TC | DEFECT | Cliente visualiza un mensaje de alerta no correspondiente.</t>
  </si>
  <si>
    <t>Gabriela Pardo</t>
  </si>
  <si>
    <t>Highest</t>
  </si>
  <si>
    <t>US 29 | TC | DEFECT | Cliente verifica su identidad con datos incorrectos.</t>
  </si>
  <si>
    <t>US 27 | TS | DEFECT| Cliente intenta ingresar al HomeBanking reiteradas veces ingresando datos incorrectos, y la cuenta no es bloqueada como medida de seguridad.</t>
  </si>
  <si>
    <t>US  26 | TS 93 | TC | Cliente registra su cuenta con datos de formato incorrecto, y aun asi no tiene acceso al HomeBanking.</t>
  </si>
  <si>
    <t>US 12 | TS 55 | TC15 | DEFECT | Usuario ingresa datos con formato incorrecto los cuales son registrados exitosamente.</t>
  </si>
  <si>
    <t>US 12| TS 55 | BUG | Formulario de registro de clientes presenta los campos rellenar superpuestos con los nombres de los mismos</t>
  </si>
  <si>
    <t>US 32 | TS 265 | TX | Validar las consulta de movimientos por parte del cliente</t>
  </si>
  <si>
    <t>Precondition</t>
  </si>
  <si>
    <t>US 32 | TS 265 | PRECONDICION</t>
  </si>
  <si>
    <t>Test Set</t>
  </si>
  <si>
    <t>US 32 | TS | Validar las consultas a cuentas por parte del Cliente.</t>
  </si>
  <si>
    <t>US 27 | TS 145 | PRECONDICION</t>
  </si>
  <si>
    <t>US 26 | TS 93 | PRECONDICION</t>
  </si>
  <si>
    <t>US 22 | TS 95 | Precondicion</t>
  </si>
  <si>
    <t>US 12 | TS 55 | Precondicion</t>
  </si>
  <si>
    <t>US 30 | TS 189 | TX | Valida la actualizacion de datos por parte del cliente.</t>
  </si>
  <si>
    <t>US 30 | TS 189 | Precondicion</t>
  </si>
  <si>
    <t>US 30 | TS | WEB | HOMEBANKING | Validar la actualizacion de los datos personalespor parte del cliente.</t>
  </si>
  <si>
    <t>US 29 | TS 178 | Precondicion</t>
  </si>
  <si>
    <t>US 29 | TS 178 | TX | Validar la recuperacion de la contraseña por parte del cliente.</t>
  </si>
  <si>
    <t>US 29 | TS | WEB | HOMEBANKING | Validar la recuperacion de la contraseña por parte del cliente.</t>
  </si>
  <si>
    <t>US 28 | TS 154 | TX | Validar la actualizacion de la contraseña por parte del cliente.</t>
  </si>
  <si>
    <t>US 28 | TS 154| Precondicion</t>
  </si>
  <si>
    <t>US 28 | TS | WEB | HOMEBANKING | Validar la actualizacion de la contraseña por parte del usuario.</t>
  </si>
  <si>
    <t>US 27 | TS 145 | TX | Validar el Login del cliente al sitio HomeBanking.</t>
  </si>
  <si>
    <t>US 27 | TS | WEB | HOMEBANKING | Validar el Login del cliente al Homebanking.</t>
  </si>
  <si>
    <t>US 26 | TS 93 | TX | Validar el registro del cliente en el Homebanking</t>
  </si>
  <si>
    <t>US 22 | TS 95 | TX | Validar la operacion de baja de un cliente.</t>
  </si>
  <si>
    <t>US 22 | TS | |WEB | Modulo staff | Validar la baja de un cliente.</t>
  </si>
  <si>
    <t>US 9 | TS 44 | MODULO STAFF | Validar el login de usuarios Staff</t>
  </si>
  <si>
    <t>US 26 | TS | HOMEBANKING | Validar el registro del cliente en el sector Homebanking</t>
  </si>
  <si>
    <t>US 12 | TS 55 | TX | Validar el registro de nuevos usuarios</t>
  </si>
  <si>
    <t>US 12 | TS | WEB | Modulo Staff | Validar el registro  de nuevos usuarios.</t>
  </si>
  <si>
    <t>US 9 | TS 44 |TC | PRECONDICION</t>
  </si>
  <si>
    <t>US 9| TS | WEB | Modulo Staff | Login | Validar el ingreso del Staff a la plataforma</t>
  </si>
  <si>
    <t>Story</t>
  </si>
  <si>
    <t>Homebanking - Consultar últimos movimientos</t>
  </si>
  <si>
    <t>US 30 | Homebanking | Módulo Usuario | Actualizar información personal | Validar actualización de información personal</t>
  </si>
  <si>
    <t>US 29 | WEB | Homebanking | Validar la recuperacion de la contraseña por parte del cliente</t>
  </si>
  <si>
    <t>US 28 | WEB | Homebanking | Módulo Usuario | Actualizar contraseña | Validar actualización de contraseña</t>
  </si>
  <si>
    <t>US 27 | WEB | Homebanking | Módulo Usuario | Login | Validar login en homebanking</t>
  </si>
  <si>
    <t>US 26 | WEB | Homebanking | Módulo Usuario | Registrarse | Validar registro del Cliente en Sitio de Homebanking</t>
  </si>
  <si>
    <t>US 22 | WEB | Módulo Usuario | Baja de Cliente | Validar la Baja de un Cliente</t>
  </si>
  <si>
    <t>US 12 | WEB | Modulo Staff | HHRR | Registro de Staff | Validar el alta de un nuevo Staff</t>
  </si>
  <si>
    <t>US 9 | WEB | Modulo Staff  | HH-RR | Login | Validar el ingreso de usuario al panel de staff.</t>
  </si>
  <si>
    <t>REGLAS DE NEGOCIO
Usuario:
Tipo de dato STRING(25)
El teclado para ingresar la clave será unicamente alfanumérico
Una clave válida debe contener 6&lt;= Y &lt;=25 caracteres
Contraseña
Tipo de dato STRING(25)
El teclado para ingresar la clave será unicamente alfanumérico
Una clave válida debe contener 6&lt;= Y &lt;=25 caracteres</t>
  </si>
  <si>
    <t>Como usuario administrativo</t>
  </si>
  <si>
    <t>Quiero acceder al módulo Staff</t>
  </si>
  <si>
    <t>Para ingresar a mi panel de usuario.</t>
  </si>
  <si>
    <t>✅CRITERIOS DE ACEPTACION</t>
  </si>
  <si>
    <t>Funcionalidad : Sitio Web</t>
  </si>
  <si>
    <t>Background:</t>
  </si>
  <si>
    <t>GivenUsuario tiene acceso a la plataforma</t>
  </si>
  <si>
    <t>And tiene datos por cargar</t>
  </si>
  <si>
    <t>And el sitio se inicia correctamente</t>
  </si>
  <si>
    <t>Escenario 1: Usuario ingresa al modulo Staff exitosamente</t>
  </si>
  <si>
    <t>Escenario 3: Usuario intenta ingresar al modulo Staff exitosamente</t>
  </si>
  <si>
    <t>When Usuario se situa en el sitio web</t>
  </si>
  <si>
    <t>And Selecciona o ingresa un email/usuario de cuenta registrada</t>
  </si>
  <si>
    <t>And Valida el input con una contraseña valida</t>
  </si>
  <si>
    <t>And Intenta validar el input con una contraseña invalida</t>
  </si>
  <si>
    <t>Then Usuario entra al panel de usuarios</t>
  </si>
  <si>
    <t>Then Aparece una alerta de mensaje “Contraseña no valida”</t>
  </si>
  <si>
    <t>And Tiene acceso a todas las opciones del sitio</t>
  </si>
  <si>
    <t>And En el panel de usuario se listaran las opciones de “Registro y busqueda de clientes” y “Consulta de datos”</t>
  </si>
  <si>
    <t>Escenario 2: Usuario intenta ingresar al modulo Staff exitosamente</t>
  </si>
  <si>
    <t>Escenario 4 (Cancelación): Usuario intenta ingresar con los campos vacios</t>
  </si>
  <si>
    <t>And Selecciona o ingresa un email/usuario de cuenta no registrada</t>
  </si>
  <si>
    <t>And Intenta validar el input con una contraseña valida</t>
  </si>
  <si>
    <t>Then Aparece una alerta de mensaje “Usuario no registrado, por favor ingrese un usuario valido”</t>
  </si>
  <si>
    <t>And Hace click sobre la flecha superior izquierda para volver atrás (en la pantalla de ingresar user y contraseña)</t>
  </si>
  <si>
    <t>Then Usuario intenta ingresar al panel de usuario</t>
  </si>
  <si>
    <t>And No tiene acceso al sitio</t>
  </si>
  <si>
    <t>And Se le requerira nuevamente que complete los campos vacios</t>
  </si>
  <si>
    <t>Estrategias de testing:</t>
  </si>
  <si>
    <t>VARIABLE</t>
  </si>
  <si>
    <t>PARTICION</t>
  </si>
  <si>
    <t>VALIDO/INVALIDO</t>
  </si>
  <si>
    <t>DATO</t>
  </si>
  <si>
    <t>MENSAJE</t>
  </si>
  <si>
    <t>Usuario</t>
  </si>
  <si>
    <t>Formato valido</t>
  </si>
  <si>
    <t>V</t>
  </si>
  <si>
    <t>luciahernandez</t>
  </si>
  <si>
    <t>-</t>
  </si>
  <si>
    <t>PARTICIONES EQUIVALENTES: Aplica</t>
  </si>
  <si>
    <t>Formato invalido</t>
  </si>
  <si>
    <t>I</t>
  </si>
  <si>
    <t>luciahernandez!</t>
  </si>
  <si>
    <t>“Indicador de problema.Formato incorrrecto”</t>
  </si>
  <si>
    <t>VALORES LIMITES: Aplica</t>
  </si>
  <si>
    <t>Usuario inexistente</t>
  </si>
  <si>
    <t>lusiahernandez</t>
  </si>
  <si>
    <t>“Iindicador de problema.Usuario inexistente”</t>
  </si>
  <si>
    <t>TABLA DE DECISION: n/a</t>
  </si>
  <si>
    <t>Vacio</t>
  </si>
  <si>
    <t>"Por favor completar todos los campos obligatorios"</t>
  </si>
  <si>
    <t>TRANSICIONES DE ESTADOS: n/a</t>
  </si>
  <si>
    <t>Contraseña</t>
  </si>
  <si>
    <t>valido</t>
  </si>
  <si>
    <t>invalido</t>
  </si>
  <si>
    <t>147258!</t>
  </si>
  <si>
    <t>“Indicador de problema.Formato invalido”</t>
  </si>
  <si>
    <t>&lt;6 caracteres o 25&lt; caracteres</t>
  </si>
  <si>
    <t>"Indicador de problema"</t>
  </si>
  <si>
    <t>"Por favor, ingrese una contraseña"</t>
  </si>
  <si>
    <t>Incorrecto</t>
  </si>
  <si>
    <t>“Indicador de problema.Contraseña Incorrecta”</t>
  </si>
  <si>
    <t>CP1</t>
  </si>
  <si>
    <t>CP2</t>
  </si>
  <si>
    <t>CP3</t>
  </si>
  <si>
    <t>CP4</t>
  </si>
  <si>
    <t>CP5</t>
  </si>
  <si>
    <t>CP6</t>
  </si>
  <si>
    <t>Mensaje</t>
  </si>
  <si>
    <t>"Bienvenido...!</t>
  </si>
  <si>
    <t>“Indicador de problema.Formato incorrecto”</t>
  </si>
  <si>
    <t>“Indicador de problema. Cantidad de caracteres incorrecto”</t>
  </si>
  <si>
    <t>“Indicador de problema.Complete los campos obigatorios”</t>
  </si>
  <si>
    <t>“Indicador de problema.Usuario inexistente”</t>
  </si>
  <si>
    <t>“Indicador de problema.Contraseña incorrecta”</t>
  </si>
  <si>
    <t>VALIDACIONES</t>
  </si>
  <si>
    <t>US 9 | TS 44 | TC 01 |WEB | Modulo Staff | Validar el login de usuario staff de manera exitosa</t>
  </si>
  <si>
    <t>US 9 | TS 44 | TC 02 |WEB | Modulo Staff | Intentar el login de usuario staff ingresando un formato incorrecto.</t>
  </si>
  <si>
    <t>US 9 | TS 44 | TC 03 |WEB | Modulo Staff | Intentar el login del usuario staff,ingresando una cantidad de caracteres incorrecta</t>
  </si>
  <si>
    <t>US 9 | TS 44 | TC 04 |WEB | Modulo Staff | Intentar el login de usuario staff ,no ingresando ningun campo</t>
  </si>
  <si>
    <t>US 9 | TS 44 | TC 05 |WEB | Modulo Staff | Intentar el login de usuario staff ingresando un nombre de usuario inexistente.</t>
  </si>
  <si>
    <t>US 9 | TS 44 | TC 06 |WEB | Modulo Staff | Intentar el login de usuario staff ingresando una contraseña incorrecta.</t>
  </si>
  <si>
    <t>✅CRITERIOS DE ACEPTACIÓN</t>
  </si>
  <si>
    <t>Escenario 1: Usuario RRHH dá de alta al nuevo Staff exitosamente</t>
  </si>
  <si>
    <t>Escenario 3: Usuario RRHH intenta dar de alta al nuevo Staff con datos inválidos</t>
  </si>
  <si>
    <t>Como usuario administrativo de rrhh</t>
  </si>
  <si>
    <t>When Usuario se sitúa en el formulario Registro de Staff</t>
  </si>
  <si>
    <t>When Usuario se sitúa en el formulario Registro de Staff (EASY-13)</t>
  </si>
  <si>
    <t>Quiero acceder al formulario de registro</t>
  </si>
  <si>
    <t>Given Un Usuario Administrativo con perfil RRHH</t>
  </si>
  <si>
    <t>And Completa el campo NOMBRE con datos válidos</t>
  </si>
  <si>
    <t>And Completa al menos uno de los campos con datos inválidos</t>
  </si>
  <si>
    <t>Para dar de alta un usuario Staff</t>
  </si>
  <si>
    <t>And Ingresó correctamente al Sitio</t>
  </si>
  <si>
    <t>And Completa el campo APELLIDO con datos válidos</t>
  </si>
  <si>
    <t>Then No se grabará ningún dato en la BBDD</t>
  </si>
  <si>
    <t>And Tiene los datos de un nuevo perfil Staff para darlo de alta</t>
  </si>
  <si>
    <t>And Completa el campo FECHA DE NACIMIENTO con datos válidos</t>
  </si>
  <si>
    <t>And Se mostrará el mensaje “Los datos ingresados no son válidos [ACEPTAR]”</t>
  </si>
  <si>
    <t>REGLAS DE NEGOCIO:</t>
  </si>
  <si>
    <t>And Completa el campo DNI con datos válidos</t>
  </si>
  <si>
    <t>And Usuario hace clic en el botón [ACEPTAR] del mensaje</t>
  </si>
  <si>
    <t>Nombre</t>
  </si>
  <si>
    <t>And Completa el campo MAIL con datos válidos</t>
  </si>
  <si>
    <t>And El mensaje se cerrará mostrando el formulario con los datos ingresados</t>
  </si>
  <si>
    <t>Tipo de dato STRING(25)</t>
  </si>
  <si>
    <t>Teclado valido alfabetico entre 6 y 25 caracteres</t>
  </si>
  <si>
    <t>And Completa el campo CELULAR con datos válidos</t>
  </si>
  <si>
    <t>And Se pondrán de color rojo los campos con datos inválidos.</t>
  </si>
  <si>
    <t>Apellido</t>
  </si>
  <si>
    <t>Tipo de dato STRING (25)</t>
  </si>
  <si>
    <t>And Hace clic en el botón [ACEPTAR]</t>
  </si>
  <si>
    <t>And El foco se pondrá en el primer campo a corregir</t>
  </si>
  <si>
    <t>Teclado valido alfabetico, entre 6 y 25 caracteres</t>
  </si>
  <si>
    <t>Fecha de nacimiento :</t>
  </si>
  <si>
    <t>Then Los datos del nuevo usuario Staff se grabarán en la BBDD</t>
  </si>
  <si>
    <t>Formato ( dd/mm/yy )</t>
  </si>
  <si>
    <t>Usuario debe ser mayor de 18 años.</t>
  </si>
  <si>
    <t>And Se mostrará el mensaje “Registro de usuario exitoso [ACEPTAR]”</t>
  </si>
  <si>
    <t>DNI:</t>
  </si>
  <si>
    <t>Tipo de dato INT(25)</t>
  </si>
  <si>
    <t>Teclado unicamente numerico, valido entre 7 y 8 caracteres</t>
  </si>
  <si>
    <t>Mail:</t>
  </si>
  <si>
    <t>Escenario 2: Usuario RRHH presiona botón [ACEPTAR] con campos vacíos</t>
  </si>
  <si>
    <t>Escenario 4: Usuario hace clic en [&lt;] del navegador</t>
  </si>
  <si>
    <t>Formato valido ejemplo@gmail.com</t>
  </si>
  <si>
    <t>Celular :</t>
  </si>
  <si>
    <t>Tipo de dato INT (25), teclado numerico, valido entre 10 y 12 caracteres</t>
  </si>
  <si>
    <t>And Presiona el botón [ACEPTAR] del formulario con al menos un campo vacío</t>
  </si>
  <si>
    <t>And Completa al menos uno de los campos con datos válidos</t>
  </si>
  <si>
    <t>And Hace clic en la flecha superior izquierda del navegador</t>
  </si>
  <si>
    <t>And Se mostrará el mensaje “Es obligatorio completar todos los campos [ACEPTAR]”</t>
  </si>
  <si>
    <t>Then El usuario se redirigira al panel de operaciones</t>
  </si>
  <si>
    <t>And El mensaje se cerrará volviendo al formulario con los campos vacíos</t>
  </si>
  <si>
    <t>Lucio</t>
  </si>
  <si>
    <t>Lucio!</t>
  </si>
  <si>
    <t>"Formato invalido. Intente nuevamente"</t>
  </si>
  <si>
    <t>"Ingrese todos los campos obligatorios"</t>
  </si>
  <si>
    <t>Hernandez</t>
  </si>
  <si>
    <t>Hernandez!</t>
  </si>
  <si>
    <t>Fecha nac.</t>
  </si>
  <si>
    <t>Menor de edad</t>
  </si>
  <si>
    <t>“Debe ser mayor de 18 años”</t>
  </si>
  <si>
    <t>DNI</t>
  </si>
  <si>
    <t>11234abc</t>
  </si>
  <si>
    <t>Registrado</t>
  </si>
  <si>
    <t>"Dato ya registrado. Intente nuevamente"</t>
  </si>
  <si>
    <t>Caracteres &lt; 7 o 8&lt; caracteres</t>
  </si>
  <si>
    <t>Compurebe el formato, valido entre 7 y 8 caracteres</t>
  </si>
  <si>
    <t>Mail</t>
  </si>
  <si>
    <t>luciohernandez@gmail.com</t>
  </si>
  <si>
    <t>luciohernandez.gmail.com</t>
  </si>
  <si>
    <t>Correo ya registrado</t>
  </si>
  <si>
    <t>luciahernandez@gmail.com</t>
  </si>
  <si>
    <t>Celular</t>
  </si>
  <si>
    <t>123456789ab</t>
  </si>
  <si>
    <t>caracteres &lt; 10 o 12&lt;</t>
  </si>
  <si>
    <t>"Compruebe el formato,valido entre 10 y 12 caracteres"</t>
  </si>
  <si>
    <t>“Ingrese un numero de telefono”</t>
  </si>
  <si>
    <t>Valido</t>
  </si>
  <si>
    <t>luciohernandez</t>
  </si>
  <si>
    <t>Invalido</t>
  </si>
  <si>
    <t>luciohernandez!</t>
  </si>
  <si>
    <t>“Formato incorrecto.Intente nuevamente”</t>
  </si>
  <si>
    <t>“Complete el campo obligatorio”</t>
  </si>
  <si>
    <t>“Usuario registrado.Intente nuevamente”</t>
  </si>
  <si>
    <t>147258°</t>
  </si>
  <si>
    <t>Departamento</t>
  </si>
  <si>
    <t>hhrr/attention</t>
  </si>
  <si>
    <t>hhrr!</t>
  </si>
  <si>
    <t>CP7</t>
  </si>
  <si>
    <t>CP8</t>
  </si>
  <si>
    <t>CP9</t>
  </si>
  <si>
    <t>CP10</t>
  </si>
  <si>
    <t>CP12</t>
  </si>
  <si>
    <t>CP13</t>
  </si>
  <si>
    <t>CP14</t>
  </si>
  <si>
    <t>CP15</t>
  </si>
  <si>
    <t>CP16</t>
  </si>
  <si>
    <t>Fecha Nac,</t>
  </si>
  <si>
    <t>Dni</t>
  </si>
  <si>
    <t>11234567°</t>
  </si>
  <si>
    <t>lucihernandez@gmail.com</t>
  </si>
  <si>
    <t>luciohernnadez.gmail.com</t>
  </si>
  <si>
    <t>123456789ABC</t>
  </si>
  <si>
    <t>hhrr</t>
  </si>
  <si>
    <t>"Usuario registrado exitosamente"</t>
  </si>
  <si>
    <t>“Indiocador de problema. Complete los campos obligatoriod.</t>
  </si>
  <si>
    <t>“Indicador de problema. Formato incorrecto”</t>
  </si>
  <si>
    <t>"Indicador de problema.Dni ya registrado. Intente nuevamente"</t>
  </si>
  <si>
    <t>Indicador de problema.Formato incorrecto.</t>
  </si>
  <si>
    <t>"Mail ya registrado intente nuevamente"</t>
  </si>
  <si>
    <t>“Indicador de problema, formato incorrecto”</t>
  </si>
  <si>
    <t>"Nombre de usuario ya registrado.Intente nuevamente"</t>
  </si>
  <si>
    <t>"Indicador de problema.formato incorrecto"</t>
  </si>
  <si>
    <t>"Indicador de problea, formato incorrecto”</t>
  </si>
  <si>
    <t>"Indicador de problema. Formato incorrecto”</t>
  </si>
  <si>
    <t>US 12 | TS 55 | TC01 | WEB | Modulo Staff | Validar el registro exitoso de usuarios Staff</t>
  </si>
  <si>
    <t>US 12 | TS 55 | TC02 | WEB | Modulo Staff | Intentar el registro exitoso de usuarios Staff,sin completar os campos obligatorios.</t>
  </si>
  <si>
    <t>US 12 | TS 55 | TC03 | WEB | Modulo Staff | Intentar el registro exitoso de  usuarios Staff ingresando en el campo “Nombre”  un formato incorrecto.</t>
  </si>
  <si>
    <t>US 12 | TS 55 | TC05 | WEB | Modulo Staff | Intentar el registro exitoso de  usuarios Staff, ingresando en el campo “Dni” caracteres alfabeticos|alfanumericos</t>
  </si>
  <si>
    <t>US 12 | TS 55 | TC06 | WEB | Modulo Staff | Intentar el registro exitoso de  usuarios Staff,ingresando en el campo “Dni” una cantidad de caracteres incorrecta.</t>
  </si>
  <si>
    <t>US 12 | TS 55 | TC07 | WEB | Modulo Staff | Intentar el registro exitoso de  usuarios Staff,ingresando un dni ya registrado.</t>
  </si>
  <si>
    <t>US 12 | TS 55 | TC08 | WEB | Modulo Staff | Intentar el registro exitoso de  usuarios Staff,ingresando un mail con formato incorrecto.</t>
  </si>
  <si>
    <t>US 12 | TS 55 | TC09 | WEB | Modulo Staff | Intentar el registro exitoso de usuarios Staff, ingresando un mail ya registrado.</t>
  </si>
  <si>
    <t>US 12 | TS 55 | TC010  | WEB | Modulo Staff | Intentar el registro exitoso de usuarios Staff, ingresanado en el campo “Telefono” el numero de caracteres incorrecto.</t>
  </si>
  <si>
    <t>US 12 | TS 55 | TC011  | WEB | Modulo Staff | Intentar el registro exitoso de  usuarios Staff,ingresando en el campo de “Telefono” un formato incorrecto.</t>
  </si>
  <si>
    <t>US 12 | TS 55 | TC012  | WEB | Modulo Staff | Intentar el registro exitoso de  usuarios Staff,ingresando un apellido con formato incorrecto</t>
  </si>
  <si>
    <t>US 12 | TS 55 | TC013  | WEB | Modulo Staff | Intentar el registro exitoso de  usuarios Staff,ingresando un nombre de usuario ya registrado</t>
  </si>
  <si>
    <t>US 12 | TS 55 | TC014  | WEB | Modulo Staff | Intentar el registro exitoso de  usuarios Staff,ingresando un nombre de usuario con formato incorrecto.</t>
  </si>
  <si>
    <t>US 12 | TS 55 | TC015  | WEB | Modulo Staff | Intentar el registro exitoso de  usuarios Staff,ingresando una contraseña con formato incorrecto.</t>
  </si>
  <si>
    <t>US 12 | TS 55 | TC016  | WEB | Modulo Staff | Intentar el registro exitoso de  usuarios Staff,ingresando un departamento con formato incorrecto.</t>
  </si>
  <si>
    <t>US 12 | TS 55 | TC017  | WEB | Modulo Staff | Validar el no registro del nuevo usuario,al volver atras al menu principal.</t>
  </si>
  <si>
    <t>US 12 | TS 55 | TC018  | WEB | Modulo Staff | Validar el intento de registro de un nuevo usuario, fuera de los parametros de edad considerados.</t>
  </si>
  <si>
    <t>Escenario 1:  Cliente se ingresa exitosamente</t>
  </si>
  <si>
    <t>Escenario 3:  Cliente intenta ingresar al HomeBanking con una Password incorrecta</t>
  </si>
  <si>
    <t>Como usuario del Sitio</t>
  </si>
  <si>
    <t>✅CRiTERIOS DE ACEPTACIÓN</t>
  </si>
  <si>
    <t>WhenCliente se sitúa en el formulario de Login</t>
  </si>
  <si>
    <t>When Usuario se sitúa en el formulario de Login</t>
  </si>
  <si>
    <t>Quiero iniciar sesión en el sitio</t>
  </si>
  <si>
    <t>And Completa el campo USERNAME con datos válidos</t>
  </si>
  <si>
    <t>Para operar en mi cuenta de homebanking</t>
  </si>
  <si>
    <t>And Completa el campo PASSWORD con datos válidos</t>
  </si>
  <si>
    <t>And Completa el campo PASSWORD con datos incorrectos</t>
  </si>
  <si>
    <t>Given Un Usuario Cliente</t>
  </si>
  <si>
    <t>ESTRATEGIAS DE TESTING</t>
  </si>
  <si>
    <t>Then Se mostrará la pantalla con los datos de sus cuentas y las opciones para operar</t>
  </si>
  <si>
    <t>PARTICIONES EQUIVALENTES: n/a</t>
  </si>
  <si>
    <t>And Se registró correctamente en el Sitio de Homebanking EasyBank</t>
  </si>
  <si>
    <t>VALORES LIMITES: n/a</t>
  </si>
  <si>
    <t>Then Se mostrará un mensaje “Los datos ingresados no son correctos [ACEPTAR]”</t>
  </si>
  <si>
    <t>And Accedió al Sitio EasyBank</t>
  </si>
  <si>
    <t>And Volverá al formulario de Login para que reingrese los datos</t>
  </si>
  <si>
    <t>Escenario 2:  Cliente intenta ingresar  al HomeBanking con Username incorrecto</t>
  </si>
  <si>
    <t>Escenario 4 : Clienta intenta ingresar al HomeBanking con una Password incorrecta en mas de 3 intentos.</t>
  </si>
  <si>
    <t>Validaciones :</t>
  </si>
  <si>
    <t>US 27 | TS 145 | TC01 | Validar el Login del cliente al HomeBanking exitosamente.</t>
  </si>
  <si>
    <t>And Completa el campo USERNAME con datos incorrectos</t>
  </si>
  <si>
    <t>US 27 | TS 145 | TC02 | Validar el intento de Login del cliente al HomeBanking sin ingresar ningun campo,</t>
  </si>
  <si>
    <t>And Completa el campo PASSWORD con datos inválidos</t>
  </si>
  <si>
    <t>US 27 | TS 145 | TC03 | Validar el intento de Login del cliente al HomeBanking ingresando un nombre de usuario incorrecto.</t>
  </si>
  <si>
    <t>US 27 | TS 145 | TC04 | Validar el intento de  Login del cliente al HomeBanking ingresando una contraseña incorrecta.</t>
  </si>
  <si>
    <t>And Repite esta operación tres veces</t>
  </si>
  <si>
    <t>US 27 | TS 145 | TC05 | Validar el intento de  Login del cliente al HomeBanking ingresando una contraseña incorrecta por mas de 3 intentos.</t>
  </si>
  <si>
    <t>Then Se mostrará un mensaje “El usuario ha sido bloqueado, comuníquese con el Banco al XXXX-XXXX [ACEPTAR]”</t>
  </si>
  <si>
    <t>And Volverá a la Home del Sitio.</t>
  </si>
  <si>
    <t>Como usuario Atención al Cliente</t>
  </si>
  <si>
    <t>Escenario 1: Usuario dá de baja a un cliente exitosamente</t>
  </si>
  <si>
    <t>Escenario 3: Usuario hace clic en [&lt;] del navegador</t>
  </si>
  <si>
    <t>Quiero acceder al formulario de baja de clientes</t>
  </si>
  <si>
    <t>When Usuario se sitúa en el formulario Baja de Cliente</t>
  </si>
  <si>
    <t>Para dar de baja un usuario Cliente</t>
  </si>
  <si>
    <t>Given Un Usuario Administrativo con perfil Atención al Cliente</t>
  </si>
  <si>
    <t>Then Recibirá el mensaje “¿Desea dar de baja al Usuario [SI] NO]?”</t>
  </si>
  <si>
    <t>And Se mostrará el formulario Consulta de Datos del Cliente</t>
  </si>
  <si>
    <t>And Tiene los datos de un usuario Cliente existente</t>
  </si>
  <si>
    <t>And Hace clic en el botón [SI]”</t>
  </si>
  <si>
    <t>And Ingresó al formulario Consulta de Cliente</t>
  </si>
  <si>
    <t>Then El Usuario se eliminará de la BBDD</t>
  </si>
  <si>
    <t>And Se mostrará el mensaje “ La baja ha sido exitosa”</t>
  </si>
  <si>
    <t>Escenario 2: Usuario cancela la operacion de “Baja” de un cliente.</t>
  </si>
  <si>
    <t>US 22 | TS 95 | TC01 | WEB | Modulo Staff | Validar la baja de un cliente exitosamente.</t>
  </si>
  <si>
    <t>US 22 | TS 95 | TC02 | WEB | Modulo Staff | Validar la cancelacion de baja de un cliente.</t>
  </si>
  <si>
    <t>US 22 | TS 95 | TC03 | WEB | Modulo Staff | Validar la cancelacion de baja al usuario volver atras en la plataforma.</t>
  </si>
  <si>
    <t>US 22 | TS 95 | TC04 | WEB | Modulo Staff | Validar la baja de un cliente, ingresando un numero de dni incorrecto.</t>
  </si>
  <si>
    <t>And Hace clic en el botón [NO]”</t>
  </si>
  <si>
    <t>Then No se registrará el cambio en la BBDD</t>
  </si>
  <si>
    <t>And Se mostrará el formulario de Consulta Datos del Cliente</t>
  </si>
  <si>
    <t>Como Cliente del Banco</t>
  </si>
  <si>
    <t>Escenario 1: Usuario Cliente se registra exitosamente</t>
  </si>
  <si>
    <t>Escenario 3 : Usuario Cliente intenta registrar con PASSWORD inválida</t>
  </si>
  <si>
    <t>Quiero registrarme en el Sitio</t>
  </si>
  <si>
    <t>When Usuario se sitúa en el formulario de Registro</t>
  </si>
  <si>
    <t>Para estar habilitado para operar</t>
  </si>
  <si>
    <t>And Previamente fue a la Sucursal</t>
  </si>
  <si>
    <t>And Completa el campo REFERENCE_CODE con datos válidos</t>
  </si>
  <si>
    <t>And Fue dado de alta</t>
  </si>
  <si>
    <t>And Recibió un Código de Referencia</t>
  </si>
  <si>
    <t>Then Los nuevos datos usuario Cliente se grabarán en la BBDD</t>
  </si>
  <si>
    <t>Then Se mostrará un mensaje “La contraseña debe tener XXXX [ACEPTAR]”</t>
  </si>
  <si>
    <t>And Se mostrará el mensaje “Registro exitoso [ACEPTAR]”</t>
  </si>
  <si>
    <t>And Volverá al formulario de Registro para que modifique la PASSWORD</t>
  </si>
  <si>
    <t>And El mensaje se cerrará volviendo a la Home del Sitio</t>
  </si>
  <si>
    <t>Nombre de usuario</t>
  </si>
  <si>
    <t>Caracteres validos 6&lt;= y &lt;=25</t>
  </si>
  <si>
    <t>Escenario 2: Usuario Cliente intenta registrar USERNAME incorrecto.</t>
  </si>
  <si>
    <t>Escenario 4: Usuario Cliente intenta registrar con REFERENCE_CODE inválido</t>
  </si>
  <si>
    <t>Codigo de referencia</t>
  </si>
  <si>
    <t>And Completa el campo USERNAME con datos válidos ya existentes</t>
  </si>
  <si>
    <t>And Completa el campo REFERENCE_CODE con datos inválidos</t>
  </si>
  <si>
    <t>Then Se mostrará un mensaje “Ese username no está disponible [ACEPTAR]”</t>
  </si>
  <si>
    <t>Then Se mostrará un mensaje “Reference_code inválido [ACEPTAR]”</t>
  </si>
  <si>
    <t>And Volverá al formulario de Registro para que modifique el USERNAME</t>
  </si>
  <si>
    <t>And Volverá al formulario de Registro para que modifique el REFERENCE_CODE</t>
  </si>
  <si>
    <t>rachelgreen</t>
  </si>
  <si>
    <t>rachelgreen!</t>
  </si>
  <si>
    <t>"Formato incorrecto."</t>
  </si>
  <si>
    <t>registrado</t>
  </si>
  <si>
    <t>karenperez</t>
  </si>
  <si>
    <t>"Usuario en uso."</t>
  </si>
  <si>
    <t>"Formato invalido.Intente nuevamente"</t>
  </si>
  <si>
    <t>"Ingrese una contraseña añfanumerica &gt;=6 y &lt;=25 caracteres"</t>
  </si>
  <si>
    <t>RG32752147</t>
  </si>
  <si>
    <t>"Registro exitoso"</t>
  </si>
  <si>
    <t>RG32752147!</t>
  </si>
  <si>
    <t>"Inidicador de problema"</t>
  </si>
  <si>
    <t>&lt;6 caracteres o &lt; 25 caracteres</t>
  </si>
  <si>
    <t>RG32</t>
  </si>
  <si>
    <t>US 26 | TS 93 | TC01 | HOMEBANKING | Validar el registro exitoso del cliente en el Homebanking.</t>
  </si>
  <si>
    <t>US 26 | TS 93 | TC02 | HOMEBANKING | Validar el intento de registro del cliente en el Homebanking, dejando por lo menos un campo sin completar.</t>
  </si>
  <si>
    <t>US 26 | TS 93 | TC03 | HOMEBANKING | Validar el intento de registro del cliente, ingresando un nombre de usuario con formato incorrecto.</t>
  </si>
  <si>
    <t>US 26 | TS 93 | TC04 | HOMEBANKING | Validar el intento de registro del cliente, ingresando un nombre de usuario ya en uso.</t>
  </si>
  <si>
    <t>US 26 | TS 93 | TC05 | HOMEBANKING | Validar el intento de registro del cliente ingresando una “Contraseña” con formato incorrecto.</t>
  </si>
  <si>
    <t>US 26 | TS 93 | TC06 | HOMEBANKING | Validar el intento de registro del cliente, ingresando en el campo de “Contraseña” una cantidad de caracteres incorrecta.</t>
  </si>
  <si>
    <t>US 26 | TS 93 | TC07 | HOMEBANKING | Validar el intento de registro del cliente, ingresando en el campo de “Codigo de referencia” un formato incorrecto.</t>
  </si>
  <si>
    <t>US 26 | TS 93 | TC08 | HOMEBANKING | Validar el intento de registro de cliente, ingresando en el campo “Codigo de referencia” una cantidad de caracteres incorrecta.</t>
  </si>
  <si>
    <t>US 26 | TS 93 | TC09 | HOMEBANKING | Validar el intento de registro del cliente en el Homebanking, ingresando en Codigo de Referencia, datos incorrectos.</t>
  </si>
  <si>
    <t>Escenario 1: Cliente cambia su contraseña exitosamente</t>
  </si>
  <si>
    <t>Escenario 3: Cliente intenta ingresar contraseña con un formato incorrecto.</t>
  </si>
  <si>
    <t>Quiero poder cambiar o actualizar mi contraseña</t>
  </si>
  <si>
    <t>When Usuario se sitúa en el formulario de Actualizar Contraseña</t>
  </si>
  <si>
    <t>Para mejorar la seguridad al operar en el sitio</t>
  </si>
  <si>
    <t>And Completa el campo NUEVA CONTRASEÑA con datos válidos</t>
  </si>
  <si>
    <t>And Completa el campo NUEVA CONTRASEÑA con menos de 6 caracteres</t>
  </si>
  <si>
    <t>Given Un Usuario Cliente habilitado para operar</t>
  </si>
  <si>
    <t>And Completa el campo REPETIR CONTRASEÑA con los mismos datos válidos</t>
  </si>
  <si>
    <t>And Completa el campo REPETIR CONTRASEÑA con  menos de 6 caracteres</t>
  </si>
  <si>
    <t>And Se logueó exitosamente en el Sitio de EasyBank</t>
  </si>
  <si>
    <t>And Hace clic en el botón [ACTUALIZAR]</t>
  </si>
  <si>
    <t>And Se encuentra en su Panel de Usuario de Homebanking</t>
  </si>
  <si>
    <t>Then Se mostrará el mensaje “Contraseña actualizada [ACEPTAR]”</t>
  </si>
  <si>
    <t>Then Se mostrará un mensaje “La contraseña debe tener al menos 6 caracteres [ACEPTAR]”</t>
  </si>
  <si>
    <t>And Se guardará la nueva contraseña en el registro del usuario en la BBDD</t>
  </si>
  <si>
    <t>And Volverá al formulario de Actualizar Contraseña para que reingrese los datos</t>
  </si>
  <si>
    <t>Escenario 2: Cliente intenta cambiar su contraseña erróneamente</t>
  </si>
  <si>
    <t>Escenario 4:  Cliente intenta actualizar la contraseña ingresando una ya utilizada previamente</t>
  </si>
  <si>
    <t>Validaciones:</t>
  </si>
  <si>
    <t>US 28 | TS 154 | TC01 | Validar la actualizacion de la contraseña de forma exitosa por parte del cliente.</t>
  </si>
  <si>
    <t>And Completa el campo NUEVA CONTRASEÑA con una ya utilizada</t>
  </si>
  <si>
    <t>US 28 | TS 154 | TC02 | Validar el intento de actualizar la contraseña ingresando valores que no coinciden .</t>
  </si>
  <si>
    <t>And Completa el campo REPETIR CONTRASEÑA con datos distintos a los de NUEVA CONTRASEÑA</t>
  </si>
  <si>
    <t>And Completa el campo REPETIR CONTRASEÑA con una ya utilizada</t>
  </si>
  <si>
    <t>US 28 | TS 154 | TC03 | Validar el intento de actualizar la contraseña ingresando valores con formato incorrecto</t>
  </si>
  <si>
    <t>US 28 | TS 154 | TC04 | Validar el intento de actualizar la contraseña ingresando valores ya utilizados anteriormente.</t>
  </si>
  <si>
    <t>Then Se mostrará un mensaje “Los datos ingresados no coinciden [ACEPTAR]”</t>
  </si>
  <si>
    <t>Then Se mostrará un mensaje “La contraseña debe ser diferente a una previamente ya utilizada [ACEPTAR]”</t>
  </si>
  <si>
    <t>Como usuario habilitado del Sitio</t>
  </si>
  <si>
    <t>Escenario 1:  Cliente verifica su identidad exitosamente</t>
  </si>
  <si>
    <t>Escenario 3: Cliente intenta ingresar Nombre de Usuario incorrecto</t>
  </si>
  <si>
    <t>Quiero verificar mi identidad</t>
  </si>
  <si>
    <t>When Usuario completa el campo NOMBRE DE USUARIO con un usuario válido</t>
  </si>
  <si>
    <t>When Usuario Completa el campo NOMBRE DE USUARIO con datos incorrectos</t>
  </si>
  <si>
    <t>Para poder recuperar o cambiar mi contraseña</t>
  </si>
  <si>
    <t>And Completa el campo CÓDIGO DE REFERENCIA con datos válidos</t>
  </si>
  <si>
    <t>And Completa el campo CÓDIGO DE REFERENCIA con datos  válidos</t>
  </si>
  <si>
    <t>Given Un Usuario Cliente previamente registrado</t>
  </si>
  <si>
    <t>And Hace click en [COMPROBAR]</t>
  </si>
  <si>
    <t>ESTRATEGIAS:</t>
  </si>
  <si>
    <t>And No recuerda la contraseña</t>
  </si>
  <si>
    <t>Then Se mostrará la pantalla Recuperar Contraseña (nueva contraseña)</t>
  </si>
  <si>
    <t>Then Se mostrará el mensaje “Datos incorrectos [ACEPTAR]</t>
  </si>
  <si>
    <t>PARTICIONES EQUIVALENTES: N/A</t>
  </si>
  <si>
    <t>And Obtuvo su Código de Referencia</t>
  </si>
  <si>
    <t>And Se mostrará la pantalla Recuperar Contraseña (nueva contraseña)</t>
  </si>
  <si>
    <t>Escenario 2:  Cliente intenta ingresar un Código de Referencia incorrrecto</t>
  </si>
  <si>
    <t>And Accedió al Sitio de Homebanking EasyBank</t>
  </si>
  <si>
    <t>And Hizo click en [LOGIN]</t>
  </si>
  <si>
    <t>And Completa el campo CÓDIGO DE REFERENCIA con datos erróneos</t>
  </si>
  <si>
    <t>And Se muestra el Formulario Login</t>
  </si>
  <si>
    <t>And Hizo click en [RECUPERAR CONTRASEÑA]</t>
  </si>
  <si>
    <t>VALIDACIONES :</t>
  </si>
  <si>
    <t>US 29 | TS 178 | TC01 | Validar la recuperacion de la contraseña por parte del cliente exitosamente.</t>
  </si>
  <si>
    <t>US 29 | TS 178 | TC02 | Validar el intento de recuperacion de la contraseña por parte del cliente ingresando un “Codigo de referencia” incorrecto</t>
  </si>
  <si>
    <t>US 29 | TS 178 | TC03 | Validar el intento de recuperacion de la contraseña por parte del cliente ingresando un nombre de usuario incorrecto.</t>
  </si>
  <si>
    <t>US 29 | TS 178 | TC04 | Validar el intento de recuperacion de la contraseña por parte del cliente dejando vacios los campos obligatorios.</t>
  </si>
  <si>
    <t>US 29 | TS 178 | TC05 | Validar la cancelacion por parte del cliente de la recuperacion de contraseña.</t>
  </si>
  <si>
    <t>Escenario 1: Cliente actualiza sus datos personales exitosamente</t>
  </si>
  <si>
    <t>Quiero poder cambiar mis datos personales (mail o celular)</t>
  </si>
  <si>
    <t>When Usuario se sitúa en el formulario de Actualizar Datos Personales</t>
  </si>
  <si>
    <t>Para mantener actualizada la información que tiene el Banco sobre mí</t>
  </si>
  <si>
    <t>VALORES LIMITES:n/a</t>
  </si>
  <si>
    <t>Then Se mostrará el mensaje “Datos actualizados [ACEPTAR]”</t>
  </si>
  <si>
    <t>And Hace clic en la opción [ACTUALIZAR DATOS PERSONALES]</t>
  </si>
  <si>
    <t>And Se guardará los nuevos datos del Cliente en el registro del usuario en la BBDD</t>
  </si>
  <si>
    <t>And Se mostrará un formulario con los datos personales del Cliente actualizados</t>
  </si>
  <si>
    <t>Escenario 2:  Cliente intenta actualizar sus datos personales con datos inválidos</t>
  </si>
  <si>
    <t>US 30 | TS 189 | TC01 | Validar la actualizacion de datos personales por parte del cliente exitosamente.</t>
  </si>
  <si>
    <t>And Completa los campos MAIL o CELULAR con datos inválodos</t>
  </si>
  <si>
    <t>US 30 | TS 189 | TC02 | Validar el intento de actualizacion de datos personales por parte del cliente ingresando valores de formato incorrecto.</t>
  </si>
  <si>
    <t>US 30 | TS 189 | TC03 | Validar el intento de actualizacion de datos personales por parte del cliente dejando todos los campos vacios.</t>
  </si>
  <si>
    <t>Then Se mostrará un mensaje “Los datos ingresados son inválidos [ACEPTAR]”</t>
  </si>
  <si>
    <t>US 30 | TS 189 | TC04 | Validar la no actualizacion de los datos, volviendo atras en al menu principal</t>
  </si>
  <si>
    <t>And Volverá al formulario de Actualizar Datos Personales para que reingrese los datos</t>
  </si>
  <si>
    <t>Como Usuario del Sitio</t>
  </si>
  <si>
    <t>Quiero acceder a mi cuenta bancaria</t>
  </si>
  <si>
    <t>PARTICIONES EQUIVALENTES :n/a</t>
  </si>
  <si>
    <t>Para ver los últimos movimientos realizados.</t>
  </si>
  <si>
    <t>Escenario 1: Cliente realiza su consulta exitosamente</t>
  </si>
  <si>
    <t>Escenario 3: Cliente intenta volver al panel de usuario apretando [&lt;]</t>
  </si>
  <si>
    <t>When Usuario se situa en el Palen de Usuario</t>
  </si>
  <si>
    <t>When Usuario se situa en el listado de los movimientos de su cuenta</t>
  </si>
  <si>
    <t>And hace click en Gestion de Clientes</t>
  </si>
  <si>
    <t>And hace click en [&lt;]</t>
  </si>
  <si>
    <t>And  visualiza todas las opciones disponibles de ese panel</t>
  </si>
  <si>
    <t>Then Visualizara el Panel de Usuario.</t>
  </si>
  <si>
    <t>And hace click en “Consultar”</t>
  </si>
  <si>
    <t>Then Se mostrará un listado de todos los ultimos movimientos pertinentes a cada cuenta</t>
  </si>
  <si>
    <t>Then Volvera al Panel de Usuario haciendo click en Volver.</t>
  </si>
  <si>
    <t>Escenario 2: Cliente intenta consultar sus ultimos movimientos, aun no tieniendo cuenta dada de alta.</t>
  </si>
  <si>
    <t>Then Se mostrara un mensaje “No se encontraron cuentas”</t>
  </si>
  <si>
    <t>VALIDACIONES:</t>
  </si>
  <si>
    <t>US 32 | TS 265 | TC01 | Cliente consulta sus ultimos movimientos exitosamente.</t>
  </si>
  <si>
    <t>US 32 | TS 265 | TC02 | Cliente intenta consultar sus ultimos movimientos no teniendo ninguna cuenta activa.</t>
  </si>
  <si>
    <t>US 32 | TS 265 | TC03 | Cliente intenta regresar al Panel de usuario luego de su consulta apretando [&lt;]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</si>
</sst>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1" numFmtId="0" xfId="0" applyAlignment="1" applyBorder="1" applyFill="1" applyFont="1">
      <alignment readingOrder="0"/>
    </xf>
    <xf borderId="2" fillId="2" fontId="1" numFmtId="0" xfId="0" applyBorder="1" applyFont="1"/>
    <xf borderId="3" fillId="2" fontId="1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4" fillId="2" fontId="3" numFmtId="0" xfId="0" applyAlignment="1" applyBorder="1" applyFont="1">
      <alignment readingOrder="0"/>
    </xf>
    <xf borderId="5" fillId="2" fontId="3" numFmtId="0" xfId="0" applyBorder="1" applyFont="1"/>
    <xf borderId="5" fillId="2" fontId="1" numFmtId="0" xfId="0" applyBorder="1" applyFont="1"/>
    <xf borderId="6" fillId="2" fontId="1" numFmtId="0" xfId="0" applyBorder="1" applyFont="1"/>
    <xf borderId="5" fillId="2" fontId="3" numFmtId="0" xfId="0" applyAlignment="1" applyBorder="1" applyFont="1">
      <alignment readingOrder="0"/>
    </xf>
    <xf borderId="7" fillId="2" fontId="1" numFmtId="0" xfId="0" applyBorder="1" applyFont="1"/>
    <xf borderId="0" fillId="2" fontId="1" numFmtId="0" xfId="0" applyFont="1"/>
    <xf borderId="8" fillId="2" fontId="1" numFmtId="0" xfId="0" applyBorder="1" applyFont="1"/>
    <xf borderId="7" fillId="2" fontId="1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9" fillId="2" fontId="1" numFmtId="0" xfId="0" applyBorder="1" applyFont="1"/>
    <xf borderId="10" fillId="2" fontId="1" numFmtId="0" xfId="0" applyBorder="1" applyFont="1"/>
    <xf borderId="11" fillId="2" fontId="1" numFmtId="0" xfId="0" applyBorder="1" applyFont="1"/>
    <xf borderId="7" fillId="2" fontId="3" numFmtId="0" xfId="0" applyAlignment="1" applyBorder="1" applyFont="1">
      <alignment readingOrder="0"/>
    </xf>
    <xf borderId="0" fillId="2" fontId="3" numFmtId="0" xfId="0" applyFont="1"/>
    <xf borderId="0" fillId="2" fontId="3" numFmtId="0" xfId="0" applyAlignment="1" applyFont="1">
      <alignment readingOrder="0"/>
    </xf>
    <xf borderId="10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5" fillId="2" fontId="1" numFmtId="0" xfId="0" applyAlignment="1" applyBorder="1" applyFont="1">
      <alignment readingOrder="0"/>
    </xf>
    <xf borderId="8" fillId="0" fontId="1" numFmtId="0" xfId="0" applyBorder="1" applyFont="1"/>
    <xf quotePrefix="1" borderId="0" fillId="0" fontId="1" numFmtId="0" xfId="0" applyAlignment="1" applyFont="1">
      <alignment readingOrder="0"/>
    </xf>
    <xf borderId="9" fillId="2" fontId="1" numFmtId="0" xfId="0" applyAlignment="1" applyBorder="1" applyFont="1">
      <alignment readingOrder="0"/>
    </xf>
    <xf borderId="10" fillId="0" fontId="1" numFmtId="0" xfId="0" applyBorder="1" applyFont="1"/>
    <xf borderId="11" fillId="0" fontId="1" numFmtId="0" xfId="0" applyBorder="1" applyFont="1"/>
    <xf borderId="4" fillId="2" fontId="1" numFmtId="0" xfId="0" applyBorder="1" applyFont="1"/>
    <xf borderId="0" fillId="0" fontId="4" numFmtId="0" xfId="0" applyFont="1"/>
    <xf borderId="4" fillId="2" fontId="4" numFmtId="0" xfId="0" applyBorder="1" applyFont="1"/>
    <xf borderId="5" fillId="2" fontId="4" numFmtId="0" xfId="0" applyBorder="1" applyFont="1"/>
    <xf borderId="6" fillId="2" fontId="5" numFmtId="0" xfId="0" applyBorder="1" applyFont="1"/>
    <xf borderId="5" fillId="2" fontId="5" numFmtId="0" xfId="0" applyBorder="1" applyFont="1"/>
    <xf borderId="5" fillId="2" fontId="4" numFmtId="0" xfId="0" applyAlignment="1" applyBorder="1" applyFont="1">
      <alignment readingOrder="0"/>
    </xf>
    <xf borderId="6" fillId="2" fontId="4" numFmtId="0" xfId="0" applyBorder="1" applyFont="1"/>
    <xf borderId="7" fillId="2" fontId="5" numFmtId="0" xfId="0" applyBorder="1" applyFont="1"/>
    <xf borderId="0" fillId="2" fontId="5" numFmtId="0" xfId="0" applyFont="1"/>
    <xf borderId="8" fillId="2" fontId="5" numFmtId="0" xfId="0" applyBorder="1" applyFont="1"/>
    <xf borderId="0" fillId="2" fontId="5" numFmtId="0" xfId="0" applyAlignment="1" applyFont="1">
      <alignment readingOrder="0"/>
    </xf>
    <xf borderId="0" fillId="0" fontId="5" numFmtId="0" xfId="0" applyFont="1"/>
    <xf borderId="9" fillId="2" fontId="5" numFmtId="0" xfId="0" applyBorder="1" applyFont="1"/>
    <xf borderId="10" fillId="2" fontId="5" numFmtId="0" xfId="0" applyBorder="1" applyFont="1"/>
    <xf borderId="11" fillId="2" fontId="5" numFmtId="0" xfId="0" applyBorder="1" applyFont="1"/>
    <xf borderId="7" fillId="2" fontId="4" numFmtId="0" xfId="0" applyBorder="1" applyFont="1"/>
    <xf borderId="0" fillId="2" fontId="4" numFmtId="0" xfId="0" applyFont="1"/>
    <xf borderId="8" fillId="2" fontId="4" numFmtId="0" xfId="0" applyBorder="1" applyFont="1"/>
    <xf borderId="7" fillId="2" fontId="6" numFmtId="0" xfId="0" applyAlignment="1" applyBorder="1" applyFont="1">
      <alignment readingOrder="0"/>
    </xf>
    <xf borderId="6" fillId="2" fontId="3" numFmtId="0" xfId="0" applyBorder="1" applyFont="1"/>
    <xf borderId="7" fillId="2" fontId="3" numFmtId="0" xfId="0" applyBorder="1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9" fillId="2" fontId="3" numFmtId="0" xfId="0" applyBorder="1" applyFont="1"/>
    <xf borderId="5" fillId="2" fontId="3" numFmtId="0" xfId="0" applyBorder="1" applyFont="1"/>
    <xf borderId="0" fillId="0" fontId="1" numFmtId="164" xfId="0" applyFont="1" applyNumberFormat="1"/>
    <xf borderId="0" fillId="0" fontId="1" numFmtId="0" xfId="0" applyFont="1"/>
    <xf borderId="9" fillId="2" fontId="3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0" fillId="0" fontId="1" numFmtId="0" xfId="0" applyBorder="1" applyFont="1"/>
    <xf borderId="0" fillId="3" fontId="3" numFmtId="0" xfId="0" applyAlignment="1" applyFill="1" applyFont="1">
      <alignment readingOrder="0"/>
    </xf>
    <xf borderId="0" fillId="3" fontId="3" numFmtId="0" xfId="0" applyFont="1"/>
    <xf borderId="8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mailto:lucia1@gmail.com" TargetMode="External"/><Relationship Id="rId10" Type="http://schemas.openxmlformats.org/officeDocument/2006/relationships/hyperlink" Target="http://lucia.gmail.com" TargetMode="External"/><Relationship Id="rId13" Type="http://schemas.openxmlformats.org/officeDocument/2006/relationships/hyperlink" Target="mailto:lucia@gmail.com" TargetMode="External"/><Relationship Id="rId12" Type="http://schemas.openxmlformats.org/officeDocument/2006/relationships/hyperlink" Target="mailto:lucia@gmail.com" TargetMode="External"/><Relationship Id="rId1" Type="http://schemas.openxmlformats.org/officeDocument/2006/relationships/hyperlink" Target="mailto:ejemplo@gmail.com" TargetMode="External"/><Relationship Id="rId2" Type="http://schemas.openxmlformats.org/officeDocument/2006/relationships/hyperlink" Target="mailto:lucia@gmail.com" TargetMode="External"/><Relationship Id="rId3" Type="http://schemas.openxmlformats.org/officeDocument/2006/relationships/hyperlink" Target="http://lucia.gmail.com/" TargetMode="External"/><Relationship Id="rId4" Type="http://schemas.openxmlformats.org/officeDocument/2006/relationships/hyperlink" Target="mailto:yaregistrado@gmail.com" TargetMode="External"/><Relationship Id="rId9" Type="http://schemas.openxmlformats.org/officeDocument/2006/relationships/hyperlink" Target="mailto:lucia@gmail.com" TargetMode="External"/><Relationship Id="rId15" Type="http://schemas.openxmlformats.org/officeDocument/2006/relationships/hyperlink" Target="mailto:lucia@gmail.com" TargetMode="External"/><Relationship Id="rId14" Type="http://schemas.openxmlformats.org/officeDocument/2006/relationships/hyperlink" Target="mailto:lucia@gmail.com" TargetMode="External"/><Relationship Id="rId17" Type="http://schemas.openxmlformats.org/officeDocument/2006/relationships/hyperlink" Target="mailto:lucia@gmail.com" TargetMode="External"/><Relationship Id="rId16" Type="http://schemas.openxmlformats.org/officeDocument/2006/relationships/hyperlink" Target="mailto:lucia@gmail.com" TargetMode="External"/><Relationship Id="rId5" Type="http://schemas.openxmlformats.org/officeDocument/2006/relationships/hyperlink" Target="mailto:lucia@gmail.com" TargetMode="External"/><Relationship Id="rId6" Type="http://schemas.openxmlformats.org/officeDocument/2006/relationships/hyperlink" Target="mailto:lucia@gmail.com" TargetMode="External"/><Relationship Id="rId18" Type="http://schemas.openxmlformats.org/officeDocument/2006/relationships/drawing" Target="../drawings/drawing3.xml"/><Relationship Id="rId7" Type="http://schemas.openxmlformats.org/officeDocument/2006/relationships/hyperlink" Target="mailto:lucia@gmail.com" TargetMode="External"/><Relationship Id="rId8" Type="http://schemas.openxmlformats.org/officeDocument/2006/relationships/hyperlink" Target="mailto:lucia@gmail.co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13"/>
    <col customWidth="1" min="5" max="5" width="10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 t="s">
        <v>10</v>
      </c>
      <c r="D2" s="2" t="str">
        <f>HYPERLINK("https://francojmprogramacion.atlassian.net/browse/EASY-7?atlOrigin=eyJpIjoiYzgwYTQ0ZjEyNzQzNGJhN2JmNjEyZTM0NmRhZWZhNjIiLCJwIjoic2hlZXRzLWppcmEifQ","EASY-7")</f>
        <v>EASY-7</v>
      </c>
      <c r="E2" s="1" t="s">
        <v>11</v>
      </c>
      <c r="F2" s="1" t="s">
        <v>12</v>
      </c>
      <c r="G2" s="2" t="str">
        <f>HYPERLINK("https://francojmprogramacion.atlassian.net/issues/?atlOrigin=eyJpIjoiYzgwYTQ0ZjEyNzQzNGJhN2JmNjEyZTM0NmRhZWZhNjIiLCJwIjoic2hlZXRzLWppcmEifQ&amp;jql=key+in+%28EASY-264%2CEASY-134%29","EASY-264;EASY-134")</f>
        <v>EASY-264;EASY-134</v>
      </c>
      <c r="H2" s="1" t="s">
        <v>12</v>
      </c>
    </row>
    <row r="3">
      <c r="A3" s="1" t="s">
        <v>8</v>
      </c>
      <c r="B3" s="1" t="s">
        <v>9</v>
      </c>
      <c r="C3" s="1" t="s">
        <v>10</v>
      </c>
      <c r="D3" s="2" t="str">
        <f t="shared" ref="D3:D4" si="1">HYPERLINK("https://francojmprogramacion.atlassian.net/browse/EASY-5?atlOrigin=eyJpIjoiYzgwYTQ0ZjEyNzQzNGJhN2JmNjEyZTM0NmRhZWZhNjIiLCJwIjoic2hlZXRzLWppcmEifQ","EASY-5")</f>
        <v>EASY-5</v>
      </c>
      <c r="E3" s="1" t="s">
        <v>13</v>
      </c>
      <c r="F3" s="1" t="s">
        <v>12</v>
      </c>
      <c r="G3" s="2" t="str">
        <f>HYPERLINK("https://francojmprogramacion.atlassian.net/browse/EASY-263?atlOrigin=eyJpIjoiYzgwYTQ0ZjEyNzQzNGJhN2JmNjEyZTM0NmRhZWZhNjIiLCJwIjoic2hlZXRzLWppcmEifQ","EASY-263")</f>
        <v>EASY-263</v>
      </c>
      <c r="H3" s="1" t="s">
        <v>12</v>
      </c>
    </row>
    <row r="4">
      <c r="A4" s="1" t="s">
        <v>8</v>
      </c>
      <c r="B4" s="1" t="s">
        <v>9</v>
      </c>
      <c r="C4" s="1" t="s">
        <v>10</v>
      </c>
      <c r="D4" s="2" t="str">
        <f t="shared" si="1"/>
        <v>EASY-5</v>
      </c>
      <c r="E4" s="1" t="s">
        <v>14</v>
      </c>
      <c r="F4" s="1" t="s">
        <v>12</v>
      </c>
      <c r="G4" s="2" t="str">
        <f>HYPERLINK("https://francojmprogramacion.atlassian.net/issues/?atlOrigin=eyJpIjoiYzgwYTQ0ZjEyNzQzNGJhN2JmNjEyZTM0NmRhZWZhNjIiLCJwIjoic2hlZXRzLWppcmEifQ&amp;jql=key+in+%28EASY-231%2CEASY-232%29","EASY-231;EASY-232")</f>
        <v>EASY-231;EASY-232</v>
      </c>
      <c r="H4" s="1" t="s">
        <v>12</v>
      </c>
    </row>
    <row r="5">
      <c r="A5" s="1" t="s">
        <v>8</v>
      </c>
      <c r="B5" s="1" t="s">
        <v>9</v>
      </c>
      <c r="C5" s="1" t="s">
        <v>10</v>
      </c>
      <c r="D5" s="2" t="str">
        <f>HYPERLINK("https://francojmprogramacion.atlassian.net/browse/EASY-4?atlOrigin=eyJpIjoiYzgwYTQ0ZjEyNzQzNGJhN2JmNjEyZTM0NmRhZWZhNjIiLCJwIjoic2hlZXRzLWppcmEifQ","EASY-4")</f>
        <v>EASY-4</v>
      </c>
      <c r="E5" s="1" t="s">
        <v>15</v>
      </c>
      <c r="F5" s="1" t="s">
        <v>12</v>
      </c>
      <c r="G5" s="2" t="str">
        <f>HYPERLINK("https://francojmprogramacion.atlassian.net/issues/?atlOrigin=eyJpIjoiYzgwYTQ0ZjEyNzQzNGJhN2JmNjEyZTM0NmRhZWZhNjIiLCJwIjoic2hlZXRzLWppcmEifQ&amp;jql=key+in+%28EASY-215%2CEASY-216%29","EASY-215;EASY-216")</f>
        <v>EASY-215;EASY-216</v>
      </c>
      <c r="H5" s="1" t="s">
        <v>12</v>
      </c>
    </row>
    <row r="6">
      <c r="A6" s="1" t="s">
        <v>8</v>
      </c>
      <c r="B6" s="1" t="s">
        <v>9</v>
      </c>
      <c r="C6" s="1" t="s">
        <v>10</v>
      </c>
      <c r="D6" s="1" t="s">
        <v>16</v>
      </c>
      <c r="E6" s="1" t="s">
        <v>17</v>
      </c>
      <c r="F6" s="1" t="s">
        <v>12</v>
      </c>
      <c r="G6" s="2" t="str">
        <f>HYPERLINK("https://francojmprogramacion.atlassian.net/browse/EASY-224?atlOrigin=eyJpIjoiYzgwYTQ0ZjEyNzQzNGJhN2JmNjEyZTM0NmRhZWZhNjIiLCJwIjoic2hlZXRzLWppcmEifQ","EASY-224")</f>
        <v>EASY-224</v>
      </c>
      <c r="H6" s="1" t="s">
        <v>12</v>
      </c>
    </row>
    <row r="7">
      <c r="A7" s="1" t="s">
        <v>8</v>
      </c>
      <c r="B7" s="1" t="s">
        <v>18</v>
      </c>
      <c r="C7" s="1" t="s">
        <v>10</v>
      </c>
      <c r="D7" s="2" t="str">
        <f>HYPERLINK("https://francojmprogramacion.atlassian.net/browse/EASY-4?atlOrigin=eyJpIjoiYzgwYTQ0ZjEyNzQzNGJhN2JmNjEyZTM0NmRhZWZhNjIiLCJwIjoic2hlZXRzLWppcmEifQ","EASY-4")</f>
        <v>EASY-4</v>
      </c>
      <c r="E7" s="1" t="s">
        <v>19</v>
      </c>
      <c r="F7" s="1" t="s">
        <v>12</v>
      </c>
      <c r="G7" s="2" t="str">
        <f>HYPERLINK("https://francojmprogramacion.atlassian.net/issues/?atlOrigin=eyJpIjoiYzgwYTQ0ZjEyNzQzNGJhN2JmNjEyZTM0NmRhZWZhNjIiLCJwIjoic2hlZXRzLWppcmEifQ&amp;jql=key+in+%28EASY-204%2CEASY-202%29","EASY-204;EASY-202")</f>
        <v>EASY-204;EASY-202</v>
      </c>
      <c r="H7" s="1" t="s">
        <v>12</v>
      </c>
    </row>
    <row r="8">
      <c r="A8" s="1" t="s">
        <v>20</v>
      </c>
      <c r="B8" s="1" t="s">
        <v>9</v>
      </c>
      <c r="C8" s="1" t="s">
        <v>21</v>
      </c>
      <c r="D8" s="2" t="str">
        <f>HYPERLINK("https://francojmprogramacion.atlassian.net/browse/EASY-7?atlOrigin=eyJpIjoiYzgwYTQ0ZjEyNzQzNGJhN2JmNjEyZTM0NmRhZWZhNjIiLCJwIjoic2hlZXRzLWppcmEifQ","EASY-7")</f>
        <v>EASY-7</v>
      </c>
      <c r="E8" s="1" t="s">
        <v>22</v>
      </c>
      <c r="F8" s="1" t="s">
        <v>23</v>
      </c>
      <c r="G8" s="2" t="str">
        <f>HYPERLINK("https://francojmprogramacion.atlassian.net/issues/?atlOrigin=eyJpIjoiYzgwYTQ0ZjEyNzQzNGJhN2JmNjEyZTM0NmRhZWZhNjIiLCJwIjoic2hlZXRzLWppcmEifQ&amp;jql=key+in+%28EASY-262%2CEASY-259%29","EASY-262;EASY-259")</f>
        <v>EASY-262;EASY-259</v>
      </c>
      <c r="H8" s="1" t="s">
        <v>12</v>
      </c>
    </row>
    <row r="9">
      <c r="A9" s="1" t="s">
        <v>20</v>
      </c>
      <c r="B9" s="1" t="s">
        <v>9</v>
      </c>
      <c r="C9" s="1" t="s">
        <v>21</v>
      </c>
      <c r="D9" s="2" t="str">
        <f>HYPERLINK("https://francojmprogramacion.atlassian.net/browse/EASY-5?atlOrigin=eyJpIjoiYzgwYTQ0ZjEyNzQzNGJhN2JmNjEyZTM0NmRhZWZhNjIiLCJwIjoic2hlZXRzLWppcmEifQ","EASY-5")</f>
        <v>EASY-5</v>
      </c>
      <c r="E9" s="1" t="s">
        <v>24</v>
      </c>
      <c r="F9" s="1" t="s">
        <v>23</v>
      </c>
      <c r="G9" s="2" t="str">
        <f>HYPERLINK("https://francojmprogramacion.atlassian.net/issues/?atlOrigin=eyJpIjoiYzgwYTQ0ZjEyNzQzNGJhN2JmNjEyZTM0NmRhZWZhNjIiLCJwIjoic2hlZXRzLWppcmEifQ&amp;jql=key+in+%28EASY-254%2CEASY-250%2CEASY-252%29","EASY-254;EASY-250;EASY-252")</f>
        <v>EASY-254;EASY-250;EASY-252</v>
      </c>
      <c r="H9" s="1" t="s">
        <v>12</v>
      </c>
    </row>
    <row r="10">
      <c r="A10" s="1" t="s">
        <v>20</v>
      </c>
      <c r="B10" s="1" t="s">
        <v>9</v>
      </c>
      <c r="C10" s="1" t="s">
        <v>21</v>
      </c>
      <c r="D10" s="2" t="str">
        <f t="shared" ref="D10:D13" si="2">HYPERLINK("https://francojmprogramacion.atlassian.net/browse/EASY-6?atlOrigin=eyJpIjoiYzgwYTQ0ZjEyNzQzNGJhN2JmNjEyZTM0NmRhZWZhNjIiLCJwIjoic2hlZXRzLWppcmEifQ","EASY-6")</f>
        <v>EASY-6</v>
      </c>
      <c r="E10" s="1" t="s">
        <v>25</v>
      </c>
      <c r="F10" s="1" t="s">
        <v>23</v>
      </c>
      <c r="G10" s="2" t="str">
        <f>HYPERLINK("https://francojmprogramacion.atlassian.net/issues/?atlOrigin=eyJpIjoiYzgwYTQ0ZjEyNzQzNGJhN2JmNjEyZTM0NmRhZWZhNjIiLCJwIjoic2hlZXRzLWppcmEifQ&amp;jql=key+in+%28EASY-30%2CEASY-191%2CEASY-196%29","EASY-30;EASY-191;EASY-196")</f>
        <v>EASY-30;EASY-191;EASY-196</v>
      </c>
      <c r="H10" s="1" t="s">
        <v>26</v>
      </c>
    </row>
    <row r="11">
      <c r="A11" s="1" t="s">
        <v>20</v>
      </c>
      <c r="B11" s="1" t="s">
        <v>27</v>
      </c>
      <c r="C11" s="1" t="s">
        <v>21</v>
      </c>
      <c r="D11" s="2" t="str">
        <f t="shared" si="2"/>
        <v>EASY-6</v>
      </c>
      <c r="E11" s="1" t="s">
        <v>28</v>
      </c>
      <c r="F11" s="1" t="s">
        <v>23</v>
      </c>
      <c r="G11" s="2" t="str">
        <f>HYPERLINK("https://francojmprogramacion.atlassian.net/issues/?atlOrigin=eyJpIjoiYzgwYTQ0ZjEyNzQzNGJhN2JmNjEyZTM0NmRhZWZhNjIiLCJwIjoic2hlZXRzLWppcmEifQ&amp;jql=key+in+%28EASY-29%2CEASY-180%2CEASY-181%2CEASY-184%29","EASY-29;EASY-180;EASY-181;EASY-184")</f>
        <v>EASY-29;EASY-180;EASY-181;EASY-184</v>
      </c>
      <c r="H11" s="1" t="s">
        <v>26</v>
      </c>
    </row>
    <row r="12">
      <c r="A12" s="1" t="s">
        <v>20</v>
      </c>
      <c r="B12" s="1" t="s">
        <v>9</v>
      </c>
      <c r="C12" s="1" t="s">
        <v>21</v>
      </c>
      <c r="D12" s="2" t="str">
        <f t="shared" si="2"/>
        <v>EASY-6</v>
      </c>
      <c r="E12" s="1" t="s">
        <v>29</v>
      </c>
      <c r="F12" s="1" t="s">
        <v>23</v>
      </c>
      <c r="G12" s="2" t="str">
        <f>HYPERLINK("https://francojmprogramacion.atlassian.net/issues/?atlOrigin=eyJpIjoiYzgwYTQ0ZjEyNzQzNGJhN2JmNjEyZTM0NmRhZWZhNjIiLCJwIjoic2hlZXRzLWppcmEifQ&amp;jql=key+in+%28EASY-27%2CEASY-152%2CEASY-153%29","EASY-27;EASY-152;EASY-153")</f>
        <v>EASY-27;EASY-152;EASY-153</v>
      </c>
      <c r="H12" s="1" t="s">
        <v>26</v>
      </c>
    </row>
    <row r="13">
      <c r="A13" s="1" t="s">
        <v>20</v>
      </c>
      <c r="B13" s="1" t="s">
        <v>9</v>
      </c>
      <c r="C13" s="1" t="s">
        <v>21</v>
      </c>
      <c r="D13" s="2" t="str">
        <f t="shared" si="2"/>
        <v>EASY-6</v>
      </c>
      <c r="E13" s="1" t="s">
        <v>30</v>
      </c>
      <c r="F13" s="1" t="s">
        <v>23</v>
      </c>
      <c r="G13" s="2" t="str">
        <f>HYPERLINK("https://francojmprogramacion.atlassian.net/issues/?atlOrigin=eyJpIjoiYzgwYTQ0ZjEyNzQzNGJhN2JmNjEyZTM0NmRhZWZhNjIiLCJwIjoic2hlZXRzLWppcmEifQ&amp;jql=key+in+%28EASY-26%2CEASY-118%2CEASY-144%29","EASY-26;EASY-118;EASY-144")</f>
        <v>EASY-26;EASY-118;EASY-144</v>
      </c>
      <c r="H13" s="1" t="s">
        <v>26</v>
      </c>
    </row>
    <row r="14">
      <c r="A14" s="1" t="s">
        <v>20</v>
      </c>
      <c r="B14" s="1" t="s">
        <v>18</v>
      </c>
      <c r="C14" s="1" t="s">
        <v>21</v>
      </c>
      <c r="D14" s="2" t="str">
        <f t="shared" ref="D14:D15" si="3">HYPERLINK("https://francojmprogramacion.atlassian.net/browse/EASY-3?atlOrigin=eyJpIjoiYzgwYTQ0ZjEyNzQzNGJhN2JmNjEyZTM0NmRhZWZhNjIiLCJwIjoic2hlZXRzLWppcmEifQ","EASY-3")</f>
        <v>EASY-3</v>
      </c>
      <c r="E14" s="1" t="s">
        <v>31</v>
      </c>
      <c r="F14" s="1" t="s">
        <v>23</v>
      </c>
      <c r="G14" s="2" t="str">
        <f>HYPERLINK("https://francojmprogramacion.atlassian.net/issues/?atlOrigin=eyJpIjoiYzgwYTQ0ZjEyNzQzNGJhN2JmNjEyZTM0NmRhZWZhNjIiLCJwIjoic2hlZXRzLWppcmEifQ&amp;jql=key+in+%28EASY-12%2CEASY-91%2CEASY-226%29","EASY-12;EASY-91;EASY-226")</f>
        <v>EASY-12;EASY-91;EASY-226</v>
      </c>
      <c r="H14" s="1" t="s">
        <v>26</v>
      </c>
    </row>
    <row r="15">
      <c r="A15" s="1" t="s">
        <v>20</v>
      </c>
      <c r="B15" s="1" t="s">
        <v>18</v>
      </c>
      <c r="C15" s="1" t="s">
        <v>21</v>
      </c>
      <c r="D15" s="2" t="str">
        <f t="shared" si="3"/>
        <v>EASY-3</v>
      </c>
      <c r="E15" s="1" t="s">
        <v>32</v>
      </c>
      <c r="F15" s="1" t="s">
        <v>23</v>
      </c>
      <c r="G15" s="2" t="str">
        <f>HYPERLINK("https://francojmprogramacion.atlassian.net/issues/?atlOrigin=eyJpIjoiYzgwYTQ0ZjEyNzQzNGJhN2JmNjEyZTM0NmRhZWZhNjIiLCJwIjoic2hlZXRzLWppcmEifQ&amp;jql=key+in+%28EASY-12%2CEASY-91%29","EASY-12;EASY-91")</f>
        <v>EASY-12;EASY-91</v>
      </c>
      <c r="H15" s="1" t="s">
        <v>26</v>
      </c>
    </row>
    <row r="16">
      <c r="A16" s="1" t="s">
        <v>8</v>
      </c>
      <c r="B16" s="1" t="s">
        <v>9</v>
      </c>
      <c r="C16" s="1" t="s">
        <v>10</v>
      </c>
      <c r="D16" s="2" t="str">
        <f t="shared" ref="D16:D18" si="4">HYPERLINK("https://francojmprogramacion.atlassian.net/browse/EASY-7?atlOrigin=eyJpIjoiYzgwYTQ0ZjEyNzQzNGJhN2JmNjEyZTM0NmRhZWZhNjIiLCJwIjoic2hlZXRzLWppcmEifQ","EASY-7")</f>
        <v>EASY-7</v>
      </c>
      <c r="E16" s="1" t="s">
        <v>33</v>
      </c>
      <c r="F16" s="1" t="s">
        <v>26</v>
      </c>
      <c r="G16" s="2" t="str">
        <f>HYPERLINK("https://francojmprogramacion.atlassian.net/browse/EASY-265?atlOrigin=eyJpIjoiYzgwYTQ0ZjEyNzQzNGJhN2JmNjEyZTM0NmRhZWZhNjIiLCJwIjoic2hlZXRzLWppcmEifQ","EASY-265")</f>
        <v>EASY-265</v>
      </c>
      <c r="H16" s="1" t="s">
        <v>26</v>
      </c>
    </row>
    <row r="17">
      <c r="A17" s="1" t="s">
        <v>34</v>
      </c>
      <c r="B17" s="1" t="s">
        <v>9</v>
      </c>
      <c r="C17" s="1" t="s">
        <v>10</v>
      </c>
      <c r="D17" s="2" t="str">
        <f t="shared" si="4"/>
        <v>EASY-7</v>
      </c>
      <c r="E17" s="1" t="s">
        <v>35</v>
      </c>
      <c r="F17" s="1" t="s">
        <v>26</v>
      </c>
      <c r="G17" s="2" t="str">
        <f>HYPERLINK("https://francojmprogramacion.atlassian.net/browse/EASY-32?atlOrigin=eyJpIjoiYzgwYTQ0ZjEyNzQzNGJhN2JmNjEyZTM0NmRhZWZhNjIiLCJwIjoic2hlZXRzLWppcmEifQ","EASY-32")</f>
        <v>EASY-32</v>
      </c>
      <c r="H17" s="1" t="s">
        <v>26</v>
      </c>
    </row>
    <row r="18">
      <c r="A18" s="1" t="s">
        <v>36</v>
      </c>
      <c r="B18" s="1" t="s">
        <v>9</v>
      </c>
      <c r="C18" s="1" t="s">
        <v>10</v>
      </c>
      <c r="D18" s="2" t="str">
        <f t="shared" si="4"/>
        <v>EASY-7</v>
      </c>
      <c r="E18" s="1" t="s">
        <v>37</v>
      </c>
      <c r="F18" s="1" t="s">
        <v>26</v>
      </c>
      <c r="G18" s="2" t="str">
        <f>HYPERLINK("https://francojmprogramacion.atlassian.net/issues/?atlOrigin=eyJpIjoiYzgwYTQ0ZjEyNzQzNGJhN2JmNjEyZTM0NmRhZWZhNjIiLCJwIjoic2hlZXRzLWppcmEifQ&amp;jql=key+in+%28EASY-32%2CEASY-266%2CEASY-267%2CEASY-268%2CEASY-270%29","EASY-32;EASY-266;EASY-267;EASY-268;EASY-270")</f>
        <v>EASY-32;EASY-266;EASY-267;EASY-268;EASY-270</v>
      </c>
      <c r="H18" s="1" t="s">
        <v>26</v>
      </c>
    </row>
    <row r="19">
      <c r="A19" s="1" t="s">
        <v>34</v>
      </c>
      <c r="B19" s="1" t="s">
        <v>9</v>
      </c>
      <c r="C19" s="1" t="s">
        <v>10</v>
      </c>
      <c r="D19" s="2" t="str">
        <f t="shared" ref="D19:D20" si="5">HYPERLINK("https://francojmprogramacion.atlassian.net/browse/EASY-6?atlOrigin=eyJpIjoiYzgwYTQ0ZjEyNzQzNGJhN2JmNjEyZTM0NmRhZWZhNjIiLCJwIjoic2hlZXRzLWppcmEifQ","EASY-6")</f>
        <v>EASY-6</v>
      </c>
      <c r="E19" s="1" t="s">
        <v>38</v>
      </c>
      <c r="F19" s="1" t="s">
        <v>26</v>
      </c>
      <c r="G19" s="2" t="str">
        <f>HYPERLINK("https://francojmprogramacion.atlassian.net/browse/EASY-27?atlOrigin=eyJpIjoiYzgwYTQ0ZjEyNzQzNGJhN2JmNjEyZTM0NmRhZWZhNjIiLCJwIjoic2hlZXRzLWppcmEifQ","EASY-27")</f>
        <v>EASY-27</v>
      </c>
      <c r="H19" s="1" t="s">
        <v>26</v>
      </c>
    </row>
    <row r="20">
      <c r="A20" s="1" t="s">
        <v>34</v>
      </c>
      <c r="B20" s="1" t="s">
        <v>9</v>
      </c>
      <c r="C20" s="1" t="s">
        <v>10</v>
      </c>
      <c r="D20" s="2" t="str">
        <f t="shared" si="5"/>
        <v>EASY-6</v>
      </c>
      <c r="E20" s="1" t="s">
        <v>39</v>
      </c>
      <c r="F20" s="1" t="s">
        <v>26</v>
      </c>
      <c r="G20" s="2" t="str">
        <f>HYPERLINK("https://francojmprogramacion.atlassian.net/browse/EASY-26?atlOrigin=eyJpIjoiYzgwYTQ0ZjEyNzQzNGJhN2JmNjEyZTM0NmRhZWZhNjIiLCJwIjoic2hlZXRzLWppcmEifQ","EASY-26")</f>
        <v>EASY-26</v>
      </c>
      <c r="H20" s="1" t="s">
        <v>26</v>
      </c>
    </row>
    <row r="21">
      <c r="A21" s="1" t="s">
        <v>34</v>
      </c>
      <c r="B21" s="1" t="s">
        <v>9</v>
      </c>
      <c r="C21" s="1" t="s">
        <v>10</v>
      </c>
      <c r="D21" s="2" t="str">
        <f>HYPERLINK("https://francojmprogramacion.atlassian.net/browse/EASY-3?atlOrigin=eyJpIjoiYzgwYTQ0ZjEyNzQzNGJhN2JmNjEyZTM0NmRhZWZhNjIiLCJwIjoic2hlZXRzLWppcmEifQ","EASY-3")</f>
        <v>EASY-3</v>
      </c>
      <c r="E21" s="1" t="s">
        <v>40</v>
      </c>
      <c r="F21" s="1" t="s">
        <v>26</v>
      </c>
      <c r="G21" s="2" t="str">
        <f>HYPERLINK("https://francojmprogramacion.atlassian.net/browse/EASY-22?atlOrigin=eyJpIjoiYzgwYTQ0ZjEyNzQzNGJhN2JmNjEyZTM0NmRhZWZhNjIiLCJwIjoic2hlZXRzLWppcmEifQ","EASY-22")</f>
        <v>EASY-22</v>
      </c>
      <c r="H21" s="1" t="s">
        <v>26</v>
      </c>
    </row>
    <row r="22">
      <c r="A22" s="1" t="s">
        <v>34</v>
      </c>
      <c r="B22" s="1" t="s">
        <v>9</v>
      </c>
      <c r="C22" s="1" t="s">
        <v>10</v>
      </c>
      <c r="D22" s="1" t="s">
        <v>16</v>
      </c>
      <c r="E22" s="1" t="s">
        <v>41</v>
      </c>
      <c r="F22" s="1" t="s">
        <v>26</v>
      </c>
      <c r="G22" s="2" t="str">
        <f>HYPERLINK("https://francojmprogramacion.atlassian.net/browse/EASY-12?atlOrigin=eyJpIjoiYzgwYTQ0ZjEyNzQzNGJhN2JmNjEyZTM0NmRhZWZhNjIiLCJwIjoic2hlZXRzLWppcmEifQ","EASY-12")</f>
        <v>EASY-12</v>
      </c>
      <c r="H22" s="1" t="s">
        <v>26</v>
      </c>
    </row>
    <row r="23">
      <c r="A23" s="1" t="s">
        <v>8</v>
      </c>
      <c r="B23" s="1" t="s">
        <v>9</v>
      </c>
      <c r="C23" s="1" t="s">
        <v>10</v>
      </c>
      <c r="D23" s="2" t="str">
        <f>HYPERLINK("https://francojmprogramacion.atlassian.net/browse/EASY-6?atlOrigin=eyJpIjoiYzgwYTQ0ZjEyNzQzNGJhN2JmNjEyZTM0NmRhZWZhNjIiLCJwIjoic2hlZXRzLWppcmEifQ","EASY-6")</f>
        <v>EASY-6</v>
      </c>
      <c r="E23" s="1" t="s">
        <v>42</v>
      </c>
      <c r="F23" s="1" t="s">
        <v>26</v>
      </c>
      <c r="G23" s="2" t="str">
        <f>HYPERLINK("https://francojmprogramacion.atlassian.net/issues/?atlOrigin=eyJpIjoiYzgwYTQ0ZjEyNzQzNGJhN2JmNjEyZTM0NmRhZWZhNjIiLCJwIjoic2hlZXRzLWppcmEifQ&amp;jql=key+in+%28EASY-245%2CEASY-189%2CEASY-30%29","EASY-245;EASY-189;EASY-30")</f>
        <v>EASY-245;EASY-189;EASY-30</v>
      </c>
      <c r="H23" s="1" t="s">
        <v>26</v>
      </c>
    </row>
    <row r="24">
      <c r="A24" s="1" t="s">
        <v>34</v>
      </c>
      <c r="B24" s="1" t="s">
        <v>9</v>
      </c>
      <c r="C24" s="1" t="s">
        <v>10</v>
      </c>
      <c r="D24" s="1" t="s">
        <v>16</v>
      </c>
      <c r="E24" s="1" t="s">
        <v>43</v>
      </c>
      <c r="F24" s="1" t="s">
        <v>26</v>
      </c>
      <c r="G24" s="2" t="str">
        <f>HYPERLINK("https://francojmprogramacion.atlassian.net/browse/EASY-30?atlOrigin=eyJpIjoiYzgwYTQ0ZjEyNzQzNGJhN2JmNjEyZTM0NmRhZWZhNjIiLCJwIjoic2hlZXRzLWppcmEifQ","EASY-30")</f>
        <v>EASY-30</v>
      </c>
      <c r="H24" s="1" t="s">
        <v>26</v>
      </c>
    </row>
    <row r="25">
      <c r="A25" s="1" t="s">
        <v>36</v>
      </c>
      <c r="B25" s="1" t="s">
        <v>9</v>
      </c>
      <c r="C25" s="1" t="s">
        <v>10</v>
      </c>
      <c r="D25" s="2" t="str">
        <f>HYPERLINK("https://francojmprogramacion.atlassian.net/browse/EASY-6?atlOrigin=eyJpIjoiYzgwYTQ0ZjEyNzQzNGJhN2JmNjEyZTM0NmRhZWZhNjIiLCJwIjoic2hlZXRzLWppcmEifQ","EASY-6")</f>
        <v>EASY-6</v>
      </c>
      <c r="E25" s="1" t="s">
        <v>44</v>
      </c>
      <c r="F25" s="1" t="s">
        <v>26</v>
      </c>
      <c r="G25" s="2" t="str">
        <f>HYPERLINK("https://francojmprogramacion.atlassian.net/issues/?atlOrigin=eyJpIjoiYzgwYTQ0ZjEyNzQzNGJhN2JmNjEyZTM0NmRhZWZhNjIiLCJwIjoic2hlZXRzLWppcmEifQ&amp;jql=key+in+%28EASY-30%2CEASY-190%2CEASY-191%2CEASY-192%2CEASY-193%2CEASY-196%29","EASY-30;EASY-190;EASY-191;EASY-192;EASY-193;EASY-196")</f>
        <v>EASY-30;EASY-190;EASY-191;EASY-192;EASY-193;EASY-196</v>
      </c>
      <c r="H25" s="1" t="s">
        <v>26</v>
      </c>
    </row>
    <row r="26">
      <c r="A26" s="1" t="s">
        <v>34</v>
      </c>
      <c r="B26" s="1" t="s">
        <v>9</v>
      </c>
      <c r="C26" s="1" t="s">
        <v>10</v>
      </c>
      <c r="D26" s="1" t="s">
        <v>16</v>
      </c>
      <c r="E26" s="1" t="s">
        <v>45</v>
      </c>
      <c r="F26" s="1" t="s">
        <v>26</v>
      </c>
      <c r="G26" s="2" t="str">
        <f>HYPERLINK("https://francojmprogramacion.atlassian.net/browse/EASY-29?atlOrigin=eyJpIjoiYzgwYTQ0ZjEyNzQzNGJhN2JmNjEyZTM0NmRhZWZhNjIiLCJwIjoic2hlZXRzLWppcmEifQ","EASY-29")</f>
        <v>EASY-29</v>
      </c>
      <c r="H26" s="1" t="s">
        <v>26</v>
      </c>
    </row>
    <row r="27">
      <c r="A27" s="1" t="s">
        <v>8</v>
      </c>
      <c r="B27" s="1" t="s">
        <v>9</v>
      </c>
      <c r="C27" s="1" t="s">
        <v>10</v>
      </c>
      <c r="D27" s="2" t="str">
        <f t="shared" ref="D27:D29" si="6">HYPERLINK("https://francojmprogramacion.atlassian.net/browse/EASY-6?atlOrigin=eyJpIjoiYzgwYTQ0ZjEyNzQzNGJhN2JmNjEyZTM0NmRhZWZhNjIiLCJwIjoic2hlZXRzLWppcmEifQ","EASY-6")</f>
        <v>EASY-6</v>
      </c>
      <c r="E27" s="1" t="s">
        <v>46</v>
      </c>
      <c r="F27" s="1" t="s">
        <v>26</v>
      </c>
      <c r="G27" s="2" t="str">
        <f>HYPERLINK("https://francojmprogramacion.atlassian.net/issues/?atlOrigin=eyJpIjoiYzgwYTQ0ZjEyNzQzNGJhN2JmNjEyZTM0NmRhZWZhNjIiLCJwIjoic2hlZXRzLWppcmEifQ&amp;jql=key+in+%28EASY-244%2CEASY-29%2CEASY-178%29","EASY-244;EASY-29;EASY-178")</f>
        <v>EASY-244;EASY-29;EASY-178</v>
      </c>
      <c r="H27" s="1" t="s">
        <v>26</v>
      </c>
    </row>
    <row r="28">
      <c r="A28" s="1" t="s">
        <v>36</v>
      </c>
      <c r="B28" s="1" t="s">
        <v>9</v>
      </c>
      <c r="C28" s="1" t="s">
        <v>10</v>
      </c>
      <c r="D28" s="2" t="str">
        <f t="shared" si="6"/>
        <v>EASY-6</v>
      </c>
      <c r="E28" s="1" t="s">
        <v>47</v>
      </c>
      <c r="F28" s="1" t="s">
        <v>26</v>
      </c>
      <c r="G28" s="2" t="str">
        <f>HYPERLINK("https://francojmprogramacion.atlassian.net/issues/?atlOrigin=eyJpIjoiYzgwYTQ0ZjEyNzQzNGJhN2JmNjEyZTM0NmRhZWZhNjIiLCJwIjoic2hlZXRzLWppcmEifQ&amp;jql=key+in+%28EASY-29%2CEASY-179%2CEASY-180%2CEASY-181%2CEASY-182%2CEASY-183%2CEASY-184%29","EASY-29;EASY-179;EASY-180;EASY-181;EASY-182;EASY-183;EASY-184")</f>
        <v>EASY-29;EASY-179;EASY-180;EASY-181;EASY-182;EASY-183;EASY-184</v>
      </c>
      <c r="H28" s="1" t="s">
        <v>26</v>
      </c>
    </row>
    <row r="29">
      <c r="A29" s="1" t="s">
        <v>8</v>
      </c>
      <c r="B29" s="1" t="s">
        <v>9</v>
      </c>
      <c r="C29" s="1" t="s">
        <v>10</v>
      </c>
      <c r="D29" s="2" t="str">
        <f t="shared" si="6"/>
        <v>EASY-6</v>
      </c>
      <c r="E29" s="1" t="s">
        <v>48</v>
      </c>
      <c r="F29" s="1" t="s">
        <v>26</v>
      </c>
      <c r="G29" s="2" t="str">
        <f>HYPERLINK("https://francojmprogramacion.atlassian.net/issues/?atlOrigin=eyJpIjoiYzgwYTQ0ZjEyNzQzNGJhN2JmNjEyZTM0NmRhZWZhNjIiLCJwIjoic2hlZXRzLWppcmEifQ&amp;jql=key+in+%28EASY-28%2CEASY-154%29","EASY-28;EASY-154")</f>
        <v>EASY-28;EASY-154</v>
      </c>
      <c r="H29" s="1" t="s">
        <v>26</v>
      </c>
    </row>
    <row r="30">
      <c r="A30" s="1" t="s">
        <v>34</v>
      </c>
      <c r="B30" s="1" t="s">
        <v>9</v>
      </c>
      <c r="C30" s="1" t="s">
        <v>10</v>
      </c>
      <c r="D30" s="1" t="s">
        <v>16</v>
      </c>
      <c r="E30" s="1" t="s">
        <v>49</v>
      </c>
      <c r="F30" s="1" t="s">
        <v>26</v>
      </c>
      <c r="G30" s="2" t="str">
        <f>HYPERLINK("https://francojmprogramacion.atlassian.net/browse/EASY-28?atlOrigin=eyJpIjoiYzgwYTQ0ZjEyNzQzNGJhN2JmNjEyZTM0NmRhZWZhNjIiLCJwIjoic2hlZXRzLWppcmEifQ","EASY-28")</f>
        <v>EASY-28</v>
      </c>
      <c r="H30" s="1" t="s">
        <v>26</v>
      </c>
    </row>
    <row r="31">
      <c r="A31" s="1" t="s">
        <v>36</v>
      </c>
      <c r="B31" s="1" t="s">
        <v>9</v>
      </c>
      <c r="C31" s="1" t="s">
        <v>10</v>
      </c>
      <c r="D31" s="2" t="str">
        <f t="shared" ref="D31:D34" si="7">HYPERLINK("https://francojmprogramacion.atlassian.net/browse/EASY-6?atlOrigin=eyJpIjoiYzgwYTQ0ZjEyNzQzNGJhN2JmNjEyZTM0NmRhZWZhNjIiLCJwIjoic2hlZXRzLWppcmEifQ","EASY-6")</f>
        <v>EASY-6</v>
      </c>
      <c r="E31" s="1" t="s">
        <v>50</v>
      </c>
      <c r="F31" s="1" t="s">
        <v>26</v>
      </c>
      <c r="G31" s="2" t="str">
        <f>HYPERLINK("https://francojmprogramacion.atlassian.net/issues/?atlOrigin=eyJpIjoiYzgwYTQ0ZjEyNzQzNGJhN2JmNjEyZTM0NmRhZWZhNjIiLCJwIjoic2hlZXRzLWppcmEifQ&amp;jql=key+in+%28EASY-28%2CEASY-170%2CEASY-171%2CEASY-172%2CEASY-173%2CEASY-174%2CEASY-177%29","EASY-28;EASY-170;EASY-171;EASY-172;EASY-173;EASY-174;EASY-177")</f>
        <v>EASY-28;EASY-170;EASY-171;EASY-172;EASY-173;EASY-174;EASY-177</v>
      </c>
      <c r="H31" s="1" t="s">
        <v>26</v>
      </c>
    </row>
    <row r="32">
      <c r="A32" s="1" t="s">
        <v>8</v>
      </c>
      <c r="B32" s="1" t="s">
        <v>9</v>
      </c>
      <c r="C32" s="1" t="s">
        <v>10</v>
      </c>
      <c r="D32" s="2" t="str">
        <f t="shared" si="7"/>
        <v>EASY-6</v>
      </c>
      <c r="E32" s="1" t="s">
        <v>51</v>
      </c>
      <c r="F32" s="1" t="s">
        <v>26</v>
      </c>
      <c r="G32" s="2" t="str">
        <f>HYPERLINK("https://francojmprogramacion.atlassian.net/issues/?atlOrigin=eyJpIjoiYzgwYTQ0ZjEyNzQzNGJhN2JmNjEyZTM0NmRhZWZhNjIiLCJwIjoic2hlZXRzLWppcmEifQ&amp;jql=key+in+%28EASY-243%2CEASY-27%2CEASY-145%29","EASY-243;EASY-27;EASY-145")</f>
        <v>EASY-243;EASY-27;EASY-145</v>
      </c>
      <c r="H32" s="1" t="s">
        <v>26</v>
      </c>
    </row>
    <row r="33">
      <c r="A33" s="1" t="s">
        <v>36</v>
      </c>
      <c r="B33" s="1" t="s">
        <v>9</v>
      </c>
      <c r="C33" s="1" t="s">
        <v>10</v>
      </c>
      <c r="D33" s="2" t="str">
        <f t="shared" si="7"/>
        <v>EASY-6</v>
      </c>
      <c r="E33" s="1" t="s">
        <v>52</v>
      </c>
      <c r="F33" s="1" t="s">
        <v>26</v>
      </c>
      <c r="G33" s="2" t="str">
        <f>HYPERLINK("https://francojmprogramacion.atlassian.net/issues/?atlOrigin=eyJpIjoiYzgwYTQ0ZjEyNzQzNGJhN2JmNjEyZTM0NmRhZWZhNjIiLCJwIjoic2hlZXRzLWppcmEifQ&amp;jql=key+in+%28EASY-27%2CEASY-147%2CEASY-149%2CEASY-150%2CEASY-151%2CEASY-152%2CEASY-153%29","EASY-27;EASY-147;EASY-149;EASY-150;EASY-151;EASY-152;EASY-153")</f>
        <v>EASY-27;EASY-147;EASY-149;EASY-150;EASY-151;EASY-152;EASY-153</v>
      </c>
      <c r="H33" s="1" t="s">
        <v>26</v>
      </c>
    </row>
    <row r="34">
      <c r="A34" s="1" t="s">
        <v>8</v>
      </c>
      <c r="B34" s="1" t="s">
        <v>9</v>
      </c>
      <c r="C34" s="1" t="s">
        <v>10</v>
      </c>
      <c r="D34" s="2" t="str">
        <f t="shared" si="7"/>
        <v>EASY-6</v>
      </c>
      <c r="E34" s="1" t="s">
        <v>53</v>
      </c>
      <c r="F34" s="1" t="s">
        <v>26</v>
      </c>
      <c r="G34" s="2" t="str">
        <f>HYPERLINK("https://francojmprogramacion.atlassian.net/issues/?atlOrigin=eyJpIjoiYzgwYTQ0ZjEyNzQzNGJhN2JmNjEyZTM0NmRhZWZhNjIiLCJwIjoic2hlZXRzLWppcmEifQ&amp;jql=key+in+%28EASY-240%2CEASY-241%2CEASY-26%2CEASY-93%29","EASY-240;EASY-241;EASY-26;EASY-93")</f>
        <v>EASY-240;EASY-241;EASY-26;EASY-93</v>
      </c>
      <c r="H34" s="1" t="s">
        <v>26</v>
      </c>
    </row>
    <row r="35">
      <c r="A35" s="1" t="s">
        <v>8</v>
      </c>
      <c r="B35" s="1" t="s">
        <v>9</v>
      </c>
      <c r="C35" s="1" t="s">
        <v>10</v>
      </c>
      <c r="D35" s="2" t="str">
        <f t="shared" ref="D35:D37" si="8">HYPERLINK("https://francojmprogramacion.atlassian.net/browse/EASY-3?atlOrigin=eyJpIjoiYzgwYTQ0ZjEyNzQzNGJhN2JmNjEyZTM0NmRhZWZhNjIiLCJwIjoic2hlZXRzLWppcmEifQ","EASY-3")</f>
        <v>EASY-3</v>
      </c>
      <c r="E35" s="1" t="s">
        <v>54</v>
      </c>
      <c r="F35" s="1" t="s">
        <v>26</v>
      </c>
      <c r="G35" s="2" t="str">
        <f>HYPERLINK("https://francojmprogramacion.atlassian.net/issues/?atlOrigin=eyJpIjoiYzgwYTQ0ZjEyNzQzNGJhN2JmNjEyZTM0NmRhZWZhNjIiLCJwIjoic2hlZXRzLWppcmEifQ&amp;jql=key+in+%28EASY-234%2CEASY-22%2CEASY-95%29","EASY-234;EASY-22;EASY-95")</f>
        <v>EASY-234;EASY-22;EASY-95</v>
      </c>
      <c r="H35" s="1" t="s">
        <v>26</v>
      </c>
    </row>
    <row r="36">
      <c r="A36" s="1" t="s">
        <v>36</v>
      </c>
      <c r="B36" s="1" t="s">
        <v>9</v>
      </c>
      <c r="C36" s="1" t="s">
        <v>10</v>
      </c>
      <c r="D36" s="2" t="str">
        <f t="shared" si="8"/>
        <v>EASY-3</v>
      </c>
      <c r="E36" s="1" t="s">
        <v>55</v>
      </c>
      <c r="F36" s="1" t="s">
        <v>26</v>
      </c>
      <c r="G36" s="2" t="str">
        <f>HYPERLINK("https://francojmprogramacion.atlassian.net/issues/?atlOrigin=eyJpIjoiYzgwYTQ0ZjEyNzQzNGJhN2JmNjEyZTM0NmRhZWZhNjIiLCJwIjoic2hlZXRzLWppcmEifQ&amp;jql=key+in+%28EASY-22%2CEASY-96%2CEASY-97%2CEASY-98%2CEASY-115%2CEASY-223%29","EASY-22;EASY-96;EASY-97;EASY-98;EASY-115;EASY-223")</f>
        <v>EASY-22;EASY-96;EASY-97;EASY-98;EASY-115;EASY-223</v>
      </c>
      <c r="H36" s="1" t="s">
        <v>26</v>
      </c>
    </row>
    <row r="37">
      <c r="A37" s="1" t="s">
        <v>8</v>
      </c>
      <c r="B37" s="1" t="s">
        <v>18</v>
      </c>
      <c r="C37" s="1" t="s">
        <v>10</v>
      </c>
      <c r="D37" s="2" t="str">
        <f t="shared" si="8"/>
        <v>EASY-3</v>
      </c>
      <c r="E37" s="1" t="s">
        <v>56</v>
      </c>
      <c r="F37" s="1" t="s">
        <v>26</v>
      </c>
      <c r="G37" s="2" t="str">
        <f>HYPERLINK("https://francojmprogramacion.atlassian.net/issues/?atlOrigin=eyJpIjoiYzgwYTQ0ZjEyNzQzNGJhN2JmNjEyZTM0NmRhZWZhNjIiLCJwIjoic2hlZXRzLWppcmEifQ&amp;jql=key+in+%28EASY-9%2CEASY-44%29","EASY-9;EASY-44")</f>
        <v>EASY-9;EASY-44</v>
      </c>
      <c r="H37" s="1" t="s">
        <v>26</v>
      </c>
    </row>
    <row r="38">
      <c r="A38" s="1" t="s">
        <v>36</v>
      </c>
      <c r="B38" s="1" t="s">
        <v>9</v>
      </c>
      <c r="C38" s="1" t="s">
        <v>10</v>
      </c>
      <c r="D38" s="2" t="str">
        <f>HYPERLINK("https://francojmprogramacion.atlassian.net/browse/EASY-6?atlOrigin=eyJpIjoiYzgwYTQ0ZjEyNzQzNGJhN2JmNjEyZTM0NmRhZWZhNjIiLCJwIjoic2hlZXRzLWppcmEifQ","EASY-6")</f>
        <v>EASY-6</v>
      </c>
      <c r="E38" s="1" t="s">
        <v>57</v>
      </c>
      <c r="F38" s="1" t="s">
        <v>26</v>
      </c>
      <c r="G38" s="2" t="str">
        <f>HYPERLINK("https://francojmprogramacion.atlassian.net/issues/?atlOrigin=eyJpIjoiYzgwYTQ0ZjEyNzQzNGJhN2JmNjEyZTM0NmRhZWZhNjIiLCJwIjoic2hlZXRzLWppcmEifQ&amp;jql=key+in+%28EASY-26%2CEASY-118%2CEASY-119%2CEASY-120%2CEASY-121%2CEASY-122%2CEASY-123%2CEASY-144%2CEASY-236%2CEAS"&amp;"Y-237%2CEASY-238%29","EASY-26;EASY-118;EASY-119;EASY-120;EASY-121;EASY-122;EASY-123;EASY-144;EASY-236;EASY-237;EASY-238")</f>
        <v>EASY-26;EASY-118;EASY-119;EASY-120;EASY-121;EASY-122;EASY-123;EASY-144;EASY-236;EASY-237;EASY-238</v>
      </c>
      <c r="H38" s="1" t="s">
        <v>26</v>
      </c>
    </row>
    <row r="39">
      <c r="A39" s="1" t="s">
        <v>8</v>
      </c>
      <c r="B39" s="1" t="s">
        <v>18</v>
      </c>
      <c r="C39" s="1" t="s">
        <v>10</v>
      </c>
      <c r="D39" s="2" t="str">
        <f>HYPERLINK("https://francojmprogramacion.atlassian.net/browse/EASY-3?atlOrigin=eyJpIjoiYzgwYTQ0ZjEyNzQzNGJhN2JmNjEyZTM0NmRhZWZhNjIiLCJwIjoic2hlZXRzLWppcmEifQ","EASY-3")</f>
        <v>EASY-3</v>
      </c>
      <c r="E39" s="1" t="s">
        <v>58</v>
      </c>
      <c r="F39" s="1" t="s">
        <v>26</v>
      </c>
      <c r="G39" s="2" t="str">
        <f>HYPERLINK("https://francojmprogramacion.atlassian.net/issues/?atlOrigin=eyJpIjoiYzgwYTQ0ZjEyNzQzNGJhN2JmNjEyZTM0NmRhZWZhNjIiLCJwIjoic2hlZXRzLWppcmEifQ&amp;jql=key+in+%28EASY-205%2CEASY-233%2CEASY-55%2CEASY-12%29","EASY-205;EASY-233;EASY-55;EASY-12")</f>
        <v>EASY-205;EASY-233;EASY-55;EASY-12</v>
      </c>
      <c r="H39" s="1" t="s">
        <v>26</v>
      </c>
    </row>
    <row r="40">
      <c r="A40" s="1" t="s">
        <v>36</v>
      </c>
      <c r="B40" s="1" t="s">
        <v>18</v>
      </c>
      <c r="C40" s="1" t="s">
        <v>10</v>
      </c>
      <c r="D40" s="1" t="s">
        <v>16</v>
      </c>
      <c r="E40" s="1" t="s">
        <v>59</v>
      </c>
      <c r="F40" s="1" t="s">
        <v>26</v>
      </c>
      <c r="G40" s="2" t="str">
        <f>HYPERLINK("https://francojmprogramacion.atlassian.net/issues/?atlOrigin=eyJpIjoiYzgwYTQ0ZjEyNzQzNGJhN2JmNjEyZTM0NmRhZWZhNjIiLCJwIjoic2hlZXRzLWppcmEifQ&amp;jql=key+in+%28EASY-12%2CEASY-70%2CEASY-71%2CEASY-72%2CEASY-73%2CEASY-75%2CEASY-76%2CEASY-77%2CEASY-78%2CEASY-79%2CE"&amp;"ASY-80%2CEASY-87%2CEASY-88%2CEASY-91%2CEASY-201%2CEASY-225%2CEASY-226%2CEASY-227%2CEASY-228%29","EASY-12;EASY-70;EASY-71;EASY-72;EASY-73;EASY-75;EASY-76;EASY-77;EASY-78;EASY-79;EASY-80;EASY-87;EASY-88;EASY-91;EASY-201;EASY-225;EASY-226;EASY-227;EASY-228")</f>
        <v>EASY-12;EASY-70;EASY-71;EASY-72;EASY-73;EASY-75;EASY-76;EASY-77;EASY-78;EASY-79;EASY-80;EASY-87;EASY-88;EASY-91;EASY-201;EASY-225;EASY-226;EASY-227;EASY-228</v>
      </c>
      <c r="H40" s="1" t="s">
        <v>26</v>
      </c>
    </row>
    <row r="41">
      <c r="A41" s="1" t="s">
        <v>34</v>
      </c>
      <c r="B41" s="1" t="s">
        <v>9</v>
      </c>
      <c r="C41" s="1" t="s">
        <v>10</v>
      </c>
      <c r="D41" s="1" t="s">
        <v>16</v>
      </c>
      <c r="E41" s="1" t="s">
        <v>60</v>
      </c>
      <c r="F41" s="1" t="s">
        <v>26</v>
      </c>
      <c r="G41" s="2" t="str">
        <f>HYPERLINK("https://francojmprogramacion.atlassian.net/browse/EASY-44?atlOrigin=eyJpIjoiYzgwYTQ0ZjEyNzQzNGJhN2JmNjEyZTM0NmRhZWZhNjIiLCJwIjoic2hlZXRzLWppcmEifQ","EASY-44")</f>
        <v>EASY-44</v>
      </c>
      <c r="H41" s="1" t="s">
        <v>26</v>
      </c>
    </row>
    <row r="42">
      <c r="A42" s="1" t="s">
        <v>36</v>
      </c>
      <c r="B42" s="1" t="s">
        <v>18</v>
      </c>
      <c r="C42" s="1" t="s">
        <v>10</v>
      </c>
      <c r="D42" s="2" t="str">
        <f>HYPERLINK("https://francojmprogramacion.atlassian.net/browse/EASY-3?atlOrigin=eyJpIjoiYzgwYTQ0ZjEyNzQzNGJhN2JmNjEyZTM0NmRhZWZhNjIiLCJwIjoic2hlZXRzLWppcmEifQ","EASY-3")</f>
        <v>EASY-3</v>
      </c>
      <c r="E42" s="1" t="s">
        <v>61</v>
      </c>
      <c r="F42" s="1" t="s">
        <v>26</v>
      </c>
      <c r="G42" s="2" t="str">
        <f>HYPERLINK("https://francojmprogramacion.atlassian.net/issues/?atlOrigin=eyJpIjoiYzgwYTQ0ZjEyNzQzNGJhN2JmNjEyZTM0NmRhZWZhNjIiLCJwIjoic2hlZXRzLWppcmEifQ&amp;jql=key+in+%28EASY-53%2CEASY-9%2CEASY-45%2CEASY-46%2CEASY-47%2CEASY-48%2CEASY-49%2CEASY-50%2CEASY-94%29","EASY-53;EASY-9;EASY-45;EASY-46;EASY-47;EASY-48;EASY-49;EASY-50;EASY-94")</f>
        <v>EASY-53;EASY-9;EASY-45;EASY-46;EASY-47;EASY-48;EASY-49;EASY-50;EASY-94</v>
      </c>
      <c r="H42" s="1" t="s">
        <v>26</v>
      </c>
    </row>
    <row r="43">
      <c r="A43" s="1" t="s">
        <v>62</v>
      </c>
      <c r="B43" s="1" t="s">
        <v>9</v>
      </c>
      <c r="C43" s="1" t="s">
        <v>10</v>
      </c>
      <c r="D43" s="2" t="str">
        <f>HYPERLINK("https://francojmprogramacion.atlassian.net/browse/EASY-7?atlOrigin=eyJpIjoiYzgwYTQ0ZjEyNzQzNGJhN2JmNjEyZTM0NmRhZWZhNjIiLCJwIjoic2hlZXRzLWppcmEifQ","EASY-7")</f>
        <v>EASY-7</v>
      </c>
      <c r="E43" s="1" t="s">
        <v>63</v>
      </c>
      <c r="F43" s="1" t="s">
        <v>26</v>
      </c>
      <c r="G43" s="2" t="str">
        <f>HYPERLINK("https://francojmprogramacion.atlassian.net/issues/?atlOrigin=eyJpIjoiYzgwYTQ0ZjEyNzQzNGJhN2JmNjEyZTM0NmRhZWZhNjIiLCJwIjoic2hlZXRzLWppcmEifQ&amp;jql=key+in+%28EASY-269%2CEASY-265%2CEASY-266%2CEASY-267%2CEASY-268%29","EASY-269;EASY-265;EASY-266;EASY-267;EASY-268")</f>
        <v>EASY-269;EASY-265;EASY-266;EASY-267;EASY-268</v>
      </c>
      <c r="H43" s="1" t="s">
        <v>12</v>
      </c>
    </row>
    <row r="44">
      <c r="A44" s="1" t="s">
        <v>62</v>
      </c>
      <c r="B44" s="1" t="s">
        <v>9</v>
      </c>
      <c r="C44" s="1" t="s">
        <v>21</v>
      </c>
      <c r="D44" s="2" t="str">
        <f t="shared" ref="D44:D48" si="9">HYPERLINK("https://francojmprogramacion.atlassian.net/browse/EASY-6?atlOrigin=eyJpIjoiYzgwYTQ0ZjEyNzQzNGJhN2JmNjEyZTM0NmRhZWZhNjIiLCJwIjoic2hlZXRzLWppcmEifQ","EASY-6")</f>
        <v>EASY-6</v>
      </c>
      <c r="E44" s="1" t="s">
        <v>64</v>
      </c>
      <c r="F44" s="1" t="s">
        <v>26</v>
      </c>
      <c r="G44" s="2" t="str">
        <f>HYPERLINK("https://francojmprogramacion.atlassian.net/issues/?atlOrigin=eyJpIjoiYzgwYTQ0ZjEyNzQzNGJhN2JmNjEyZTM0NmRhZWZhNjIiLCJwIjoic2hlZXRzLWppcmEifQ&amp;jql=key+in+%28EASY-245%2CEASY-195%2CEASY-189%2CEASY-190%2CEASY-191%2CEASY-192%2CEASY-193%2CEASY-196%29","EASY-245;EASY-195;EASY-189;EASY-190;EASY-191;EASY-192;EASY-193;EASY-196")</f>
        <v>EASY-245;EASY-195;EASY-189;EASY-190;EASY-191;EASY-192;EASY-193;EASY-196</v>
      </c>
      <c r="H44" s="1" t="s">
        <v>12</v>
      </c>
    </row>
    <row r="45">
      <c r="A45" s="1" t="s">
        <v>62</v>
      </c>
      <c r="B45" s="1" t="s">
        <v>9</v>
      </c>
      <c r="C45" s="1" t="s">
        <v>21</v>
      </c>
      <c r="D45" s="2" t="str">
        <f t="shared" si="9"/>
        <v>EASY-6</v>
      </c>
      <c r="E45" s="1" t="s">
        <v>65</v>
      </c>
      <c r="F45" s="1" t="s">
        <v>26</v>
      </c>
      <c r="G45" s="2" t="str">
        <f>HYPERLINK("https://francojmprogramacion.atlassian.net/issues/?atlOrigin=eyJpIjoiYzgwYTQ0ZjEyNzQzNGJhN2JmNjEyZTM0NmRhZWZhNjIiLCJwIjoic2hlZXRzLWppcmEifQ&amp;jql=key+in+%28EASY-244%2CEASY-184%2CEASY-187%2CEASY-178%2CEASY-179%2CEASY-180%2CEASY-181%2CEASY-182%2CEASY-183%29","EASY-244;EASY-184;EASY-187;EASY-178;EASY-179;EASY-180;EASY-181;EASY-182;EASY-183")</f>
        <v>EASY-244;EASY-184;EASY-187;EASY-178;EASY-179;EASY-180;EASY-181;EASY-182;EASY-183</v>
      </c>
      <c r="H45" s="1" t="s">
        <v>12</v>
      </c>
    </row>
    <row r="46">
      <c r="A46" s="1" t="s">
        <v>62</v>
      </c>
      <c r="B46" s="1" t="s">
        <v>9</v>
      </c>
      <c r="C46" s="1" t="s">
        <v>10</v>
      </c>
      <c r="D46" s="2" t="str">
        <f t="shared" si="9"/>
        <v>EASY-6</v>
      </c>
      <c r="E46" s="1" t="s">
        <v>66</v>
      </c>
      <c r="F46" s="1" t="s">
        <v>26</v>
      </c>
      <c r="G46" s="2" t="str">
        <f>HYPERLINK("https://francojmprogramacion.atlassian.net/issues/?atlOrigin=eyJpIjoiYzgwYTQ0ZjEyNzQzNGJhN2JmNjEyZTM0NmRhZWZhNjIiLCJwIjoic2hlZXRzLWppcmEifQ&amp;jql=key+in+%28EASY-176%2CEASY-177%2CEASY-154%2CEASY-170%2CEASY-171%2CEASY-172%2CEASY-173%29","EASY-176;EASY-177;EASY-154;EASY-170;EASY-171;EASY-172;EASY-173")</f>
        <v>EASY-176;EASY-177;EASY-154;EASY-170;EASY-171;EASY-172;EASY-173</v>
      </c>
      <c r="H46" s="1" t="s">
        <v>12</v>
      </c>
    </row>
    <row r="47">
      <c r="A47" s="1" t="s">
        <v>62</v>
      </c>
      <c r="B47" s="1" t="s">
        <v>9</v>
      </c>
      <c r="C47" s="1" t="s">
        <v>21</v>
      </c>
      <c r="D47" s="2" t="str">
        <f t="shared" si="9"/>
        <v>EASY-6</v>
      </c>
      <c r="E47" s="1" t="s">
        <v>67</v>
      </c>
      <c r="F47" s="1" t="s">
        <v>26</v>
      </c>
      <c r="G47" s="2" t="str">
        <f>HYPERLINK("https://francojmprogramacion.atlassian.net/issues/?atlOrigin=eyJpIjoiYzgwYTQ0ZjEyNzQzNGJhN2JmNjEyZTM0NmRhZWZhNjIiLCJwIjoic2hlZXRzLWppcmEifQ&amp;jql=key+in+%28EASY-243%2CEASY-153%2CEASY-242%2CEASY-145%2CEASY-147%2CEASY-149%2CEASY-150%2CEASY-151%2CEASY-152%29","EASY-243;EASY-153;EASY-242;EASY-145;EASY-147;EASY-149;EASY-150;EASY-151;EASY-152")</f>
        <v>EASY-243;EASY-153;EASY-242;EASY-145;EASY-147;EASY-149;EASY-150;EASY-151;EASY-152</v>
      </c>
      <c r="H47" s="1" t="s">
        <v>12</v>
      </c>
    </row>
    <row r="48">
      <c r="A48" s="1" t="s">
        <v>62</v>
      </c>
      <c r="B48" s="1" t="s">
        <v>9</v>
      </c>
      <c r="C48" s="1" t="s">
        <v>21</v>
      </c>
      <c r="D48" s="2" t="str">
        <f t="shared" si="9"/>
        <v>EASY-6</v>
      </c>
      <c r="E48" s="1" t="s">
        <v>68</v>
      </c>
      <c r="F48" s="1" t="s">
        <v>26</v>
      </c>
      <c r="G48" s="2" t="str">
        <f>HYPERLINK("https://francojmprogramacion.atlassian.net/issues/?atlOrigin=eyJpIjoiYzgwYTQ0ZjEyNzQzNGJhN2JmNjEyZTM0NmRhZWZhNjIiLCJwIjoic2hlZXRzLWppcmEifQ&amp;jql=key+in+%28EASY-240%2CEASY-241%2CEASY-144%2CEASY-239%2CEASY-93%2CEASY-118%2CEASY-119%2CEASY-120%2CEASY-121%2CEAS"&amp;"Y-122%2CEASY-123%2CEASY-236%2CEASY-237%2CEASY-238%29","EASY-240;EASY-241;EASY-144;EASY-239;EASY-93;EASY-118;EASY-119;EASY-120;EASY-121;EASY-122;EASY-123;EASY-236;EASY-237;EASY-238")</f>
        <v>EASY-240;EASY-241;EASY-144;EASY-239;EASY-93;EASY-118;EASY-119;EASY-120;EASY-121;EASY-122;EASY-123;EASY-236;EASY-237;EASY-238</v>
      </c>
      <c r="H48" s="1" t="s">
        <v>12</v>
      </c>
    </row>
    <row r="49">
      <c r="A49" s="1" t="s">
        <v>62</v>
      </c>
      <c r="B49" s="1" t="s">
        <v>9</v>
      </c>
      <c r="C49" s="1" t="s">
        <v>21</v>
      </c>
      <c r="D49" s="2" t="str">
        <f>HYPERLINK("https://francojmprogramacion.atlassian.net/browse/EASY-4?atlOrigin=eyJpIjoiYzgwYTQ0ZjEyNzQzNGJhN2JmNjEyZTM0NmRhZWZhNjIiLCJwIjoic2hlZXRzLWppcmEifQ","EASY-4")</f>
        <v>EASY-4</v>
      </c>
      <c r="E49" s="1" t="s">
        <v>69</v>
      </c>
      <c r="F49" s="1" t="s">
        <v>26</v>
      </c>
      <c r="G49" s="2" t="str">
        <f>HYPERLINK("https://francojmprogramacion.atlassian.net/issues/?atlOrigin=eyJpIjoiYzgwYTQ0ZjEyNzQzNGJhN2JmNjEyZTM0NmRhZWZhNjIiLCJwIjoic2hlZXRzLWppcmEifQ&amp;jql=key+in+%28EASY-234%2CEASY-115%2CEASY-206%2CEASY-95%2CEASY-96%2CEASY-97%2CEASY-98%2CEASY-223%29","EASY-234;EASY-115;EASY-206;EASY-95;EASY-96;EASY-97;EASY-98;EASY-223")</f>
        <v>EASY-234;EASY-115;EASY-206;EASY-95;EASY-96;EASY-97;EASY-98;EASY-223</v>
      </c>
      <c r="H49" s="1" t="s">
        <v>12</v>
      </c>
    </row>
    <row r="50">
      <c r="A50" s="1" t="s">
        <v>62</v>
      </c>
      <c r="B50" s="1" t="s">
        <v>18</v>
      </c>
      <c r="C50" s="1" t="s">
        <v>21</v>
      </c>
      <c r="D50" s="2" t="str">
        <f t="shared" ref="D50:D51" si="10">HYPERLINK("https://francojmprogramacion.atlassian.net/browse/EASY-3?atlOrigin=eyJpIjoiYzgwYTQ0ZjEyNzQzNGJhN2JmNjEyZTM0NmRhZWZhNjIiLCJwIjoic2hlZXRzLWppcmEifQ","EASY-3")</f>
        <v>EASY-3</v>
      </c>
      <c r="E50" s="1" t="s">
        <v>70</v>
      </c>
      <c r="F50" s="1" t="s">
        <v>26</v>
      </c>
      <c r="G50" s="2" t="str">
        <f>HYPERLINK("https://francojmprogramacion.atlassian.net/issues/?atlOrigin=eyJpIjoiYzgwYTQ0ZjEyNzQzNGJhN2JmNjEyZTM0NmRhZWZhNjIiLCJwIjoic2hlZXRzLWppcmEifQ&amp;jql=key+in+%28EASY-205%2CEASY-233%2CEASY-198%2CEASY-3%2CEASY-55%2CEASY-70%2CEASY-71%2CEASY-72%2CEASY-73%2CEASY-75%2"&amp;"CEASY-76%2CEASY-77%2CEASY-78%2CEASY-79%2CEASY-80%2CEASY-87%2CEASY-88%2CEASY-91%2CEASY-201%2CEASY-225%2CEASY-226%2CEASY-227%2CEASY-228%29","EASY-205;EASY-233;EASY-198;EASY-3;EASY-55;EASY-70;EASY-71;EASY-72;EASY-73;EASY-75;EASY-76;EASY-77;EASY-78;EASY-79;EASY-80;EASY-87;EASY-88;EASY-91;EASY-201;EASY-225;EASY-226;EASY-227;EASY-228")</f>
        <v>EASY-205;EASY-233;EASY-198;EASY-3;EASY-55;EASY-70;EASY-71;EASY-72;EASY-73;EASY-75;EASY-76;EASY-77;EASY-78;EASY-79;EASY-80;EASY-87;EASY-88;EASY-91;EASY-201;EASY-225;EASY-226;EASY-227;EASY-228</v>
      </c>
      <c r="H50" s="1" t="s">
        <v>26</v>
      </c>
    </row>
    <row r="51">
      <c r="A51" s="1" t="s">
        <v>62</v>
      </c>
      <c r="B51" s="1" t="s">
        <v>18</v>
      </c>
      <c r="C51" s="1" t="s">
        <v>21</v>
      </c>
      <c r="D51" s="2" t="str">
        <f t="shared" si="10"/>
        <v>EASY-3</v>
      </c>
      <c r="E51" s="1" t="s">
        <v>71</v>
      </c>
      <c r="F51" s="1" t="s">
        <v>26</v>
      </c>
      <c r="G51" s="2" t="str">
        <f>HYPERLINK("https://francojmprogramacion.atlassian.net/issues/?atlOrigin=eyJpIjoiYzgwYTQ0ZjEyNzQzNGJhN2JmNjEyZTM0NmRhZWZhNjIiLCJwIjoic2hlZXRzLWppcmEifQ&amp;jql=key+in+%28EASY-94%2CEASY-3%2CEASY-44%2CEASY-45%2CEASY-46%2CEASY-47%2CEASY-48%2CEASY-49%2CEASY-50%29","EASY-94;EASY-3;EASY-44;EASY-45;EASY-46;EASY-47;EASY-48;EASY-49;EASY-50")</f>
        <v>EASY-94;EASY-3;EASY-44;EASY-45;EASY-46;EASY-47;EASY-48;EASY-49;EASY-50</v>
      </c>
      <c r="H51" s="1" t="s">
        <v>23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420</v>
      </c>
      <c r="B1" s="7"/>
      <c r="C1" s="7"/>
      <c r="E1" s="6" t="s">
        <v>155</v>
      </c>
      <c r="F1" s="7"/>
      <c r="I1" s="9" t="s">
        <v>421</v>
      </c>
      <c r="J1" s="10"/>
      <c r="K1" s="10"/>
      <c r="L1" s="10"/>
      <c r="M1" s="12"/>
      <c r="N1" s="13" t="s">
        <v>422</v>
      </c>
      <c r="O1" s="10"/>
      <c r="P1" s="10"/>
      <c r="Q1" s="10"/>
      <c r="R1" s="12"/>
    </row>
    <row r="2">
      <c r="A2" s="7"/>
      <c r="B2" s="7"/>
      <c r="C2" s="7"/>
      <c r="I2" s="14"/>
      <c r="J2" s="15"/>
      <c r="K2" s="15"/>
      <c r="L2" s="15"/>
      <c r="M2" s="16"/>
      <c r="N2" s="15"/>
      <c r="O2" s="15"/>
      <c r="P2" s="15"/>
      <c r="Q2" s="15"/>
      <c r="R2" s="16"/>
    </row>
    <row r="3">
      <c r="A3" s="6" t="s">
        <v>423</v>
      </c>
      <c r="B3" s="7"/>
      <c r="C3" s="7"/>
      <c r="E3" s="8" t="s">
        <v>77</v>
      </c>
      <c r="I3" s="17" t="s">
        <v>424</v>
      </c>
      <c r="J3" s="15"/>
      <c r="K3" s="15"/>
      <c r="L3" s="15"/>
      <c r="M3" s="16"/>
      <c r="N3" s="18" t="s">
        <v>425</v>
      </c>
      <c r="O3" s="15"/>
      <c r="P3" s="15"/>
      <c r="Q3" s="15"/>
      <c r="R3" s="16"/>
    </row>
    <row r="4">
      <c r="A4" s="7"/>
      <c r="B4" s="7"/>
      <c r="C4" s="7"/>
      <c r="I4" s="14"/>
      <c r="J4" s="15"/>
      <c r="K4" s="15"/>
      <c r="L4" s="15"/>
      <c r="M4" s="16"/>
      <c r="N4" s="15"/>
      <c r="O4" s="15"/>
      <c r="P4" s="15"/>
      <c r="Q4" s="15"/>
      <c r="R4" s="16"/>
    </row>
    <row r="5">
      <c r="A5" s="6" t="s">
        <v>426</v>
      </c>
      <c r="B5" s="7"/>
      <c r="C5" s="7"/>
      <c r="E5" s="8" t="s">
        <v>78</v>
      </c>
      <c r="I5" s="17" t="s">
        <v>427</v>
      </c>
      <c r="J5" s="15"/>
      <c r="K5" s="15"/>
      <c r="L5" s="15"/>
      <c r="M5" s="16"/>
      <c r="N5" s="18" t="s">
        <v>428</v>
      </c>
      <c r="O5" s="15"/>
      <c r="P5" s="15"/>
      <c r="Q5" s="15"/>
      <c r="R5" s="16"/>
    </row>
    <row r="6">
      <c r="I6" s="14"/>
      <c r="J6" s="15"/>
      <c r="K6" s="15"/>
      <c r="L6" s="15"/>
      <c r="M6" s="16"/>
      <c r="N6" s="15"/>
      <c r="O6" s="15"/>
      <c r="P6" s="15"/>
      <c r="Q6" s="15"/>
      <c r="R6" s="16"/>
    </row>
    <row r="7">
      <c r="E7" s="8" t="s">
        <v>429</v>
      </c>
      <c r="I7" s="17" t="s">
        <v>430</v>
      </c>
      <c r="J7" s="15"/>
      <c r="K7" s="15"/>
      <c r="L7" s="15"/>
      <c r="M7" s="16"/>
      <c r="N7" s="18" t="s">
        <v>430</v>
      </c>
      <c r="O7" s="15"/>
      <c r="P7" s="15"/>
      <c r="Q7" s="15"/>
      <c r="R7" s="16"/>
    </row>
    <row r="8">
      <c r="I8" s="14"/>
      <c r="J8" s="15"/>
      <c r="K8" s="15"/>
      <c r="L8" s="15"/>
      <c r="M8" s="16"/>
      <c r="N8" s="15"/>
      <c r="O8" s="15"/>
      <c r="P8" s="15"/>
      <c r="Q8" s="15"/>
      <c r="R8" s="16"/>
    </row>
    <row r="9">
      <c r="A9" s="9" t="s">
        <v>431</v>
      </c>
      <c r="B9" s="11"/>
      <c r="C9" s="12"/>
      <c r="E9" s="8" t="s">
        <v>432</v>
      </c>
      <c r="I9" s="17" t="s">
        <v>433</v>
      </c>
      <c r="J9" s="15"/>
      <c r="K9" s="15"/>
      <c r="L9" s="15"/>
      <c r="M9" s="16"/>
      <c r="N9" s="18" t="s">
        <v>434</v>
      </c>
      <c r="O9" s="15"/>
      <c r="P9" s="15"/>
      <c r="Q9" s="15"/>
      <c r="R9" s="16"/>
    </row>
    <row r="10">
      <c r="A10" s="14"/>
      <c r="B10" s="15"/>
      <c r="C10" s="16"/>
      <c r="I10" s="14"/>
      <c r="J10" s="15"/>
      <c r="K10" s="15"/>
      <c r="L10" s="15"/>
      <c r="M10" s="16"/>
      <c r="N10" s="15"/>
      <c r="O10" s="15"/>
      <c r="P10" s="15"/>
      <c r="Q10" s="15"/>
      <c r="R10" s="16"/>
    </row>
    <row r="11">
      <c r="A11" s="17" t="s">
        <v>435</v>
      </c>
      <c r="B11" s="15"/>
      <c r="C11" s="16"/>
      <c r="E11" s="8" t="s">
        <v>436</v>
      </c>
      <c r="I11" s="19"/>
      <c r="J11" s="20"/>
      <c r="K11" s="20"/>
      <c r="L11" s="20"/>
      <c r="M11" s="21"/>
      <c r="N11" s="25" t="s">
        <v>437</v>
      </c>
      <c r="O11" s="20"/>
      <c r="P11" s="20"/>
      <c r="Q11" s="20"/>
      <c r="R11" s="21"/>
    </row>
    <row r="12">
      <c r="A12" s="17" t="s">
        <v>303</v>
      </c>
      <c r="B12" s="15"/>
      <c r="C12" s="16"/>
      <c r="I12" s="22" t="s">
        <v>438</v>
      </c>
      <c r="J12" s="23"/>
      <c r="K12" s="23"/>
      <c r="L12" s="23"/>
      <c r="M12" s="67"/>
    </row>
    <row r="13">
      <c r="A13" s="17" t="s">
        <v>121</v>
      </c>
      <c r="B13" s="15"/>
      <c r="C13" s="16"/>
      <c r="E13" s="8" t="s">
        <v>439</v>
      </c>
      <c r="I13" s="14"/>
      <c r="J13" s="15"/>
      <c r="K13" s="15"/>
      <c r="L13" s="15"/>
      <c r="M13" s="16"/>
    </row>
    <row r="14">
      <c r="A14" s="30" t="s">
        <v>124</v>
      </c>
      <c r="B14" s="20"/>
      <c r="C14" s="21"/>
      <c r="I14" s="17" t="s">
        <v>424</v>
      </c>
      <c r="J14" s="15"/>
      <c r="K14" s="15"/>
      <c r="L14" s="15"/>
      <c r="M14" s="16"/>
    </row>
    <row r="15">
      <c r="E15" s="8" t="s">
        <v>440</v>
      </c>
      <c r="I15" s="14"/>
      <c r="J15" s="15"/>
      <c r="K15" s="15"/>
      <c r="L15" s="15"/>
      <c r="M15" s="16"/>
    </row>
    <row r="16">
      <c r="I16" s="17" t="s">
        <v>441</v>
      </c>
      <c r="J16" s="15"/>
      <c r="K16" s="15"/>
      <c r="L16" s="15"/>
      <c r="M16" s="16"/>
    </row>
    <row r="17">
      <c r="E17" s="8" t="s">
        <v>442</v>
      </c>
      <c r="I17" s="14"/>
      <c r="J17" s="15"/>
      <c r="K17" s="15"/>
      <c r="L17" s="15"/>
      <c r="M17" s="16"/>
    </row>
    <row r="18">
      <c r="I18" s="17" t="s">
        <v>430</v>
      </c>
      <c r="J18" s="15"/>
      <c r="K18" s="15"/>
      <c r="L18" s="15"/>
      <c r="M18" s="16"/>
    </row>
    <row r="19">
      <c r="E19" s="8" t="s">
        <v>443</v>
      </c>
      <c r="I19" s="14"/>
      <c r="J19" s="15"/>
      <c r="K19" s="15"/>
      <c r="L19" s="15"/>
      <c r="M19" s="16"/>
    </row>
    <row r="20">
      <c r="I20" s="17" t="s">
        <v>434</v>
      </c>
      <c r="J20" s="15"/>
      <c r="K20" s="15"/>
      <c r="L20" s="15"/>
      <c r="M20" s="16"/>
    </row>
    <row r="21">
      <c r="I21" s="14"/>
      <c r="J21" s="15"/>
      <c r="K21" s="15"/>
      <c r="L21" s="15"/>
      <c r="M21" s="16"/>
    </row>
    <row r="22">
      <c r="I22" s="30" t="s">
        <v>437</v>
      </c>
      <c r="J22" s="20"/>
      <c r="K22" s="20"/>
      <c r="L22" s="20"/>
      <c r="M22" s="21"/>
    </row>
    <row r="25">
      <c r="A25" s="9" t="s">
        <v>444</v>
      </c>
      <c r="B25" s="11"/>
      <c r="C25" s="11"/>
      <c r="D25" s="11"/>
      <c r="E25" s="11"/>
      <c r="F25" s="11"/>
      <c r="G25" s="11"/>
      <c r="H25" s="11"/>
      <c r="I25" s="12"/>
    </row>
    <row r="26">
      <c r="A26" s="14"/>
      <c r="B26" s="15"/>
      <c r="C26" s="15"/>
      <c r="D26" s="15"/>
      <c r="E26" s="15"/>
      <c r="F26" s="15"/>
      <c r="G26" s="15"/>
      <c r="H26" s="15"/>
      <c r="I26" s="16"/>
    </row>
    <row r="27">
      <c r="A27" s="17" t="s">
        <v>445</v>
      </c>
      <c r="B27" s="15"/>
      <c r="C27" s="15"/>
      <c r="D27" s="15"/>
      <c r="E27" s="15"/>
      <c r="F27" s="15"/>
      <c r="G27" s="15"/>
      <c r="H27" s="15"/>
      <c r="I27" s="16"/>
    </row>
    <row r="28">
      <c r="A28" s="14"/>
      <c r="B28" s="15"/>
      <c r="C28" s="15"/>
      <c r="D28" s="15"/>
      <c r="E28" s="15"/>
      <c r="F28" s="15"/>
      <c r="G28" s="15"/>
      <c r="H28" s="15"/>
      <c r="I28" s="16"/>
    </row>
    <row r="29">
      <c r="A29" s="17" t="s">
        <v>446</v>
      </c>
      <c r="B29" s="15"/>
      <c r="C29" s="15"/>
      <c r="D29" s="15"/>
      <c r="E29" s="15"/>
      <c r="F29" s="15"/>
      <c r="G29" s="15"/>
      <c r="H29" s="15"/>
      <c r="I29" s="16"/>
    </row>
    <row r="30">
      <c r="A30" s="14"/>
      <c r="B30" s="15"/>
      <c r="C30" s="15"/>
      <c r="D30" s="15"/>
      <c r="E30" s="15"/>
      <c r="F30" s="15"/>
      <c r="G30" s="15"/>
      <c r="H30" s="15"/>
      <c r="I30" s="16"/>
    </row>
    <row r="31">
      <c r="A31" s="17" t="s">
        <v>447</v>
      </c>
      <c r="B31" s="15"/>
      <c r="C31" s="15"/>
      <c r="D31" s="15"/>
      <c r="E31" s="15"/>
      <c r="F31" s="15"/>
      <c r="G31" s="15"/>
      <c r="H31" s="15"/>
      <c r="I31" s="16"/>
    </row>
    <row r="32">
      <c r="A32" s="14"/>
      <c r="B32" s="15"/>
      <c r="C32" s="15"/>
      <c r="D32" s="15"/>
      <c r="E32" s="15"/>
      <c r="F32" s="15"/>
      <c r="G32" s="15"/>
      <c r="H32" s="15"/>
      <c r="I32" s="16"/>
    </row>
    <row r="33">
      <c r="A33" s="17" t="s">
        <v>448</v>
      </c>
      <c r="B33" s="15"/>
      <c r="C33" s="15"/>
      <c r="D33" s="15"/>
      <c r="E33" s="15"/>
      <c r="F33" s="15"/>
      <c r="G33" s="15"/>
      <c r="H33" s="15"/>
      <c r="I33" s="16"/>
    </row>
    <row r="34">
      <c r="A34" s="14"/>
      <c r="B34" s="15"/>
      <c r="C34" s="15"/>
      <c r="D34" s="15"/>
      <c r="E34" s="15"/>
      <c r="F34" s="15"/>
      <c r="G34" s="15"/>
      <c r="H34" s="15"/>
      <c r="I34" s="16"/>
    </row>
    <row r="35">
      <c r="A35" s="17" t="s">
        <v>449</v>
      </c>
      <c r="B35" s="15"/>
      <c r="C35" s="15"/>
      <c r="D35" s="15"/>
      <c r="E35" s="15"/>
      <c r="F35" s="15"/>
      <c r="G35" s="15"/>
      <c r="H35" s="15"/>
      <c r="I35" s="16"/>
    </row>
    <row r="36">
      <c r="A36" s="14"/>
      <c r="B36" s="15"/>
      <c r="C36" s="15"/>
      <c r="D36" s="15"/>
      <c r="E36" s="15"/>
      <c r="F36" s="15"/>
      <c r="G36" s="15"/>
      <c r="H36" s="15"/>
      <c r="I36" s="16"/>
    </row>
    <row r="37">
      <c r="A37" s="19"/>
      <c r="B37" s="20"/>
      <c r="C37" s="20"/>
      <c r="D37" s="20"/>
      <c r="E37" s="20"/>
      <c r="F37" s="20"/>
      <c r="G37" s="20"/>
      <c r="H37" s="20"/>
      <c r="I37" s="2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289</v>
      </c>
      <c r="B1" s="7"/>
      <c r="C1" s="7"/>
      <c r="D1" s="7"/>
      <c r="E1" s="7"/>
      <c r="G1" s="6" t="s">
        <v>155</v>
      </c>
      <c r="H1" s="7"/>
      <c r="I1" s="7"/>
      <c r="L1" s="9" t="s">
        <v>450</v>
      </c>
      <c r="M1" s="10"/>
      <c r="N1" s="10"/>
      <c r="O1" s="10"/>
      <c r="P1" s="11"/>
      <c r="Q1" s="12"/>
    </row>
    <row r="2">
      <c r="A2" s="7"/>
      <c r="B2" s="7"/>
      <c r="C2" s="7"/>
      <c r="D2" s="7"/>
      <c r="E2" s="7"/>
      <c r="L2" s="14"/>
      <c r="M2" s="15"/>
      <c r="N2" s="15"/>
      <c r="O2" s="15"/>
      <c r="P2" s="15"/>
      <c r="Q2" s="16"/>
    </row>
    <row r="3">
      <c r="A3" s="6" t="s">
        <v>451</v>
      </c>
      <c r="B3" s="7"/>
      <c r="C3" s="7"/>
      <c r="D3" s="7"/>
      <c r="E3" s="7"/>
      <c r="G3" s="8" t="s">
        <v>77</v>
      </c>
      <c r="L3" s="17" t="s">
        <v>452</v>
      </c>
      <c r="M3" s="15"/>
      <c r="N3" s="15"/>
      <c r="O3" s="15"/>
      <c r="P3" s="15"/>
      <c r="Q3" s="16"/>
    </row>
    <row r="4">
      <c r="A4" s="7"/>
      <c r="B4" s="7"/>
      <c r="C4" s="7"/>
      <c r="D4" s="7"/>
      <c r="E4" s="7"/>
      <c r="L4" s="14"/>
      <c r="M4" s="15"/>
      <c r="N4" s="15"/>
      <c r="O4" s="15"/>
      <c r="P4" s="15"/>
      <c r="Q4" s="16"/>
    </row>
    <row r="5">
      <c r="A5" s="6" t="s">
        <v>453</v>
      </c>
      <c r="B5" s="7"/>
      <c r="C5" s="7"/>
      <c r="D5" s="7"/>
      <c r="E5" s="7"/>
      <c r="G5" s="8" t="s">
        <v>78</v>
      </c>
      <c r="L5" s="17" t="s">
        <v>176</v>
      </c>
      <c r="M5" s="15"/>
      <c r="N5" s="15"/>
      <c r="O5" s="15"/>
      <c r="P5" s="15"/>
      <c r="Q5" s="16"/>
    </row>
    <row r="6">
      <c r="L6" s="14"/>
      <c r="M6" s="15"/>
      <c r="N6" s="15"/>
      <c r="O6" s="15"/>
      <c r="P6" s="15"/>
      <c r="Q6" s="16"/>
    </row>
    <row r="7">
      <c r="G7" s="8" t="s">
        <v>398</v>
      </c>
      <c r="L7" s="17" t="s">
        <v>180</v>
      </c>
      <c r="M7" s="15"/>
      <c r="N7" s="15"/>
      <c r="O7" s="15"/>
      <c r="P7" s="15"/>
      <c r="Q7" s="16"/>
    </row>
    <row r="8">
      <c r="A8" s="9" t="s">
        <v>299</v>
      </c>
      <c r="B8" s="10"/>
      <c r="C8" s="12"/>
      <c r="L8" s="14"/>
      <c r="M8" s="15"/>
      <c r="N8" s="15"/>
      <c r="O8" s="15"/>
      <c r="P8" s="15"/>
      <c r="Q8" s="16"/>
    </row>
    <row r="9">
      <c r="A9" s="14"/>
      <c r="B9" s="15"/>
      <c r="C9" s="16"/>
      <c r="G9" s="8" t="s">
        <v>401</v>
      </c>
      <c r="L9" s="17" t="s">
        <v>402</v>
      </c>
      <c r="M9" s="15"/>
      <c r="N9" s="15"/>
      <c r="O9" s="15"/>
      <c r="P9" s="15"/>
      <c r="Q9" s="16"/>
    </row>
    <row r="10">
      <c r="A10" s="17" t="s">
        <v>301</v>
      </c>
      <c r="B10" s="15"/>
      <c r="C10" s="16"/>
      <c r="L10" s="14"/>
      <c r="M10" s="15"/>
      <c r="N10" s="15"/>
      <c r="O10" s="15"/>
      <c r="P10" s="15"/>
      <c r="Q10" s="16"/>
    </row>
    <row r="11">
      <c r="A11" s="17" t="s">
        <v>454</v>
      </c>
      <c r="B11" s="15"/>
      <c r="C11" s="16"/>
      <c r="G11" s="8" t="s">
        <v>403</v>
      </c>
      <c r="L11" s="17" t="s">
        <v>455</v>
      </c>
      <c r="M11" s="15"/>
      <c r="N11" s="15"/>
      <c r="O11" s="15"/>
      <c r="P11" s="15"/>
      <c r="Q11" s="16"/>
    </row>
    <row r="12">
      <c r="A12" s="17" t="s">
        <v>121</v>
      </c>
      <c r="B12" s="15"/>
      <c r="C12" s="16"/>
      <c r="L12" s="14"/>
      <c r="M12" s="15"/>
      <c r="N12" s="15"/>
      <c r="O12" s="15"/>
      <c r="P12" s="15"/>
      <c r="Q12" s="16"/>
    </row>
    <row r="13">
      <c r="A13" s="17" t="s">
        <v>124</v>
      </c>
      <c r="B13" s="15"/>
      <c r="C13" s="16"/>
      <c r="G13" s="8" t="s">
        <v>456</v>
      </c>
      <c r="L13" s="17" t="s">
        <v>457</v>
      </c>
      <c r="M13" s="15"/>
      <c r="N13" s="15"/>
      <c r="O13" s="15"/>
      <c r="P13" s="15"/>
      <c r="Q13" s="16"/>
    </row>
    <row r="14">
      <c r="A14" s="19"/>
      <c r="B14" s="20"/>
      <c r="C14" s="21"/>
      <c r="L14" s="14"/>
      <c r="M14" s="15"/>
      <c r="N14" s="15"/>
      <c r="O14" s="15"/>
      <c r="P14" s="15"/>
      <c r="Q14" s="16"/>
    </row>
    <row r="15">
      <c r="L15" s="17" t="s">
        <v>458</v>
      </c>
      <c r="M15" s="15"/>
      <c r="N15" s="15"/>
      <c r="O15" s="15"/>
      <c r="P15" s="15"/>
      <c r="Q15" s="16"/>
    </row>
    <row r="16">
      <c r="L16" s="19"/>
      <c r="M16" s="20"/>
      <c r="N16" s="20"/>
      <c r="O16" s="20"/>
      <c r="P16" s="20"/>
      <c r="Q16" s="21"/>
    </row>
    <row r="17">
      <c r="L17" s="22" t="s">
        <v>459</v>
      </c>
      <c r="M17" s="23"/>
      <c r="N17" s="23"/>
      <c r="O17" s="23"/>
      <c r="P17" s="23"/>
      <c r="Q17" s="16"/>
    </row>
    <row r="18">
      <c r="L18" s="14"/>
      <c r="M18" s="15"/>
      <c r="N18" s="15"/>
      <c r="O18" s="15"/>
      <c r="P18" s="15"/>
      <c r="Q18" s="16"/>
    </row>
    <row r="19">
      <c r="A19" s="9" t="s">
        <v>444</v>
      </c>
      <c r="B19" s="11"/>
      <c r="C19" s="11"/>
      <c r="D19" s="11"/>
      <c r="E19" s="11"/>
      <c r="F19" s="11"/>
      <c r="G19" s="11"/>
      <c r="H19" s="11"/>
      <c r="I19" s="12"/>
      <c r="L19" s="17" t="s">
        <v>452</v>
      </c>
      <c r="M19" s="15"/>
      <c r="N19" s="15"/>
      <c r="O19" s="15"/>
      <c r="P19" s="15"/>
      <c r="Q19" s="16"/>
    </row>
    <row r="20">
      <c r="A20" s="14"/>
      <c r="B20" s="15"/>
      <c r="C20" s="15"/>
      <c r="D20" s="15"/>
      <c r="E20" s="15"/>
      <c r="F20" s="15"/>
      <c r="G20" s="15"/>
      <c r="H20" s="15"/>
      <c r="I20" s="16"/>
      <c r="L20" s="14"/>
      <c r="M20" s="15"/>
      <c r="N20" s="15"/>
      <c r="O20" s="15"/>
      <c r="P20" s="15"/>
      <c r="Q20" s="16"/>
    </row>
    <row r="21">
      <c r="A21" s="17" t="s">
        <v>460</v>
      </c>
      <c r="B21" s="15"/>
      <c r="C21" s="15"/>
      <c r="D21" s="15"/>
      <c r="E21" s="15"/>
      <c r="F21" s="15"/>
      <c r="G21" s="15"/>
      <c r="H21" s="15"/>
      <c r="I21" s="16"/>
      <c r="L21" s="17" t="s">
        <v>461</v>
      </c>
      <c r="M21" s="15"/>
      <c r="N21" s="15"/>
      <c r="O21" s="15"/>
      <c r="P21" s="15"/>
      <c r="Q21" s="16"/>
    </row>
    <row r="22">
      <c r="A22" s="14"/>
      <c r="B22" s="15"/>
      <c r="C22" s="15"/>
      <c r="D22" s="15"/>
      <c r="E22" s="15"/>
      <c r="F22" s="15"/>
      <c r="G22" s="15"/>
      <c r="H22" s="15"/>
      <c r="I22" s="16"/>
      <c r="L22" s="14"/>
      <c r="M22" s="15"/>
      <c r="N22" s="15"/>
      <c r="O22" s="15"/>
      <c r="P22" s="15"/>
      <c r="Q22" s="16"/>
    </row>
    <row r="23">
      <c r="A23" s="17" t="s">
        <v>462</v>
      </c>
      <c r="B23" s="15"/>
      <c r="C23" s="15"/>
      <c r="D23" s="15"/>
      <c r="E23" s="15"/>
      <c r="F23" s="15"/>
      <c r="G23" s="15"/>
      <c r="H23" s="15"/>
      <c r="I23" s="16"/>
      <c r="L23" s="17" t="s">
        <v>402</v>
      </c>
      <c r="M23" s="15"/>
      <c r="N23" s="15"/>
      <c r="O23" s="15"/>
      <c r="P23" s="15"/>
      <c r="Q23" s="16"/>
    </row>
    <row r="24">
      <c r="A24" s="14"/>
      <c r="B24" s="15"/>
      <c r="C24" s="15"/>
      <c r="D24" s="15"/>
      <c r="E24" s="15"/>
      <c r="F24" s="15"/>
      <c r="G24" s="15"/>
      <c r="H24" s="15"/>
      <c r="I24" s="16"/>
      <c r="L24" s="14"/>
      <c r="M24" s="15"/>
      <c r="N24" s="15"/>
      <c r="O24" s="15"/>
      <c r="P24" s="15"/>
      <c r="Q24" s="16"/>
    </row>
    <row r="25">
      <c r="A25" s="17" t="s">
        <v>463</v>
      </c>
      <c r="B25" s="15"/>
      <c r="C25" s="15"/>
      <c r="D25" s="15"/>
      <c r="E25" s="15"/>
      <c r="F25" s="15"/>
      <c r="G25" s="15"/>
      <c r="H25" s="15"/>
      <c r="I25" s="16"/>
      <c r="L25" s="17" t="s">
        <v>464</v>
      </c>
      <c r="M25" s="15"/>
      <c r="N25" s="15"/>
      <c r="O25" s="15"/>
      <c r="P25" s="15"/>
      <c r="Q25" s="16"/>
    </row>
    <row r="26">
      <c r="A26" s="14"/>
      <c r="B26" s="15"/>
      <c r="C26" s="15"/>
      <c r="D26" s="15"/>
      <c r="E26" s="15"/>
      <c r="F26" s="15"/>
      <c r="G26" s="15"/>
      <c r="H26" s="15"/>
      <c r="I26" s="16"/>
      <c r="L26" s="14"/>
      <c r="M26" s="15"/>
      <c r="N26" s="15"/>
      <c r="O26" s="15"/>
      <c r="P26" s="15"/>
      <c r="Q26" s="16"/>
    </row>
    <row r="27">
      <c r="A27" s="17" t="s">
        <v>465</v>
      </c>
      <c r="B27" s="15"/>
      <c r="C27" s="15"/>
      <c r="D27" s="15"/>
      <c r="E27" s="15"/>
      <c r="F27" s="15"/>
      <c r="G27" s="15"/>
      <c r="H27" s="15"/>
      <c r="I27" s="16"/>
      <c r="L27" s="17" t="s">
        <v>466</v>
      </c>
      <c r="M27" s="15"/>
      <c r="N27" s="15"/>
      <c r="O27" s="15"/>
      <c r="P27" s="15"/>
      <c r="Q27" s="16"/>
    </row>
    <row r="28">
      <c r="A28" s="14"/>
      <c r="B28" s="15"/>
      <c r="C28" s="15"/>
      <c r="D28" s="15"/>
      <c r="E28" s="15"/>
      <c r="F28" s="15"/>
      <c r="G28" s="15"/>
      <c r="H28" s="15"/>
      <c r="I28" s="16"/>
      <c r="L28" s="19"/>
      <c r="M28" s="20"/>
      <c r="N28" s="20"/>
      <c r="O28" s="20"/>
      <c r="P28" s="20"/>
      <c r="Q28" s="21"/>
    </row>
    <row r="29">
      <c r="A29" s="19"/>
      <c r="B29" s="20"/>
      <c r="C29" s="20"/>
      <c r="D29" s="20"/>
      <c r="E29" s="20"/>
      <c r="F29" s="20"/>
      <c r="G29" s="20"/>
      <c r="H29" s="20"/>
      <c r="I29" s="2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467</v>
      </c>
      <c r="B1" s="7"/>
      <c r="C1" s="7"/>
      <c r="E1" s="6" t="s">
        <v>155</v>
      </c>
      <c r="F1" s="7"/>
      <c r="G1" s="7"/>
    </row>
    <row r="2">
      <c r="A2" s="7"/>
      <c r="B2" s="7"/>
      <c r="C2" s="7"/>
      <c r="I2" s="9" t="s">
        <v>101</v>
      </c>
      <c r="J2" s="10"/>
      <c r="K2" s="12"/>
    </row>
    <row r="3">
      <c r="A3" s="6" t="s">
        <v>468</v>
      </c>
      <c r="B3" s="7"/>
      <c r="C3" s="7"/>
      <c r="E3" s="8" t="s">
        <v>77</v>
      </c>
      <c r="I3" s="14"/>
      <c r="J3" s="15"/>
      <c r="K3" s="16"/>
    </row>
    <row r="4">
      <c r="A4" s="7"/>
      <c r="B4" s="7"/>
      <c r="C4" s="7"/>
      <c r="I4" s="17" t="s">
        <v>469</v>
      </c>
      <c r="J4" s="15"/>
      <c r="K4" s="16"/>
    </row>
    <row r="5">
      <c r="A5" s="6" t="s">
        <v>470</v>
      </c>
      <c r="B5" s="7"/>
      <c r="C5" s="7"/>
      <c r="E5" s="8" t="s">
        <v>78</v>
      </c>
      <c r="I5" s="14"/>
      <c r="J5" s="15"/>
      <c r="K5" s="16"/>
    </row>
    <row r="6">
      <c r="I6" s="17" t="s">
        <v>454</v>
      </c>
      <c r="J6" s="15"/>
      <c r="K6" s="16"/>
    </row>
    <row r="7">
      <c r="E7" s="8" t="s">
        <v>398</v>
      </c>
      <c r="I7" s="14"/>
      <c r="J7" s="15"/>
      <c r="K7" s="16"/>
    </row>
    <row r="8">
      <c r="I8" s="17" t="s">
        <v>121</v>
      </c>
      <c r="J8" s="15"/>
      <c r="K8" s="16"/>
    </row>
    <row r="9">
      <c r="E9" s="8" t="s">
        <v>401</v>
      </c>
      <c r="I9" s="14"/>
      <c r="J9" s="15"/>
      <c r="K9" s="16"/>
    </row>
    <row r="10">
      <c r="I10" s="30" t="s">
        <v>124</v>
      </c>
      <c r="J10" s="20"/>
      <c r="K10" s="21"/>
    </row>
    <row r="11">
      <c r="E11" s="8" t="s">
        <v>403</v>
      </c>
    </row>
    <row r="13">
      <c r="A13" s="9" t="s">
        <v>471</v>
      </c>
      <c r="B13" s="10"/>
      <c r="C13" s="10"/>
      <c r="D13" s="10"/>
      <c r="E13" s="11"/>
      <c r="F13" s="12"/>
      <c r="G13" s="13" t="s">
        <v>472</v>
      </c>
      <c r="H13" s="10"/>
      <c r="I13" s="10"/>
      <c r="J13" s="53"/>
    </row>
    <row r="14">
      <c r="A14" s="14"/>
      <c r="B14" s="15"/>
      <c r="C14" s="15"/>
      <c r="D14" s="15"/>
      <c r="E14" s="15"/>
      <c r="F14" s="16"/>
      <c r="G14" s="15"/>
      <c r="H14" s="15"/>
      <c r="I14" s="15"/>
      <c r="J14" s="16"/>
    </row>
    <row r="15">
      <c r="A15" s="17" t="s">
        <v>473</v>
      </c>
      <c r="B15" s="15"/>
      <c r="C15" s="15"/>
      <c r="D15" s="15"/>
      <c r="E15" s="15"/>
      <c r="F15" s="16"/>
      <c r="G15" s="18" t="s">
        <v>474</v>
      </c>
      <c r="H15" s="15"/>
      <c r="I15" s="15"/>
      <c r="J15" s="16"/>
    </row>
    <row r="16">
      <c r="A16" s="14"/>
      <c r="B16" s="15"/>
      <c r="C16" s="15"/>
      <c r="D16" s="15"/>
      <c r="E16" s="15"/>
      <c r="F16" s="16"/>
      <c r="G16" s="15"/>
      <c r="H16" s="15"/>
      <c r="I16" s="15"/>
      <c r="J16" s="16"/>
    </row>
    <row r="17">
      <c r="A17" s="17" t="s">
        <v>475</v>
      </c>
      <c r="B17" s="15"/>
      <c r="C17" s="15"/>
      <c r="D17" s="15"/>
      <c r="E17" s="15"/>
      <c r="F17" s="16"/>
      <c r="G17" s="18" t="s">
        <v>476</v>
      </c>
      <c r="H17" s="15"/>
      <c r="I17" s="15"/>
      <c r="J17" s="16"/>
    </row>
    <row r="18">
      <c r="A18" s="14"/>
      <c r="B18" s="15"/>
      <c r="C18" s="15"/>
      <c r="D18" s="15"/>
      <c r="E18" s="15"/>
      <c r="F18" s="16"/>
      <c r="G18" s="15"/>
      <c r="H18" s="15"/>
      <c r="I18" s="15"/>
      <c r="J18" s="16"/>
    </row>
    <row r="19">
      <c r="A19" s="17" t="s">
        <v>477</v>
      </c>
      <c r="B19" s="15"/>
      <c r="C19" s="15"/>
      <c r="D19" s="15"/>
      <c r="E19" s="15"/>
      <c r="F19" s="16"/>
      <c r="G19" s="18" t="s">
        <v>478</v>
      </c>
      <c r="H19" s="15"/>
      <c r="I19" s="15"/>
      <c r="J19" s="16"/>
    </row>
    <row r="20">
      <c r="A20" s="14"/>
      <c r="B20" s="15"/>
      <c r="C20" s="15"/>
      <c r="D20" s="15"/>
      <c r="E20" s="15"/>
      <c r="F20" s="16"/>
      <c r="G20" s="15"/>
      <c r="H20" s="15"/>
      <c r="I20" s="15"/>
      <c r="J20" s="16"/>
    </row>
    <row r="21">
      <c r="A21" s="17" t="s">
        <v>479</v>
      </c>
      <c r="B21" s="15"/>
      <c r="C21" s="15"/>
      <c r="D21" s="15"/>
      <c r="E21" s="15"/>
      <c r="F21" s="16"/>
      <c r="G21" s="15"/>
      <c r="H21" s="15"/>
      <c r="I21" s="15"/>
      <c r="J21" s="16"/>
    </row>
    <row r="22">
      <c r="A22" s="14"/>
      <c r="B22" s="15"/>
      <c r="C22" s="15"/>
      <c r="D22" s="15"/>
      <c r="E22" s="15"/>
      <c r="F22" s="16"/>
      <c r="G22" s="15"/>
      <c r="H22" s="15"/>
      <c r="I22" s="15"/>
      <c r="J22" s="16"/>
    </row>
    <row r="23">
      <c r="A23" s="17" t="s">
        <v>480</v>
      </c>
      <c r="B23" s="15"/>
      <c r="C23" s="15"/>
      <c r="D23" s="15"/>
      <c r="E23" s="15"/>
      <c r="F23" s="16"/>
      <c r="G23" s="15"/>
      <c r="H23" s="15"/>
      <c r="I23" s="15"/>
      <c r="J23" s="16"/>
    </row>
    <row r="24">
      <c r="A24" s="14"/>
      <c r="B24" s="15"/>
      <c r="C24" s="15"/>
      <c r="D24" s="15"/>
      <c r="E24" s="15"/>
      <c r="F24" s="16"/>
      <c r="G24" s="15"/>
      <c r="H24" s="15"/>
      <c r="I24" s="15"/>
      <c r="J24" s="16"/>
    </row>
    <row r="25">
      <c r="A25" s="17" t="s">
        <v>481</v>
      </c>
      <c r="B25" s="15"/>
      <c r="C25" s="15"/>
      <c r="D25" s="15"/>
      <c r="E25" s="15"/>
      <c r="F25" s="16"/>
      <c r="G25" s="15"/>
      <c r="H25" s="15"/>
      <c r="I25" s="15"/>
      <c r="J25" s="16"/>
    </row>
    <row r="26">
      <c r="A26" s="19"/>
      <c r="B26" s="20"/>
      <c r="C26" s="20"/>
      <c r="D26" s="20"/>
      <c r="E26" s="20"/>
      <c r="F26" s="21"/>
      <c r="G26" s="20"/>
      <c r="H26" s="20"/>
      <c r="I26" s="20"/>
      <c r="J26" s="21"/>
    </row>
    <row r="27">
      <c r="A27" s="9" t="s">
        <v>482</v>
      </c>
      <c r="B27" s="10"/>
      <c r="C27" s="10"/>
      <c r="D27" s="10"/>
      <c r="E27" s="10"/>
      <c r="F27" s="53"/>
    </row>
    <row r="28">
      <c r="A28" s="14"/>
      <c r="B28" s="15"/>
      <c r="C28" s="15"/>
      <c r="D28" s="15"/>
      <c r="E28" s="15"/>
      <c r="F28" s="16"/>
    </row>
    <row r="29">
      <c r="A29" s="17" t="s">
        <v>473</v>
      </c>
      <c r="B29" s="15"/>
      <c r="C29" s="15"/>
      <c r="D29" s="15"/>
      <c r="E29" s="15"/>
      <c r="F29" s="16"/>
    </row>
    <row r="30">
      <c r="A30" s="14"/>
      <c r="B30" s="15"/>
      <c r="C30" s="15"/>
      <c r="D30" s="15"/>
      <c r="E30" s="15"/>
      <c r="F30" s="16"/>
    </row>
    <row r="31">
      <c r="A31" s="17" t="s">
        <v>475</v>
      </c>
      <c r="B31" s="15"/>
      <c r="C31" s="15"/>
      <c r="D31" s="15"/>
      <c r="E31" s="15"/>
      <c r="F31" s="16"/>
    </row>
    <row r="32">
      <c r="A32" s="14"/>
      <c r="B32" s="15"/>
      <c r="C32" s="15"/>
      <c r="D32" s="15"/>
      <c r="E32" s="15"/>
      <c r="F32" s="16"/>
    </row>
    <row r="33">
      <c r="A33" s="17" t="s">
        <v>477</v>
      </c>
      <c r="B33" s="15"/>
      <c r="C33" s="15"/>
      <c r="D33" s="15"/>
      <c r="E33" s="15"/>
      <c r="F33" s="16"/>
    </row>
    <row r="34">
      <c r="A34" s="14"/>
      <c r="B34" s="15"/>
      <c r="C34" s="15"/>
      <c r="D34" s="15"/>
      <c r="E34" s="15"/>
      <c r="F34" s="16"/>
    </row>
    <row r="35">
      <c r="A35" s="17" t="s">
        <v>479</v>
      </c>
      <c r="B35" s="15"/>
      <c r="C35" s="15"/>
      <c r="D35" s="15"/>
      <c r="E35" s="15"/>
      <c r="F35" s="16"/>
    </row>
    <row r="36">
      <c r="A36" s="14"/>
      <c r="B36" s="15"/>
      <c r="C36" s="15"/>
      <c r="D36" s="15"/>
      <c r="E36" s="15"/>
      <c r="F36" s="16"/>
    </row>
    <row r="37">
      <c r="A37" s="17" t="s">
        <v>483</v>
      </c>
      <c r="B37" s="15"/>
      <c r="C37" s="15"/>
      <c r="D37" s="15"/>
      <c r="E37" s="15"/>
      <c r="F37" s="16"/>
    </row>
    <row r="38">
      <c r="A38" s="14"/>
      <c r="B38" s="15"/>
      <c r="C38" s="15"/>
      <c r="D38" s="15"/>
      <c r="E38" s="15"/>
      <c r="F38" s="16"/>
    </row>
    <row r="39">
      <c r="A39" s="30" t="s">
        <v>481</v>
      </c>
      <c r="B39" s="20"/>
      <c r="C39" s="20"/>
      <c r="D39" s="20"/>
      <c r="E39" s="20"/>
      <c r="F39" s="21"/>
    </row>
    <row r="41">
      <c r="A41" s="24" t="s">
        <v>484</v>
      </c>
      <c r="B41" s="15"/>
      <c r="C41" s="15"/>
      <c r="D41" s="15"/>
      <c r="E41" s="15"/>
      <c r="F41" s="15"/>
      <c r="G41" s="15"/>
    </row>
    <row r="42">
      <c r="A42" s="15"/>
      <c r="B42" s="15"/>
      <c r="C42" s="15"/>
      <c r="D42" s="15"/>
      <c r="E42" s="15"/>
      <c r="F42" s="15"/>
      <c r="G42" s="15"/>
    </row>
    <row r="43">
      <c r="A43" s="18" t="s">
        <v>485</v>
      </c>
      <c r="B43" s="15"/>
      <c r="C43" s="15"/>
      <c r="D43" s="15"/>
      <c r="E43" s="15"/>
      <c r="F43" s="15"/>
      <c r="G43" s="15"/>
    </row>
    <row r="44">
      <c r="A44" s="15"/>
      <c r="B44" s="15"/>
      <c r="C44" s="15"/>
      <c r="D44" s="15"/>
      <c r="E44" s="15"/>
      <c r="F44" s="15"/>
      <c r="G44" s="15"/>
    </row>
    <row r="45">
      <c r="A45" s="18" t="s">
        <v>486</v>
      </c>
      <c r="B45" s="15"/>
      <c r="C45" s="15"/>
      <c r="D45" s="15"/>
      <c r="E45" s="15"/>
      <c r="F45" s="15"/>
      <c r="G45" s="15"/>
    </row>
    <row r="46">
      <c r="A46" s="15"/>
      <c r="B46" s="15"/>
      <c r="C46" s="15"/>
      <c r="D46" s="15"/>
      <c r="E46" s="15"/>
      <c r="F46" s="15"/>
      <c r="G46" s="15"/>
    </row>
    <row r="47">
      <c r="A47" s="18" t="s">
        <v>487</v>
      </c>
      <c r="B47" s="15"/>
      <c r="C47" s="15"/>
      <c r="D47" s="15"/>
      <c r="E47" s="15"/>
      <c r="F47" s="15"/>
      <c r="G47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72</v>
      </c>
      <c r="B1" s="4"/>
      <c r="C1" s="4"/>
      <c r="D1" s="5"/>
    </row>
    <row r="4">
      <c r="A4" s="6" t="s">
        <v>73</v>
      </c>
      <c r="B4" s="7"/>
      <c r="C4" s="7"/>
    </row>
    <row r="5">
      <c r="A5" s="7"/>
      <c r="B5" s="7"/>
      <c r="C5" s="7"/>
    </row>
    <row r="6">
      <c r="A6" s="6" t="s">
        <v>74</v>
      </c>
      <c r="B6" s="7"/>
      <c r="C6" s="7"/>
    </row>
    <row r="7">
      <c r="A7" s="7"/>
      <c r="B7" s="7"/>
      <c r="C7" s="7"/>
    </row>
    <row r="8">
      <c r="A8" s="6" t="s">
        <v>75</v>
      </c>
      <c r="B8" s="7"/>
      <c r="C8" s="7"/>
    </row>
    <row r="9">
      <c r="A9" s="6"/>
      <c r="B9" s="7"/>
      <c r="C9" s="7"/>
    </row>
    <row r="10">
      <c r="A10" s="6" t="s">
        <v>76</v>
      </c>
      <c r="B10" s="7"/>
      <c r="C10" s="7"/>
    </row>
    <row r="12">
      <c r="A12" s="8" t="s">
        <v>77</v>
      </c>
    </row>
    <row r="14">
      <c r="A14" s="8" t="s">
        <v>78</v>
      </c>
    </row>
    <row r="16">
      <c r="A16" s="8" t="s">
        <v>79</v>
      </c>
    </row>
    <row r="17">
      <c r="A17" s="8" t="s">
        <v>80</v>
      </c>
    </row>
    <row r="18">
      <c r="A18" s="8" t="s">
        <v>81</v>
      </c>
    </row>
    <row r="20">
      <c r="A20" s="9" t="s">
        <v>82</v>
      </c>
      <c r="B20" s="10"/>
      <c r="C20" s="10"/>
      <c r="D20" s="10"/>
      <c r="E20" s="11"/>
      <c r="F20" s="11"/>
      <c r="G20" s="12"/>
      <c r="H20" s="11"/>
      <c r="I20" s="13" t="s">
        <v>83</v>
      </c>
      <c r="J20" s="10"/>
      <c r="K20" s="10"/>
      <c r="L20" s="10"/>
      <c r="M20" s="10"/>
      <c r="N20" s="11"/>
      <c r="O20" s="12"/>
    </row>
    <row r="21">
      <c r="A21" s="14"/>
      <c r="B21" s="15"/>
      <c r="C21" s="15"/>
      <c r="D21" s="15"/>
      <c r="E21" s="15"/>
      <c r="F21" s="15"/>
      <c r="G21" s="16"/>
      <c r="H21" s="15"/>
      <c r="I21" s="15"/>
      <c r="J21" s="15"/>
      <c r="K21" s="15"/>
      <c r="L21" s="15"/>
      <c r="M21" s="15"/>
      <c r="N21" s="15"/>
      <c r="O21" s="16"/>
    </row>
    <row r="22">
      <c r="A22" s="17" t="s">
        <v>84</v>
      </c>
      <c r="B22" s="15"/>
      <c r="C22" s="15"/>
      <c r="D22" s="15"/>
      <c r="E22" s="15"/>
      <c r="F22" s="15"/>
      <c r="G22" s="16"/>
      <c r="H22" s="15"/>
      <c r="I22" s="18" t="s">
        <v>84</v>
      </c>
      <c r="J22" s="15"/>
      <c r="K22" s="15"/>
      <c r="L22" s="15"/>
      <c r="M22" s="15"/>
      <c r="N22" s="15"/>
      <c r="O22" s="16"/>
    </row>
    <row r="23">
      <c r="A23" s="17" t="s">
        <v>85</v>
      </c>
      <c r="B23" s="15"/>
      <c r="C23" s="15"/>
      <c r="D23" s="15"/>
      <c r="E23" s="15"/>
      <c r="F23" s="15"/>
      <c r="G23" s="16"/>
      <c r="H23" s="15"/>
      <c r="I23" s="18" t="s">
        <v>85</v>
      </c>
      <c r="J23" s="15"/>
      <c r="K23" s="15"/>
      <c r="L23" s="15"/>
      <c r="M23" s="15"/>
      <c r="N23" s="15"/>
      <c r="O23" s="16"/>
    </row>
    <row r="24">
      <c r="A24" s="17" t="s">
        <v>86</v>
      </c>
      <c r="B24" s="15"/>
      <c r="C24" s="15"/>
      <c r="D24" s="15"/>
      <c r="E24" s="15"/>
      <c r="F24" s="15"/>
      <c r="G24" s="16"/>
      <c r="H24" s="15"/>
      <c r="I24" s="18" t="s">
        <v>87</v>
      </c>
      <c r="J24" s="15"/>
      <c r="K24" s="15"/>
      <c r="L24" s="15"/>
      <c r="M24" s="15"/>
      <c r="N24" s="15"/>
      <c r="O24" s="16"/>
    </row>
    <row r="25">
      <c r="A25" s="17" t="s">
        <v>88</v>
      </c>
      <c r="B25" s="15"/>
      <c r="C25" s="15"/>
      <c r="D25" s="15"/>
      <c r="E25" s="15"/>
      <c r="F25" s="15"/>
      <c r="G25" s="16"/>
      <c r="H25" s="15"/>
      <c r="I25" s="18" t="s">
        <v>89</v>
      </c>
      <c r="J25" s="15"/>
      <c r="K25" s="15"/>
      <c r="L25" s="15"/>
      <c r="M25" s="15"/>
      <c r="N25" s="15"/>
      <c r="O25" s="16"/>
    </row>
    <row r="26">
      <c r="A26" s="17" t="s">
        <v>90</v>
      </c>
      <c r="B26" s="15"/>
      <c r="C26" s="15"/>
      <c r="D26" s="15"/>
      <c r="E26" s="15"/>
      <c r="F26" s="15"/>
      <c r="G26" s="16"/>
      <c r="H26" s="15"/>
      <c r="I26" s="15"/>
      <c r="J26" s="15"/>
      <c r="K26" s="15"/>
      <c r="L26" s="15"/>
      <c r="M26" s="15"/>
      <c r="N26" s="15"/>
      <c r="O26" s="16"/>
    </row>
    <row r="27">
      <c r="A27" s="17" t="s">
        <v>91</v>
      </c>
      <c r="B27" s="15"/>
      <c r="C27" s="15"/>
      <c r="D27" s="15"/>
      <c r="E27" s="15"/>
      <c r="F27" s="15"/>
      <c r="G27" s="16"/>
      <c r="H27" s="15"/>
      <c r="I27" s="15"/>
      <c r="J27" s="15"/>
      <c r="K27" s="15"/>
      <c r="L27" s="15"/>
      <c r="M27" s="15"/>
      <c r="N27" s="15"/>
      <c r="O27" s="16"/>
    </row>
    <row r="28">
      <c r="A28" s="19"/>
      <c r="B28" s="20"/>
      <c r="C28" s="20"/>
      <c r="D28" s="20"/>
      <c r="E28" s="20"/>
      <c r="F28" s="20"/>
      <c r="G28" s="21"/>
      <c r="H28" s="20"/>
      <c r="I28" s="20"/>
      <c r="J28" s="20"/>
      <c r="K28" s="20"/>
      <c r="L28" s="20"/>
      <c r="M28" s="20"/>
      <c r="N28" s="20"/>
      <c r="O28" s="21"/>
    </row>
    <row r="29">
      <c r="A29" s="22" t="s">
        <v>92</v>
      </c>
      <c r="B29" s="23"/>
      <c r="C29" s="23"/>
      <c r="D29" s="23"/>
      <c r="E29" s="15"/>
      <c r="F29" s="15"/>
      <c r="G29" s="16"/>
      <c r="H29" s="15"/>
      <c r="I29" s="24" t="s">
        <v>93</v>
      </c>
      <c r="J29" s="23"/>
      <c r="K29" s="23"/>
      <c r="L29" s="23"/>
      <c r="M29" s="23"/>
      <c r="N29" s="15"/>
      <c r="O29" s="16"/>
    </row>
    <row r="30">
      <c r="A30" s="14"/>
      <c r="B30" s="15"/>
      <c r="C30" s="15"/>
      <c r="D30" s="15"/>
      <c r="E30" s="15"/>
      <c r="F30" s="15"/>
      <c r="G30" s="16"/>
      <c r="H30" s="15"/>
      <c r="I30" s="15"/>
      <c r="J30" s="15"/>
      <c r="K30" s="15"/>
      <c r="L30" s="15"/>
      <c r="M30" s="15"/>
      <c r="N30" s="15"/>
      <c r="O30" s="16"/>
    </row>
    <row r="31">
      <c r="A31" s="17" t="s">
        <v>84</v>
      </c>
      <c r="B31" s="15"/>
      <c r="C31" s="15"/>
      <c r="D31" s="15"/>
      <c r="E31" s="15"/>
      <c r="F31" s="15"/>
      <c r="G31" s="16"/>
      <c r="H31" s="15"/>
      <c r="I31" s="18" t="s">
        <v>84</v>
      </c>
      <c r="J31" s="15"/>
      <c r="K31" s="15"/>
      <c r="L31" s="15"/>
      <c r="M31" s="15"/>
      <c r="N31" s="15"/>
      <c r="O31" s="16"/>
    </row>
    <row r="32">
      <c r="A32" s="17" t="s">
        <v>94</v>
      </c>
      <c r="B32" s="15"/>
      <c r="C32" s="15"/>
      <c r="D32" s="15"/>
      <c r="E32" s="15"/>
      <c r="F32" s="15"/>
      <c r="G32" s="16"/>
      <c r="H32" s="15"/>
      <c r="I32" s="18" t="s">
        <v>85</v>
      </c>
      <c r="J32" s="15"/>
      <c r="K32" s="15"/>
      <c r="L32" s="15"/>
      <c r="M32" s="15"/>
      <c r="N32" s="15"/>
      <c r="O32" s="16"/>
    </row>
    <row r="33">
      <c r="A33" s="17" t="s">
        <v>95</v>
      </c>
      <c r="B33" s="15"/>
      <c r="C33" s="15"/>
      <c r="D33" s="15"/>
      <c r="E33" s="15"/>
      <c r="F33" s="15"/>
      <c r="G33" s="16"/>
      <c r="H33" s="15"/>
      <c r="I33" s="18" t="s">
        <v>86</v>
      </c>
      <c r="J33" s="15"/>
      <c r="K33" s="15"/>
      <c r="L33" s="15"/>
      <c r="M33" s="15"/>
      <c r="N33" s="15"/>
      <c r="O33" s="16"/>
    </row>
    <row r="34">
      <c r="A34" s="17" t="s">
        <v>96</v>
      </c>
      <c r="B34" s="15"/>
      <c r="C34" s="15"/>
      <c r="D34" s="15"/>
      <c r="E34" s="15"/>
      <c r="F34" s="15"/>
      <c r="G34" s="16"/>
      <c r="H34" s="15"/>
      <c r="I34" s="15"/>
      <c r="J34" s="15"/>
      <c r="K34" s="15"/>
      <c r="L34" s="15"/>
      <c r="M34" s="15"/>
      <c r="N34" s="15"/>
      <c r="O34" s="16"/>
    </row>
    <row r="35">
      <c r="A35" s="14"/>
      <c r="B35" s="15"/>
      <c r="C35" s="15"/>
      <c r="D35" s="15"/>
      <c r="E35" s="15"/>
      <c r="F35" s="15"/>
      <c r="G35" s="16"/>
      <c r="H35" s="15"/>
      <c r="I35" s="18" t="s">
        <v>97</v>
      </c>
      <c r="J35" s="15"/>
      <c r="K35" s="15"/>
      <c r="L35" s="15"/>
      <c r="M35" s="15"/>
      <c r="N35" s="15"/>
      <c r="O35" s="16"/>
    </row>
    <row r="36">
      <c r="A36" s="14"/>
      <c r="B36" s="15"/>
      <c r="C36" s="15"/>
      <c r="D36" s="15"/>
      <c r="E36" s="15"/>
      <c r="F36" s="15"/>
      <c r="G36" s="16"/>
      <c r="H36" s="15"/>
      <c r="I36" s="18" t="s">
        <v>98</v>
      </c>
      <c r="J36" s="15"/>
      <c r="K36" s="15"/>
      <c r="L36" s="15"/>
      <c r="M36" s="15"/>
      <c r="N36" s="15"/>
      <c r="O36" s="16"/>
    </row>
    <row r="37">
      <c r="A37" s="14"/>
      <c r="B37" s="15"/>
      <c r="C37" s="15"/>
      <c r="D37" s="15"/>
      <c r="E37" s="15"/>
      <c r="F37" s="15"/>
      <c r="G37" s="16"/>
      <c r="H37" s="15"/>
      <c r="I37" s="18" t="s">
        <v>99</v>
      </c>
      <c r="J37" s="15"/>
      <c r="K37" s="15"/>
      <c r="L37" s="15"/>
      <c r="M37" s="15"/>
      <c r="N37" s="15"/>
      <c r="O37" s="16"/>
    </row>
    <row r="38">
      <c r="A38" s="19"/>
      <c r="B38" s="20"/>
      <c r="C38" s="20"/>
      <c r="D38" s="20"/>
      <c r="E38" s="20"/>
      <c r="F38" s="20"/>
      <c r="G38" s="21"/>
      <c r="H38" s="20"/>
      <c r="I38" s="25" t="s">
        <v>100</v>
      </c>
      <c r="J38" s="20"/>
      <c r="K38" s="20"/>
      <c r="L38" s="20"/>
      <c r="M38" s="20"/>
      <c r="N38" s="20"/>
      <c r="O38" s="21"/>
    </row>
    <row r="41">
      <c r="A41" s="26" t="s">
        <v>101</v>
      </c>
      <c r="B41" s="11"/>
      <c r="C41" s="12"/>
      <c r="F41" s="26" t="s">
        <v>102</v>
      </c>
      <c r="G41" s="27" t="s">
        <v>103</v>
      </c>
      <c r="H41" s="27" t="s">
        <v>104</v>
      </c>
      <c r="I41" s="27" t="s">
        <v>105</v>
      </c>
      <c r="J41" s="27" t="s">
        <v>106</v>
      </c>
      <c r="K41" s="11"/>
      <c r="L41" s="12"/>
    </row>
    <row r="42">
      <c r="A42" s="14"/>
      <c r="B42" s="15"/>
      <c r="C42" s="16"/>
      <c r="F42" s="17" t="s">
        <v>107</v>
      </c>
      <c r="G42" s="8" t="s">
        <v>108</v>
      </c>
      <c r="H42" s="8" t="s">
        <v>109</v>
      </c>
      <c r="I42" s="8" t="s">
        <v>110</v>
      </c>
      <c r="J42" s="8" t="s">
        <v>111</v>
      </c>
      <c r="L42" s="28"/>
    </row>
    <row r="43">
      <c r="A43" s="17" t="s">
        <v>112</v>
      </c>
      <c r="B43" s="15"/>
      <c r="C43" s="16"/>
      <c r="F43" s="14"/>
      <c r="G43" s="8" t="s">
        <v>113</v>
      </c>
      <c r="H43" s="8" t="s">
        <v>114</v>
      </c>
      <c r="I43" s="8" t="s">
        <v>115</v>
      </c>
      <c r="J43" s="8" t="s">
        <v>116</v>
      </c>
      <c r="L43" s="28"/>
    </row>
    <row r="44">
      <c r="A44" s="17" t="s">
        <v>117</v>
      </c>
      <c r="B44" s="15"/>
      <c r="C44" s="16"/>
      <c r="F44" s="14"/>
      <c r="G44" s="8" t="s">
        <v>118</v>
      </c>
      <c r="H44" s="8" t="s">
        <v>114</v>
      </c>
      <c r="I44" s="8" t="s">
        <v>119</v>
      </c>
      <c r="J44" s="8" t="s">
        <v>120</v>
      </c>
      <c r="L44" s="28"/>
    </row>
    <row r="45">
      <c r="A45" s="17" t="s">
        <v>121</v>
      </c>
      <c r="B45" s="15"/>
      <c r="C45" s="16"/>
      <c r="F45" s="14"/>
      <c r="G45" s="8" t="s">
        <v>122</v>
      </c>
      <c r="H45" s="8" t="s">
        <v>114</v>
      </c>
      <c r="I45" s="29" t="s">
        <v>16</v>
      </c>
      <c r="J45" s="8" t="s">
        <v>123</v>
      </c>
      <c r="L45" s="28"/>
    </row>
    <row r="46">
      <c r="A46" s="30" t="s">
        <v>124</v>
      </c>
      <c r="B46" s="20"/>
      <c r="C46" s="21"/>
      <c r="F46" s="17" t="s">
        <v>125</v>
      </c>
      <c r="G46" s="8" t="s">
        <v>126</v>
      </c>
      <c r="H46" s="8" t="s">
        <v>109</v>
      </c>
      <c r="I46" s="8">
        <v>147258.0</v>
      </c>
      <c r="J46" s="8" t="s">
        <v>111</v>
      </c>
      <c r="L46" s="28"/>
    </row>
    <row r="47">
      <c r="F47" s="14"/>
      <c r="G47" s="8" t="s">
        <v>127</v>
      </c>
      <c r="H47" s="8" t="s">
        <v>114</v>
      </c>
      <c r="I47" s="8" t="s">
        <v>128</v>
      </c>
      <c r="J47" s="8" t="s">
        <v>129</v>
      </c>
      <c r="L47" s="28"/>
    </row>
    <row r="48">
      <c r="F48" s="14"/>
      <c r="G48" s="8" t="s">
        <v>130</v>
      </c>
      <c r="H48" s="8" t="s">
        <v>114</v>
      </c>
      <c r="I48" s="8">
        <v>147.0</v>
      </c>
      <c r="J48" s="8" t="s">
        <v>131</v>
      </c>
      <c r="L48" s="28"/>
    </row>
    <row r="49">
      <c r="F49" s="14"/>
      <c r="G49" s="8" t="s">
        <v>122</v>
      </c>
      <c r="H49" s="8" t="s">
        <v>114</v>
      </c>
      <c r="J49" s="8" t="s">
        <v>132</v>
      </c>
      <c r="L49" s="28"/>
    </row>
    <row r="50">
      <c r="F50" s="14"/>
      <c r="G50" s="8" t="s">
        <v>133</v>
      </c>
      <c r="H50" s="8" t="s">
        <v>114</v>
      </c>
      <c r="I50" s="8">
        <v>148258.0</v>
      </c>
      <c r="J50" s="8" t="s">
        <v>134</v>
      </c>
      <c r="L50" s="28"/>
    </row>
    <row r="51">
      <c r="F51" s="19"/>
      <c r="G51" s="31"/>
      <c r="H51" s="31"/>
      <c r="I51" s="31"/>
      <c r="J51" s="31"/>
      <c r="K51" s="31"/>
      <c r="L51" s="32"/>
    </row>
    <row r="53">
      <c r="F53" s="33" t="s">
        <v>102</v>
      </c>
      <c r="G53" s="11" t="s">
        <v>135</v>
      </c>
      <c r="H53" s="11" t="s">
        <v>136</v>
      </c>
      <c r="I53" s="11" t="s">
        <v>137</v>
      </c>
      <c r="J53" s="11" t="s">
        <v>138</v>
      </c>
      <c r="K53" s="11" t="s">
        <v>139</v>
      </c>
      <c r="L53" s="11" t="s">
        <v>140</v>
      </c>
      <c r="M53" s="11"/>
      <c r="N53" s="12"/>
    </row>
    <row r="54">
      <c r="F54" s="14" t="s">
        <v>107</v>
      </c>
      <c r="G54" s="1" t="s">
        <v>110</v>
      </c>
      <c r="H54" s="1" t="s">
        <v>115</v>
      </c>
      <c r="I54" s="1" t="s">
        <v>110</v>
      </c>
      <c r="K54" s="1" t="s">
        <v>119</v>
      </c>
      <c r="L54" s="1" t="s">
        <v>110</v>
      </c>
      <c r="N54" s="28"/>
    </row>
    <row r="55">
      <c r="F55" s="14" t="s">
        <v>125</v>
      </c>
      <c r="G55" s="1">
        <v>147258.0</v>
      </c>
      <c r="H55" s="1">
        <v>147258.0</v>
      </c>
      <c r="I55" s="1">
        <v>147.0</v>
      </c>
      <c r="K55" s="1">
        <v>147258.0</v>
      </c>
      <c r="L55" s="1">
        <v>148258.0</v>
      </c>
      <c r="N55" s="28"/>
    </row>
    <row r="56">
      <c r="F56" s="14" t="s">
        <v>141</v>
      </c>
      <c r="G56" s="1" t="s">
        <v>142</v>
      </c>
      <c r="H56" s="1" t="s">
        <v>143</v>
      </c>
      <c r="I56" s="1" t="s">
        <v>144</v>
      </c>
      <c r="J56" s="1" t="s">
        <v>145</v>
      </c>
      <c r="K56" s="1" t="s">
        <v>146</v>
      </c>
      <c r="L56" s="1" t="s">
        <v>147</v>
      </c>
      <c r="N56" s="28"/>
    </row>
    <row r="57">
      <c r="F57" s="19"/>
      <c r="G57" s="31"/>
      <c r="H57" s="31"/>
      <c r="I57" s="31"/>
      <c r="J57" s="31"/>
      <c r="K57" s="31"/>
      <c r="L57" s="31"/>
      <c r="M57" s="31"/>
      <c r="N57" s="32"/>
    </row>
    <row r="59">
      <c r="F59" s="9" t="s">
        <v>148</v>
      </c>
      <c r="G59" s="11"/>
      <c r="H59" s="11"/>
      <c r="I59" s="11"/>
      <c r="J59" s="11"/>
      <c r="K59" s="11"/>
      <c r="L59" s="11"/>
      <c r="M59" s="12"/>
    </row>
    <row r="60">
      <c r="F60" s="14"/>
      <c r="G60" s="15"/>
      <c r="H60" s="15"/>
      <c r="I60" s="15"/>
      <c r="J60" s="15"/>
      <c r="K60" s="15"/>
      <c r="L60" s="15"/>
      <c r="M60" s="16"/>
    </row>
    <row r="61">
      <c r="F61" s="17" t="s">
        <v>149</v>
      </c>
      <c r="G61" s="15"/>
      <c r="H61" s="15"/>
      <c r="I61" s="15"/>
      <c r="J61" s="15"/>
      <c r="K61" s="15"/>
      <c r="L61" s="15"/>
      <c r="M61" s="16"/>
    </row>
    <row r="62">
      <c r="F62" s="14"/>
      <c r="G62" s="15"/>
      <c r="H62" s="15"/>
      <c r="I62" s="15"/>
      <c r="J62" s="15"/>
      <c r="K62" s="15"/>
      <c r="L62" s="15"/>
      <c r="M62" s="16"/>
    </row>
    <row r="63">
      <c r="F63" s="17" t="s">
        <v>150</v>
      </c>
      <c r="G63" s="15"/>
      <c r="H63" s="15"/>
      <c r="I63" s="15"/>
      <c r="J63" s="15"/>
      <c r="K63" s="15"/>
      <c r="L63" s="15"/>
      <c r="M63" s="16"/>
    </row>
    <row r="64">
      <c r="F64" s="14"/>
      <c r="G64" s="15"/>
      <c r="H64" s="15"/>
      <c r="I64" s="15"/>
      <c r="J64" s="15"/>
      <c r="K64" s="15"/>
      <c r="L64" s="15"/>
      <c r="M64" s="16"/>
    </row>
    <row r="65">
      <c r="F65" s="17" t="s">
        <v>151</v>
      </c>
      <c r="G65" s="15"/>
      <c r="H65" s="15"/>
      <c r="I65" s="15"/>
      <c r="J65" s="15"/>
      <c r="K65" s="15"/>
      <c r="L65" s="15"/>
      <c r="M65" s="16"/>
    </row>
    <row r="66">
      <c r="F66" s="14"/>
      <c r="G66" s="15"/>
      <c r="H66" s="15"/>
      <c r="I66" s="15"/>
      <c r="J66" s="15"/>
      <c r="K66" s="15"/>
      <c r="L66" s="15"/>
      <c r="M66" s="16"/>
    </row>
    <row r="67">
      <c r="F67" s="17" t="s">
        <v>152</v>
      </c>
      <c r="G67" s="15"/>
      <c r="H67" s="15"/>
      <c r="I67" s="15"/>
      <c r="J67" s="15"/>
      <c r="K67" s="15"/>
      <c r="L67" s="15"/>
      <c r="M67" s="16"/>
    </row>
    <row r="68">
      <c r="F68" s="14"/>
      <c r="G68" s="15"/>
      <c r="H68" s="15"/>
      <c r="I68" s="15"/>
      <c r="J68" s="15"/>
      <c r="K68" s="15"/>
      <c r="L68" s="15"/>
      <c r="M68" s="16"/>
    </row>
    <row r="69">
      <c r="F69" s="17" t="s">
        <v>153</v>
      </c>
      <c r="G69" s="15"/>
      <c r="H69" s="15"/>
      <c r="I69" s="15"/>
      <c r="J69" s="15"/>
      <c r="K69" s="15"/>
      <c r="L69" s="15"/>
      <c r="M69" s="16"/>
    </row>
    <row r="70">
      <c r="F70" s="14"/>
      <c r="G70" s="15"/>
      <c r="H70" s="15"/>
      <c r="I70" s="15"/>
      <c r="J70" s="15"/>
      <c r="K70" s="15"/>
      <c r="L70" s="15"/>
      <c r="M70" s="16"/>
    </row>
    <row r="71">
      <c r="F71" s="30" t="s">
        <v>154</v>
      </c>
      <c r="G71" s="20"/>
      <c r="H71" s="20"/>
      <c r="I71" s="20"/>
      <c r="J71" s="20"/>
      <c r="K71" s="20"/>
      <c r="L71" s="20"/>
      <c r="M71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F1" s="34" t="s">
        <v>155</v>
      </c>
      <c r="G1" s="34"/>
      <c r="H1" s="7"/>
      <c r="J1" s="35" t="s">
        <v>156</v>
      </c>
      <c r="K1" s="36"/>
      <c r="L1" s="36"/>
      <c r="M1" s="36"/>
      <c r="N1" s="37"/>
      <c r="O1" s="38"/>
      <c r="P1" s="39" t="s">
        <v>157</v>
      </c>
      <c r="Q1" s="36"/>
      <c r="R1" s="36"/>
      <c r="S1" s="36"/>
      <c r="T1" s="40"/>
    </row>
    <row r="2">
      <c r="A2" s="7" t="s">
        <v>158</v>
      </c>
      <c r="B2" s="7"/>
      <c r="C2" s="7"/>
      <c r="F2" s="1" t="s">
        <v>77</v>
      </c>
      <c r="J2" s="41"/>
      <c r="K2" s="42"/>
      <c r="L2" s="42"/>
      <c r="M2" s="42"/>
      <c r="N2" s="43"/>
      <c r="O2" s="42"/>
      <c r="P2" s="42"/>
      <c r="Q2" s="42"/>
      <c r="R2" s="42"/>
      <c r="S2" s="42"/>
      <c r="T2" s="43"/>
    </row>
    <row r="3">
      <c r="A3" s="7"/>
      <c r="B3" s="7"/>
      <c r="C3" s="7"/>
      <c r="F3" s="1" t="s">
        <v>78</v>
      </c>
      <c r="J3" s="41" t="s">
        <v>159</v>
      </c>
      <c r="K3" s="42"/>
      <c r="L3" s="42"/>
      <c r="M3" s="42"/>
      <c r="N3" s="43"/>
      <c r="O3" s="42"/>
      <c r="P3" s="44" t="s">
        <v>160</v>
      </c>
      <c r="Q3" s="42"/>
      <c r="R3" s="42"/>
      <c r="S3" s="42"/>
      <c r="T3" s="43"/>
    </row>
    <row r="4">
      <c r="A4" s="7" t="s">
        <v>161</v>
      </c>
      <c r="B4" s="7"/>
      <c r="C4" s="7"/>
      <c r="J4" s="41"/>
      <c r="K4" s="42"/>
      <c r="L4" s="42"/>
      <c r="M4" s="42"/>
      <c r="N4" s="43"/>
      <c r="O4" s="42"/>
      <c r="P4" s="42"/>
      <c r="Q4" s="42"/>
      <c r="R4" s="42"/>
      <c r="S4" s="42"/>
      <c r="T4" s="43"/>
    </row>
    <row r="5">
      <c r="A5" s="7"/>
      <c r="B5" s="7"/>
      <c r="C5" s="7"/>
      <c r="F5" s="1" t="s">
        <v>162</v>
      </c>
      <c r="J5" s="41" t="s">
        <v>163</v>
      </c>
      <c r="K5" s="42"/>
      <c r="L5" s="42"/>
      <c r="M5" s="42"/>
      <c r="N5" s="43"/>
      <c r="O5" s="42"/>
      <c r="P5" s="44" t="s">
        <v>164</v>
      </c>
      <c r="Q5" s="42"/>
      <c r="R5" s="42"/>
      <c r="S5" s="42"/>
      <c r="T5" s="43"/>
    </row>
    <row r="6">
      <c r="A6" s="7" t="s">
        <v>165</v>
      </c>
      <c r="B6" s="7"/>
      <c r="C6" s="7"/>
      <c r="J6" s="41"/>
      <c r="K6" s="42"/>
      <c r="L6" s="42"/>
      <c r="M6" s="42"/>
      <c r="N6" s="43"/>
      <c r="O6" s="42"/>
      <c r="P6" s="42"/>
      <c r="Q6" s="42"/>
      <c r="R6" s="42"/>
      <c r="S6" s="42"/>
      <c r="T6" s="43"/>
    </row>
    <row r="7">
      <c r="F7" s="1" t="s">
        <v>166</v>
      </c>
      <c r="J7" s="41" t="s">
        <v>167</v>
      </c>
      <c r="K7" s="42"/>
      <c r="L7" s="42"/>
      <c r="M7" s="42"/>
      <c r="N7" s="43"/>
      <c r="O7" s="42"/>
      <c r="P7" s="44" t="s">
        <v>168</v>
      </c>
      <c r="Q7" s="42"/>
      <c r="R7" s="42"/>
      <c r="S7" s="42"/>
      <c r="T7" s="43"/>
    </row>
    <row r="8">
      <c r="J8" s="41"/>
      <c r="K8" s="42"/>
      <c r="L8" s="42"/>
      <c r="M8" s="42"/>
      <c r="N8" s="43"/>
      <c r="O8" s="42"/>
      <c r="P8" s="42"/>
      <c r="Q8" s="42"/>
      <c r="R8" s="42"/>
      <c r="S8" s="42"/>
      <c r="T8" s="43"/>
    </row>
    <row r="9">
      <c r="F9" s="1" t="s">
        <v>169</v>
      </c>
      <c r="J9" s="41" t="s">
        <v>170</v>
      </c>
      <c r="K9" s="42"/>
      <c r="L9" s="42"/>
      <c r="M9" s="42"/>
      <c r="N9" s="43"/>
      <c r="O9" s="42"/>
      <c r="P9" s="44" t="s">
        <v>171</v>
      </c>
      <c r="Q9" s="42"/>
      <c r="R9" s="42"/>
      <c r="S9" s="42"/>
      <c r="T9" s="43"/>
    </row>
    <row r="10">
      <c r="J10" s="41"/>
      <c r="K10" s="42"/>
      <c r="L10" s="42"/>
      <c r="M10" s="42"/>
      <c r="N10" s="43"/>
      <c r="O10" s="42"/>
      <c r="P10" s="42"/>
      <c r="Q10" s="42"/>
      <c r="R10" s="42"/>
      <c r="S10" s="42"/>
      <c r="T10" s="43"/>
    </row>
    <row r="11">
      <c r="A11" s="9" t="s">
        <v>172</v>
      </c>
      <c r="B11" s="10"/>
      <c r="C11" s="11"/>
      <c r="D11" s="11"/>
      <c r="E11" s="12"/>
      <c r="J11" s="41" t="s">
        <v>173</v>
      </c>
      <c r="K11" s="42"/>
      <c r="L11" s="42"/>
      <c r="M11" s="42"/>
      <c r="N11" s="43"/>
      <c r="O11" s="42"/>
      <c r="P11" s="44" t="s">
        <v>174</v>
      </c>
      <c r="Q11" s="42"/>
      <c r="R11" s="42"/>
      <c r="S11" s="42"/>
      <c r="T11" s="43"/>
      <c r="V11" s="45"/>
    </row>
    <row r="12">
      <c r="A12" s="14"/>
      <c r="B12" s="15"/>
      <c r="C12" s="15"/>
      <c r="D12" s="15"/>
      <c r="E12" s="16"/>
      <c r="J12" s="41"/>
      <c r="K12" s="42"/>
      <c r="L12" s="42"/>
      <c r="M12" s="42"/>
      <c r="N12" s="43"/>
      <c r="O12" s="42"/>
      <c r="P12" s="42"/>
      <c r="Q12" s="42"/>
      <c r="R12" s="42"/>
      <c r="S12" s="42"/>
      <c r="T12" s="43"/>
    </row>
    <row r="13">
      <c r="A13" s="22" t="s">
        <v>175</v>
      </c>
      <c r="B13" s="15"/>
      <c r="C13" s="15"/>
      <c r="D13" s="15"/>
      <c r="E13" s="16"/>
      <c r="J13" s="41" t="s">
        <v>176</v>
      </c>
      <c r="K13" s="42"/>
      <c r="L13" s="42"/>
      <c r="M13" s="42"/>
      <c r="N13" s="43"/>
      <c r="O13" s="42"/>
      <c r="P13" s="44" t="s">
        <v>177</v>
      </c>
      <c r="Q13" s="42"/>
      <c r="R13" s="42"/>
      <c r="S13" s="42"/>
      <c r="T13" s="43"/>
    </row>
    <row r="14">
      <c r="A14" s="17" t="s">
        <v>178</v>
      </c>
      <c r="B14" s="15"/>
      <c r="C14" s="15"/>
      <c r="D14" s="15"/>
      <c r="E14" s="16"/>
      <c r="J14" s="41"/>
      <c r="K14" s="42"/>
      <c r="L14" s="42"/>
      <c r="M14" s="42"/>
      <c r="N14" s="43"/>
      <c r="O14" s="42"/>
      <c r="P14" s="42"/>
      <c r="Q14" s="42"/>
      <c r="R14" s="42"/>
      <c r="S14" s="42"/>
      <c r="T14" s="43"/>
    </row>
    <row r="15">
      <c r="A15" s="17" t="s">
        <v>179</v>
      </c>
      <c r="B15" s="15"/>
      <c r="C15" s="15"/>
      <c r="D15" s="15"/>
      <c r="E15" s="16"/>
      <c r="J15" s="41" t="s">
        <v>180</v>
      </c>
      <c r="K15" s="42"/>
      <c r="L15" s="42"/>
      <c r="M15" s="42"/>
      <c r="N15" s="43"/>
      <c r="O15" s="42"/>
      <c r="P15" s="44" t="s">
        <v>181</v>
      </c>
      <c r="Q15" s="42"/>
      <c r="R15" s="42"/>
      <c r="S15" s="42"/>
      <c r="T15" s="43"/>
    </row>
    <row r="16">
      <c r="A16" s="22" t="s">
        <v>182</v>
      </c>
      <c r="B16" s="15"/>
      <c r="C16" s="15"/>
      <c r="D16" s="15"/>
      <c r="E16" s="16"/>
      <c r="J16" s="41"/>
      <c r="K16" s="42"/>
      <c r="L16" s="42"/>
      <c r="M16" s="42"/>
      <c r="N16" s="43"/>
      <c r="O16" s="42"/>
      <c r="P16" s="42"/>
      <c r="Q16" s="42"/>
      <c r="R16" s="42"/>
      <c r="S16" s="42"/>
      <c r="T16" s="43"/>
    </row>
    <row r="17">
      <c r="A17" s="17" t="s">
        <v>183</v>
      </c>
      <c r="B17" s="15"/>
      <c r="C17" s="15"/>
      <c r="D17" s="15"/>
      <c r="E17" s="16"/>
      <c r="J17" s="41" t="s">
        <v>184</v>
      </c>
      <c r="K17" s="42"/>
      <c r="L17" s="42"/>
      <c r="M17" s="42"/>
      <c r="N17" s="43"/>
      <c r="O17" s="42"/>
      <c r="P17" s="44" t="s">
        <v>185</v>
      </c>
      <c r="Q17" s="42"/>
      <c r="R17" s="42"/>
      <c r="S17" s="42"/>
      <c r="T17" s="43"/>
    </row>
    <row r="18">
      <c r="A18" s="17" t="s">
        <v>186</v>
      </c>
      <c r="B18" s="15"/>
      <c r="C18" s="15"/>
      <c r="D18" s="15"/>
      <c r="E18" s="16"/>
      <c r="J18" s="41"/>
      <c r="K18" s="42"/>
      <c r="L18" s="42"/>
      <c r="M18" s="42"/>
      <c r="N18" s="43"/>
      <c r="O18" s="42"/>
      <c r="P18" s="42"/>
      <c r="Q18" s="42"/>
      <c r="R18" s="42"/>
      <c r="S18" s="42"/>
      <c r="T18" s="43"/>
    </row>
    <row r="19">
      <c r="A19" s="22" t="s">
        <v>187</v>
      </c>
      <c r="B19" s="23"/>
      <c r="C19" s="15"/>
      <c r="D19" s="15"/>
      <c r="E19" s="16"/>
      <c r="J19" s="41" t="s">
        <v>188</v>
      </c>
      <c r="K19" s="42"/>
      <c r="L19" s="42"/>
      <c r="M19" s="42"/>
      <c r="N19" s="43"/>
      <c r="O19" s="42"/>
      <c r="P19" s="42"/>
      <c r="Q19" s="42"/>
      <c r="R19" s="42"/>
      <c r="S19" s="42"/>
      <c r="T19" s="43"/>
    </row>
    <row r="20">
      <c r="A20" s="17" t="s">
        <v>189</v>
      </c>
      <c r="B20" s="15"/>
      <c r="C20" s="15"/>
      <c r="D20" s="15"/>
      <c r="E20" s="16"/>
      <c r="J20" s="41"/>
      <c r="K20" s="42"/>
      <c r="L20" s="42"/>
      <c r="M20" s="42"/>
      <c r="N20" s="43"/>
      <c r="O20" s="42"/>
      <c r="P20" s="42"/>
      <c r="Q20" s="42"/>
      <c r="R20" s="42"/>
      <c r="S20" s="42"/>
      <c r="T20" s="43"/>
    </row>
    <row r="21">
      <c r="A21" s="17" t="s">
        <v>190</v>
      </c>
      <c r="B21" s="15"/>
      <c r="C21" s="15"/>
      <c r="D21" s="15"/>
      <c r="E21" s="16"/>
      <c r="J21" s="41" t="s">
        <v>191</v>
      </c>
      <c r="K21" s="42"/>
      <c r="L21" s="42"/>
      <c r="M21" s="42"/>
      <c r="N21" s="43"/>
      <c r="O21" s="42"/>
      <c r="P21" s="42"/>
      <c r="Q21" s="42"/>
      <c r="R21" s="42"/>
      <c r="S21" s="42"/>
      <c r="T21" s="43"/>
    </row>
    <row r="22">
      <c r="A22" s="22" t="s">
        <v>192</v>
      </c>
      <c r="B22" s="15"/>
      <c r="C22" s="15"/>
      <c r="D22" s="15"/>
      <c r="E22" s="16"/>
      <c r="J22" s="41"/>
      <c r="K22" s="42"/>
      <c r="L22" s="42"/>
      <c r="M22" s="42"/>
      <c r="N22" s="43"/>
      <c r="O22" s="42"/>
      <c r="P22" s="42"/>
      <c r="Q22" s="42"/>
      <c r="R22" s="42"/>
      <c r="S22" s="42"/>
      <c r="T22" s="43"/>
    </row>
    <row r="23">
      <c r="A23" s="17" t="s">
        <v>193</v>
      </c>
      <c r="B23" s="15"/>
      <c r="C23" s="15"/>
      <c r="D23" s="15"/>
      <c r="E23" s="16"/>
      <c r="J23" s="41" t="s">
        <v>174</v>
      </c>
      <c r="K23" s="42"/>
      <c r="L23" s="42"/>
      <c r="M23" s="42"/>
      <c r="N23" s="43"/>
      <c r="O23" s="42"/>
      <c r="P23" s="42"/>
      <c r="Q23" s="42"/>
      <c r="R23" s="42"/>
      <c r="S23" s="42"/>
      <c r="T23" s="43"/>
    </row>
    <row r="24">
      <c r="A24" s="17" t="s">
        <v>194</v>
      </c>
      <c r="B24" s="15"/>
      <c r="C24" s="15"/>
      <c r="D24" s="15"/>
      <c r="E24" s="16"/>
      <c r="J24" s="46"/>
      <c r="K24" s="47"/>
      <c r="L24" s="47"/>
      <c r="M24" s="47"/>
      <c r="N24" s="48"/>
      <c r="O24" s="47"/>
      <c r="P24" s="47"/>
      <c r="Q24" s="47"/>
      <c r="R24" s="47"/>
      <c r="S24" s="47"/>
      <c r="T24" s="48"/>
    </row>
    <row r="25">
      <c r="A25" s="22" t="s">
        <v>195</v>
      </c>
      <c r="B25" s="15"/>
      <c r="C25" s="15"/>
      <c r="D25" s="15"/>
      <c r="E25" s="16"/>
      <c r="J25" s="49" t="s">
        <v>196</v>
      </c>
      <c r="K25" s="50"/>
      <c r="L25" s="50"/>
      <c r="M25" s="50"/>
      <c r="N25" s="51"/>
      <c r="O25" s="42"/>
      <c r="P25" s="50" t="s">
        <v>197</v>
      </c>
      <c r="Q25" s="50"/>
      <c r="R25" s="50"/>
      <c r="S25" s="50"/>
      <c r="T25" s="43"/>
    </row>
    <row r="26">
      <c r="A26" s="52" t="s">
        <v>198</v>
      </c>
      <c r="B26" s="15"/>
      <c r="C26" s="15"/>
      <c r="D26" s="15"/>
      <c r="E26" s="16"/>
      <c r="J26" s="41"/>
      <c r="K26" s="42"/>
      <c r="L26" s="42"/>
      <c r="M26" s="42"/>
      <c r="N26" s="43"/>
      <c r="O26" s="42"/>
      <c r="P26" s="42"/>
      <c r="Q26" s="42"/>
      <c r="R26" s="42"/>
      <c r="S26" s="42"/>
      <c r="T26" s="43"/>
    </row>
    <row r="27">
      <c r="A27" s="22" t="s">
        <v>199</v>
      </c>
      <c r="B27" s="15"/>
      <c r="C27" s="15"/>
      <c r="D27" s="15"/>
      <c r="E27" s="16"/>
      <c r="J27" s="41" t="s">
        <v>159</v>
      </c>
      <c r="K27" s="42"/>
      <c r="L27" s="42"/>
      <c r="M27" s="42"/>
      <c r="N27" s="43"/>
      <c r="O27" s="42"/>
      <c r="P27" s="42" t="s">
        <v>159</v>
      </c>
      <c r="Q27" s="42"/>
      <c r="R27" s="42"/>
      <c r="S27" s="42"/>
      <c r="T27" s="43"/>
    </row>
    <row r="28">
      <c r="A28" s="30" t="s">
        <v>200</v>
      </c>
      <c r="B28" s="20"/>
      <c r="C28" s="20"/>
      <c r="D28" s="20"/>
      <c r="E28" s="21"/>
      <c r="J28" s="41"/>
      <c r="K28" s="42"/>
      <c r="L28" s="42"/>
      <c r="M28" s="42"/>
      <c r="N28" s="43"/>
      <c r="O28" s="42"/>
      <c r="P28" s="42"/>
      <c r="Q28" s="42"/>
      <c r="R28" s="42"/>
      <c r="S28" s="42"/>
      <c r="T28" s="43"/>
    </row>
    <row r="29">
      <c r="J29" s="41" t="s">
        <v>201</v>
      </c>
      <c r="K29" s="42"/>
      <c r="L29" s="42"/>
      <c r="M29" s="42"/>
      <c r="N29" s="43"/>
      <c r="O29" s="42"/>
      <c r="P29" s="42" t="s">
        <v>202</v>
      </c>
      <c r="Q29" s="42"/>
      <c r="R29" s="42"/>
      <c r="S29" s="42"/>
      <c r="T29" s="43"/>
    </row>
    <row r="30">
      <c r="J30" s="41"/>
      <c r="K30" s="42"/>
      <c r="L30" s="42"/>
      <c r="M30" s="42"/>
      <c r="N30" s="43"/>
      <c r="O30" s="42"/>
      <c r="P30" s="42"/>
      <c r="Q30" s="42"/>
      <c r="R30" s="42"/>
      <c r="S30" s="42"/>
      <c r="T30" s="43"/>
    </row>
    <row r="31">
      <c r="A31" s="9" t="s">
        <v>101</v>
      </c>
      <c r="B31" s="10"/>
      <c r="C31" s="12"/>
      <c r="J31" s="41" t="s">
        <v>168</v>
      </c>
      <c r="K31" s="42"/>
      <c r="L31" s="42"/>
      <c r="M31" s="42"/>
      <c r="N31" s="43"/>
      <c r="O31" s="42"/>
      <c r="P31" s="42" t="s">
        <v>203</v>
      </c>
      <c r="Q31" s="42"/>
      <c r="R31" s="42"/>
      <c r="S31" s="42"/>
      <c r="T31" s="43"/>
    </row>
    <row r="32">
      <c r="A32" s="14"/>
      <c r="B32" s="15"/>
      <c r="C32" s="16"/>
      <c r="J32" s="41"/>
      <c r="K32" s="42"/>
      <c r="L32" s="42"/>
      <c r="M32" s="42"/>
      <c r="N32" s="43"/>
      <c r="O32" s="42"/>
      <c r="P32" s="42"/>
      <c r="Q32" s="42"/>
      <c r="R32" s="42"/>
      <c r="S32" s="42"/>
      <c r="T32" s="43"/>
    </row>
    <row r="33">
      <c r="A33" s="17" t="s">
        <v>112</v>
      </c>
      <c r="B33" s="15"/>
      <c r="C33" s="16"/>
      <c r="J33" s="41" t="s">
        <v>204</v>
      </c>
      <c r="K33" s="42"/>
      <c r="L33" s="42"/>
      <c r="M33" s="42"/>
      <c r="N33" s="43"/>
      <c r="O33" s="42"/>
      <c r="P33" s="42" t="s">
        <v>205</v>
      </c>
      <c r="Q33" s="42"/>
      <c r="R33" s="42"/>
      <c r="S33" s="42"/>
      <c r="T33" s="43"/>
    </row>
    <row r="34">
      <c r="A34" s="17" t="s">
        <v>117</v>
      </c>
      <c r="B34" s="15"/>
      <c r="C34" s="16"/>
      <c r="J34" s="41"/>
      <c r="K34" s="42"/>
      <c r="L34" s="42"/>
      <c r="M34" s="42"/>
      <c r="N34" s="43"/>
      <c r="O34" s="42"/>
      <c r="P34" s="42"/>
      <c r="Q34" s="42"/>
      <c r="R34" s="42"/>
      <c r="S34" s="42"/>
      <c r="T34" s="43"/>
    </row>
    <row r="35">
      <c r="A35" s="17" t="s">
        <v>121</v>
      </c>
      <c r="B35" s="15"/>
      <c r="C35" s="16"/>
      <c r="J35" s="41" t="s">
        <v>174</v>
      </c>
      <c r="K35" s="42"/>
      <c r="L35" s="42"/>
      <c r="M35" s="42"/>
      <c r="N35" s="43"/>
      <c r="O35" s="42"/>
      <c r="P35" s="42"/>
      <c r="Q35" s="42"/>
      <c r="R35" s="42"/>
      <c r="S35" s="42"/>
      <c r="T35" s="43"/>
    </row>
    <row r="36">
      <c r="A36" s="17" t="s">
        <v>124</v>
      </c>
      <c r="B36" s="15"/>
      <c r="C36" s="16"/>
      <c r="J36" s="41"/>
      <c r="K36" s="42"/>
      <c r="L36" s="42"/>
      <c r="M36" s="42"/>
      <c r="N36" s="43"/>
      <c r="O36" s="42"/>
      <c r="P36" s="42"/>
      <c r="Q36" s="42"/>
      <c r="R36" s="42"/>
      <c r="S36" s="42"/>
      <c r="T36" s="43"/>
    </row>
    <row r="37">
      <c r="A37" s="14"/>
      <c r="B37" s="15"/>
      <c r="C37" s="16"/>
      <c r="J37" s="41" t="s">
        <v>206</v>
      </c>
      <c r="K37" s="42"/>
      <c r="L37" s="42"/>
      <c r="M37" s="42"/>
      <c r="N37" s="43"/>
      <c r="O37" s="42"/>
      <c r="P37" s="42"/>
      <c r="Q37" s="42"/>
      <c r="R37" s="42"/>
      <c r="S37" s="42"/>
      <c r="T37" s="43"/>
    </row>
    <row r="38">
      <c r="A38" s="19"/>
      <c r="B38" s="20"/>
      <c r="C38" s="21"/>
      <c r="J38" s="46"/>
      <c r="K38" s="47"/>
      <c r="L38" s="47"/>
      <c r="M38" s="47"/>
      <c r="N38" s="48"/>
      <c r="O38" s="47"/>
      <c r="P38" s="47"/>
      <c r="Q38" s="47"/>
      <c r="R38" s="47"/>
      <c r="S38" s="47"/>
      <c r="T38" s="48"/>
    </row>
    <row r="44">
      <c r="A44" s="9" t="s">
        <v>102</v>
      </c>
      <c r="B44" s="13" t="s">
        <v>103</v>
      </c>
      <c r="C44" s="13" t="s">
        <v>104</v>
      </c>
      <c r="D44" s="13" t="s">
        <v>105</v>
      </c>
      <c r="E44" s="13" t="s">
        <v>106</v>
      </c>
      <c r="F44" s="10"/>
      <c r="G44" s="10"/>
      <c r="H44" s="53"/>
    </row>
    <row r="45">
      <c r="A45" s="54"/>
      <c r="B45" s="8" t="s">
        <v>108</v>
      </c>
      <c r="C45" s="8" t="s">
        <v>109</v>
      </c>
      <c r="D45" s="8" t="s">
        <v>207</v>
      </c>
      <c r="H45" s="28"/>
    </row>
    <row r="46">
      <c r="A46" s="22" t="s">
        <v>175</v>
      </c>
      <c r="B46" s="8" t="s">
        <v>113</v>
      </c>
      <c r="C46" s="8" t="s">
        <v>114</v>
      </c>
      <c r="D46" s="8" t="s">
        <v>208</v>
      </c>
      <c r="E46" s="8" t="s">
        <v>209</v>
      </c>
      <c r="H46" s="28"/>
    </row>
    <row r="47">
      <c r="A47" s="54"/>
      <c r="B47" s="8" t="s">
        <v>122</v>
      </c>
      <c r="C47" s="8" t="s">
        <v>114</v>
      </c>
      <c r="E47" s="8" t="s">
        <v>210</v>
      </c>
      <c r="H47" s="28"/>
    </row>
    <row r="48">
      <c r="A48" s="22" t="s">
        <v>182</v>
      </c>
      <c r="B48" s="8" t="s">
        <v>108</v>
      </c>
      <c r="C48" s="8" t="s">
        <v>109</v>
      </c>
      <c r="D48" s="8" t="s">
        <v>211</v>
      </c>
      <c r="H48" s="28"/>
    </row>
    <row r="49">
      <c r="A49" s="54"/>
      <c r="B49" s="8" t="s">
        <v>113</v>
      </c>
      <c r="C49" s="8" t="s">
        <v>114</v>
      </c>
      <c r="D49" s="8" t="s">
        <v>212</v>
      </c>
      <c r="E49" s="8" t="s">
        <v>209</v>
      </c>
      <c r="H49" s="28"/>
      <c r="K49" s="7"/>
      <c r="L49" s="7"/>
      <c r="M49" s="7"/>
      <c r="N49" s="7"/>
      <c r="O49" s="7"/>
    </row>
    <row r="50">
      <c r="A50" s="54"/>
      <c r="B50" s="8" t="s">
        <v>122</v>
      </c>
      <c r="C50" s="8" t="s">
        <v>114</v>
      </c>
      <c r="E50" s="8" t="s">
        <v>210</v>
      </c>
      <c r="H50" s="28"/>
    </row>
    <row r="51">
      <c r="A51" s="22" t="s">
        <v>213</v>
      </c>
      <c r="B51" s="8" t="s">
        <v>108</v>
      </c>
      <c r="C51" s="8" t="s">
        <v>109</v>
      </c>
      <c r="D51" s="55">
        <v>29536.0</v>
      </c>
      <c r="H51" s="28"/>
    </row>
    <row r="52">
      <c r="A52" s="54"/>
      <c r="B52" s="8" t="s">
        <v>214</v>
      </c>
      <c r="C52" s="8" t="s">
        <v>114</v>
      </c>
      <c r="D52" s="56">
        <v>40858.0</v>
      </c>
      <c r="E52" s="8" t="s">
        <v>215</v>
      </c>
      <c r="H52" s="28"/>
    </row>
    <row r="53">
      <c r="A53" s="54"/>
      <c r="B53" s="8" t="s">
        <v>122</v>
      </c>
      <c r="C53" s="8" t="s">
        <v>114</v>
      </c>
      <c r="E53" s="8" t="s">
        <v>210</v>
      </c>
      <c r="H53" s="28"/>
    </row>
    <row r="54">
      <c r="A54" s="22" t="s">
        <v>216</v>
      </c>
      <c r="B54" s="8" t="s">
        <v>108</v>
      </c>
      <c r="C54" s="8" t="s">
        <v>109</v>
      </c>
      <c r="D54" s="8">
        <v>1.1345678E7</v>
      </c>
      <c r="H54" s="28"/>
    </row>
    <row r="55">
      <c r="A55" s="54"/>
      <c r="B55" s="8" t="s">
        <v>113</v>
      </c>
      <c r="C55" s="8" t="s">
        <v>114</v>
      </c>
      <c r="D55" s="8" t="s">
        <v>217</v>
      </c>
      <c r="E55" s="8" t="s">
        <v>209</v>
      </c>
      <c r="H55" s="28"/>
    </row>
    <row r="56">
      <c r="A56" s="54"/>
      <c r="B56" s="8" t="s">
        <v>218</v>
      </c>
      <c r="C56" s="8" t="s">
        <v>114</v>
      </c>
      <c r="D56" s="8">
        <v>4.1852132E7</v>
      </c>
      <c r="E56" s="8" t="s">
        <v>219</v>
      </c>
      <c r="H56" s="28"/>
    </row>
    <row r="57">
      <c r="A57" s="54"/>
      <c r="B57" s="8" t="s">
        <v>122</v>
      </c>
      <c r="C57" s="8" t="s">
        <v>114</v>
      </c>
      <c r="E57" s="8" t="s">
        <v>210</v>
      </c>
      <c r="H57" s="28"/>
    </row>
    <row r="58">
      <c r="A58" s="54"/>
      <c r="B58" s="8" t="s">
        <v>220</v>
      </c>
      <c r="C58" s="8" t="s">
        <v>114</v>
      </c>
      <c r="D58" s="8">
        <v>11234.0</v>
      </c>
      <c r="E58" s="8" t="s">
        <v>221</v>
      </c>
      <c r="H58" s="28"/>
    </row>
    <row r="59">
      <c r="A59" s="22" t="s">
        <v>222</v>
      </c>
      <c r="B59" s="8" t="s">
        <v>108</v>
      </c>
      <c r="C59" s="8" t="s">
        <v>109</v>
      </c>
      <c r="D59" s="57" t="s">
        <v>223</v>
      </c>
      <c r="H59" s="28"/>
    </row>
    <row r="60">
      <c r="A60" s="54"/>
      <c r="B60" s="8" t="s">
        <v>113</v>
      </c>
      <c r="C60" s="8" t="s">
        <v>114</v>
      </c>
      <c r="D60" s="57" t="s">
        <v>224</v>
      </c>
      <c r="E60" s="8" t="s">
        <v>209</v>
      </c>
      <c r="H60" s="28"/>
    </row>
    <row r="61">
      <c r="A61" s="54"/>
      <c r="B61" s="8" t="s">
        <v>225</v>
      </c>
      <c r="C61" s="8" t="s">
        <v>114</v>
      </c>
      <c r="D61" s="57" t="s">
        <v>226</v>
      </c>
      <c r="E61" s="8" t="s">
        <v>219</v>
      </c>
      <c r="H61" s="28"/>
    </row>
    <row r="62">
      <c r="A62" s="54"/>
      <c r="B62" s="8" t="s">
        <v>122</v>
      </c>
      <c r="C62" s="8" t="s">
        <v>114</v>
      </c>
      <c r="E62" s="8" t="s">
        <v>210</v>
      </c>
      <c r="H62" s="28"/>
    </row>
    <row r="63">
      <c r="A63" s="22" t="s">
        <v>227</v>
      </c>
      <c r="B63" s="8" t="s">
        <v>108</v>
      </c>
      <c r="C63" s="8" t="s">
        <v>109</v>
      </c>
      <c r="D63" s="8">
        <v>1.23456789012E11</v>
      </c>
      <c r="H63" s="28"/>
    </row>
    <row r="64">
      <c r="A64" s="54"/>
      <c r="B64" s="8" t="s">
        <v>113</v>
      </c>
      <c r="C64" s="8" t="s">
        <v>114</v>
      </c>
      <c r="D64" s="8" t="s">
        <v>228</v>
      </c>
      <c r="E64" s="8" t="s">
        <v>209</v>
      </c>
      <c r="H64" s="28"/>
    </row>
    <row r="65">
      <c r="A65" s="54"/>
      <c r="B65" s="8" t="s">
        <v>229</v>
      </c>
      <c r="C65" s="8" t="s">
        <v>114</v>
      </c>
      <c r="D65" s="8">
        <v>12345.0</v>
      </c>
      <c r="E65" s="8" t="s">
        <v>230</v>
      </c>
      <c r="H65" s="28"/>
    </row>
    <row r="66">
      <c r="A66" s="54"/>
      <c r="B66" s="8" t="s">
        <v>122</v>
      </c>
      <c r="C66" s="8" t="s">
        <v>111</v>
      </c>
      <c r="D66" s="8" t="s">
        <v>111</v>
      </c>
      <c r="E66" s="8" t="s">
        <v>231</v>
      </c>
      <c r="H66" s="28"/>
    </row>
    <row r="67">
      <c r="A67" s="54"/>
      <c r="H67" s="28"/>
    </row>
    <row r="68">
      <c r="A68" s="22" t="s">
        <v>107</v>
      </c>
      <c r="B68" s="8" t="s">
        <v>232</v>
      </c>
      <c r="C68" s="8" t="s">
        <v>109</v>
      </c>
      <c r="D68" s="8" t="s">
        <v>233</v>
      </c>
      <c r="H68" s="28"/>
    </row>
    <row r="69">
      <c r="A69" s="54"/>
      <c r="B69" s="8" t="s">
        <v>234</v>
      </c>
      <c r="C69" s="8" t="s">
        <v>114</v>
      </c>
      <c r="D69" s="8" t="s">
        <v>235</v>
      </c>
      <c r="E69" s="8" t="s">
        <v>236</v>
      </c>
      <c r="H69" s="28"/>
    </row>
    <row r="70">
      <c r="A70" s="54"/>
      <c r="B70" s="8" t="s">
        <v>122</v>
      </c>
      <c r="C70" s="8" t="s">
        <v>114</v>
      </c>
      <c r="E70" s="8" t="s">
        <v>237</v>
      </c>
      <c r="H70" s="28"/>
    </row>
    <row r="71">
      <c r="A71" s="54"/>
      <c r="B71" s="8" t="s">
        <v>218</v>
      </c>
      <c r="C71" s="8" t="s">
        <v>114</v>
      </c>
      <c r="D71" s="8" t="s">
        <v>110</v>
      </c>
      <c r="E71" s="8" t="s">
        <v>238</v>
      </c>
      <c r="H71" s="28"/>
    </row>
    <row r="72">
      <c r="A72" s="54"/>
      <c r="H72" s="28"/>
    </row>
    <row r="73">
      <c r="A73" s="22" t="s">
        <v>125</v>
      </c>
      <c r="B73" s="8" t="s">
        <v>232</v>
      </c>
      <c r="C73" s="8" t="s">
        <v>109</v>
      </c>
      <c r="D73" s="8">
        <v>147258.0</v>
      </c>
      <c r="E73" s="8" t="s">
        <v>237</v>
      </c>
      <c r="H73" s="28"/>
    </row>
    <row r="74">
      <c r="A74" s="54"/>
      <c r="B74" s="8" t="s">
        <v>234</v>
      </c>
      <c r="C74" s="8" t="s">
        <v>114</v>
      </c>
      <c r="D74" s="8" t="s">
        <v>239</v>
      </c>
      <c r="E74" s="8" t="s">
        <v>236</v>
      </c>
      <c r="H74" s="28"/>
    </row>
    <row r="75">
      <c r="A75" s="54"/>
      <c r="B75" s="8" t="s">
        <v>122</v>
      </c>
      <c r="C75" s="8" t="s">
        <v>114</v>
      </c>
      <c r="E75" s="8" t="s">
        <v>237</v>
      </c>
      <c r="H75" s="28"/>
    </row>
    <row r="76">
      <c r="A76" s="54"/>
      <c r="H76" s="28"/>
    </row>
    <row r="77">
      <c r="A77" s="22" t="s">
        <v>240</v>
      </c>
      <c r="B77" s="8" t="s">
        <v>232</v>
      </c>
      <c r="C77" s="8" t="s">
        <v>109</v>
      </c>
      <c r="D77" s="8" t="s">
        <v>241</v>
      </c>
      <c r="H77" s="28"/>
    </row>
    <row r="78">
      <c r="A78" s="54"/>
      <c r="B78" s="8" t="s">
        <v>234</v>
      </c>
      <c r="C78" s="8" t="s">
        <v>114</v>
      </c>
      <c r="D78" s="8" t="s">
        <v>242</v>
      </c>
      <c r="E78" s="8" t="s">
        <v>236</v>
      </c>
      <c r="H78" s="28"/>
    </row>
    <row r="79">
      <c r="A79" s="54"/>
      <c r="B79" s="8" t="s">
        <v>122</v>
      </c>
      <c r="C79" s="8" t="s">
        <v>114</v>
      </c>
      <c r="E79" s="8" t="s">
        <v>237</v>
      </c>
      <c r="H79" s="28"/>
    </row>
    <row r="80">
      <c r="A80" s="58"/>
      <c r="B80" s="31"/>
      <c r="C80" s="31"/>
      <c r="D80" s="31"/>
      <c r="E80" s="31"/>
      <c r="F80" s="31"/>
      <c r="G80" s="31"/>
      <c r="H80" s="32"/>
    </row>
    <row r="82">
      <c r="A82" s="9" t="s">
        <v>102</v>
      </c>
      <c r="B82" s="13" t="s">
        <v>135</v>
      </c>
      <c r="C82" s="13" t="s">
        <v>136</v>
      </c>
      <c r="D82" s="13" t="s">
        <v>137</v>
      </c>
      <c r="E82" s="13" t="s">
        <v>139</v>
      </c>
      <c r="F82" s="13" t="s">
        <v>140</v>
      </c>
      <c r="G82" s="13" t="s">
        <v>243</v>
      </c>
      <c r="H82" s="13" t="s">
        <v>244</v>
      </c>
      <c r="I82" s="13" t="s">
        <v>245</v>
      </c>
      <c r="J82" s="13" t="s">
        <v>246</v>
      </c>
      <c r="K82" s="59" t="s">
        <v>168</v>
      </c>
      <c r="L82" s="13" t="s">
        <v>247</v>
      </c>
      <c r="M82" s="13" t="s">
        <v>248</v>
      </c>
      <c r="N82" s="13" t="s">
        <v>249</v>
      </c>
      <c r="O82" s="13" t="s">
        <v>250</v>
      </c>
      <c r="P82" s="13" t="s">
        <v>251</v>
      </c>
      <c r="Q82" s="10"/>
      <c r="R82" s="53"/>
    </row>
    <row r="83">
      <c r="A83" s="22" t="s">
        <v>175</v>
      </c>
      <c r="B83" s="8" t="s">
        <v>207</v>
      </c>
      <c r="D83" s="8" t="s">
        <v>208</v>
      </c>
      <c r="E83" s="8" t="s">
        <v>207</v>
      </c>
      <c r="F83" s="8" t="s">
        <v>207</v>
      </c>
      <c r="G83" s="8" t="s">
        <v>207</v>
      </c>
      <c r="H83" s="8" t="s">
        <v>207</v>
      </c>
      <c r="I83" s="8" t="s">
        <v>207</v>
      </c>
      <c r="J83" s="8" t="s">
        <v>207</v>
      </c>
      <c r="K83" s="60"/>
      <c r="L83" s="8" t="s">
        <v>207</v>
      </c>
      <c r="M83" s="8" t="s">
        <v>207</v>
      </c>
      <c r="N83" s="8" t="s">
        <v>207</v>
      </c>
      <c r="O83" s="8" t="s">
        <v>207</v>
      </c>
      <c r="P83" s="8" t="s">
        <v>207</v>
      </c>
      <c r="R83" s="28"/>
    </row>
    <row r="84">
      <c r="A84" s="22" t="s">
        <v>182</v>
      </c>
      <c r="B84" s="8" t="s">
        <v>211</v>
      </c>
      <c r="D84" s="8" t="s">
        <v>211</v>
      </c>
      <c r="E84" s="8" t="s">
        <v>211</v>
      </c>
      <c r="F84" s="8" t="s">
        <v>211</v>
      </c>
      <c r="G84" s="8" t="s">
        <v>211</v>
      </c>
      <c r="H84" s="8" t="s">
        <v>211</v>
      </c>
      <c r="I84" s="8" t="s">
        <v>211</v>
      </c>
      <c r="J84" s="8" t="s">
        <v>211</v>
      </c>
      <c r="K84" s="61" t="s">
        <v>171</v>
      </c>
      <c r="L84" s="8" t="s">
        <v>211</v>
      </c>
      <c r="M84" s="8" t="s">
        <v>211</v>
      </c>
      <c r="N84" s="8" t="s">
        <v>211</v>
      </c>
      <c r="O84" s="8" t="s">
        <v>211</v>
      </c>
      <c r="P84" s="8" t="s">
        <v>212</v>
      </c>
      <c r="R84" s="28"/>
    </row>
    <row r="85">
      <c r="A85" s="22" t="s">
        <v>252</v>
      </c>
      <c r="B85" s="55">
        <v>29536.0</v>
      </c>
      <c r="D85" s="55">
        <v>29536.0</v>
      </c>
      <c r="E85" s="55">
        <v>29536.0</v>
      </c>
      <c r="F85" s="55">
        <v>29536.0</v>
      </c>
      <c r="G85" s="55">
        <v>29536.0</v>
      </c>
      <c r="H85" s="55">
        <v>29536.0</v>
      </c>
      <c r="I85" s="55">
        <v>29536.0</v>
      </c>
      <c r="J85" s="55">
        <v>29536.0</v>
      </c>
      <c r="K85" s="60"/>
      <c r="L85" s="55">
        <v>29536.0</v>
      </c>
      <c r="M85" s="55">
        <v>29536.0</v>
      </c>
      <c r="N85" s="55">
        <v>29536.0</v>
      </c>
      <c r="O85" s="55">
        <v>29536.0</v>
      </c>
      <c r="P85" s="55">
        <v>29536.0</v>
      </c>
      <c r="R85" s="28"/>
    </row>
    <row r="86">
      <c r="A86" s="22" t="s">
        <v>253</v>
      </c>
      <c r="B86" s="8">
        <v>1.1234567E7</v>
      </c>
      <c r="D86" s="8">
        <v>1.1234567E7</v>
      </c>
      <c r="E86" s="8" t="s">
        <v>254</v>
      </c>
      <c r="F86" s="8">
        <v>11234.0</v>
      </c>
      <c r="G86" s="8">
        <v>4.1852132E7</v>
      </c>
      <c r="H86" s="8">
        <v>1.1234567E7</v>
      </c>
      <c r="I86" s="8">
        <v>1.1234567E7</v>
      </c>
      <c r="J86" s="8">
        <v>1.1234567E7</v>
      </c>
      <c r="K86" s="61" t="s">
        <v>174</v>
      </c>
      <c r="L86" s="8">
        <v>1.1234567E7</v>
      </c>
      <c r="M86" s="8">
        <v>1.1234567E7</v>
      </c>
      <c r="N86" s="8">
        <v>1.1234567E7</v>
      </c>
      <c r="O86" s="8">
        <v>1.1234567E7</v>
      </c>
      <c r="P86" s="8">
        <v>1.1234567E7</v>
      </c>
      <c r="R86" s="28"/>
    </row>
    <row r="87">
      <c r="A87" s="22" t="s">
        <v>222</v>
      </c>
      <c r="B87" s="57" t="s">
        <v>223</v>
      </c>
      <c r="D87" s="57" t="s">
        <v>255</v>
      </c>
      <c r="E87" s="57" t="s">
        <v>223</v>
      </c>
      <c r="F87" s="57" t="s">
        <v>223</v>
      </c>
      <c r="G87" s="57" t="s">
        <v>223</v>
      </c>
      <c r="H87" s="57" t="s">
        <v>256</v>
      </c>
      <c r="I87" s="57" t="s">
        <v>226</v>
      </c>
      <c r="J87" s="57" t="s">
        <v>223</v>
      </c>
      <c r="K87" s="61"/>
      <c r="L87" s="57" t="s">
        <v>223</v>
      </c>
      <c r="M87" s="57" t="s">
        <v>223</v>
      </c>
      <c r="N87" s="57" t="s">
        <v>223</v>
      </c>
      <c r="O87" s="57" t="s">
        <v>223</v>
      </c>
      <c r="P87" s="57" t="s">
        <v>223</v>
      </c>
      <c r="R87" s="28"/>
    </row>
    <row r="88">
      <c r="A88" s="22" t="s">
        <v>227</v>
      </c>
      <c r="B88" s="8">
        <v>1.23456789012E11</v>
      </c>
      <c r="D88" s="8">
        <v>1.23456789012E11</v>
      </c>
      <c r="E88" s="8">
        <v>1.23456789012E11</v>
      </c>
      <c r="F88" s="8">
        <v>1.23456789012E11</v>
      </c>
      <c r="G88" s="8">
        <v>1.23456789012E11</v>
      </c>
      <c r="H88" s="8">
        <v>1.23456789012E11</v>
      </c>
      <c r="I88" s="8">
        <v>1.23456789012E11</v>
      </c>
      <c r="J88" s="8" t="s">
        <v>257</v>
      </c>
      <c r="K88" s="61" t="s">
        <v>177</v>
      </c>
      <c r="L88" s="8">
        <v>1.23456789012E11</v>
      </c>
      <c r="M88" s="8">
        <v>1.23456789012E11</v>
      </c>
      <c r="N88" s="8">
        <v>1.23456789012E11</v>
      </c>
      <c r="O88" s="8">
        <v>1.23456789012E11</v>
      </c>
      <c r="P88" s="8">
        <v>1.23456789012E11</v>
      </c>
      <c r="R88" s="28"/>
    </row>
    <row r="89">
      <c r="A89" s="22" t="s">
        <v>107</v>
      </c>
      <c r="B89" s="8" t="s">
        <v>233</v>
      </c>
      <c r="D89" s="8" t="s">
        <v>233</v>
      </c>
      <c r="E89" s="8" t="s">
        <v>233</v>
      </c>
      <c r="F89" s="8" t="s">
        <v>233</v>
      </c>
      <c r="G89" s="8" t="s">
        <v>233</v>
      </c>
      <c r="H89" s="8" t="s">
        <v>233</v>
      </c>
      <c r="I89" s="8" t="s">
        <v>233</v>
      </c>
      <c r="J89" s="8" t="s">
        <v>233</v>
      </c>
      <c r="K89" s="61"/>
      <c r="L89" s="8" t="s">
        <v>110</v>
      </c>
      <c r="M89" s="8" t="s">
        <v>235</v>
      </c>
      <c r="N89" s="8" t="s">
        <v>233</v>
      </c>
      <c r="O89" s="8" t="s">
        <v>233</v>
      </c>
      <c r="P89" s="8" t="s">
        <v>233</v>
      </c>
      <c r="R89" s="28"/>
    </row>
    <row r="90">
      <c r="A90" s="22" t="s">
        <v>125</v>
      </c>
      <c r="B90" s="8">
        <v>147258.0</v>
      </c>
      <c r="D90" s="8">
        <v>147258.0</v>
      </c>
      <c r="E90" s="8">
        <v>147258.0</v>
      </c>
      <c r="F90" s="8">
        <v>147258.0</v>
      </c>
      <c r="G90" s="8">
        <v>147258.0</v>
      </c>
      <c r="H90" s="8">
        <v>147258.0</v>
      </c>
      <c r="I90" s="8">
        <v>147258.0</v>
      </c>
      <c r="J90" s="8">
        <v>147258.0</v>
      </c>
      <c r="K90" s="61" t="s">
        <v>181</v>
      </c>
      <c r="L90" s="8">
        <v>147258.0</v>
      </c>
      <c r="M90" s="8">
        <v>147258.0</v>
      </c>
      <c r="N90" s="8" t="s">
        <v>128</v>
      </c>
      <c r="O90" s="8">
        <v>147258.0</v>
      </c>
      <c r="P90" s="8">
        <v>147258.0</v>
      </c>
      <c r="R90" s="28"/>
    </row>
    <row r="91">
      <c r="A91" s="22" t="s">
        <v>240</v>
      </c>
      <c r="B91" s="8" t="s">
        <v>258</v>
      </c>
      <c r="D91" s="8" t="s">
        <v>258</v>
      </c>
      <c r="E91" s="8" t="s">
        <v>258</v>
      </c>
      <c r="F91" s="8" t="s">
        <v>258</v>
      </c>
      <c r="G91" s="8" t="s">
        <v>258</v>
      </c>
      <c r="H91" s="8" t="s">
        <v>258</v>
      </c>
      <c r="I91" s="8" t="s">
        <v>258</v>
      </c>
      <c r="J91" s="8" t="s">
        <v>258</v>
      </c>
      <c r="K91" s="61"/>
      <c r="L91" s="8" t="s">
        <v>258</v>
      </c>
      <c r="M91" s="8" t="s">
        <v>258</v>
      </c>
      <c r="N91" s="8" t="s">
        <v>258</v>
      </c>
      <c r="O91" s="8" t="s">
        <v>242</v>
      </c>
      <c r="P91" s="8" t="s">
        <v>258</v>
      </c>
      <c r="R91" s="28"/>
    </row>
    <row r="92">
      <c r="A92" s="62" t="s">
        <v>141</v>
      </c>
      <c r="B92" s="63" t="s">
        <v>259</v>
      </c>
      <c r="C92" s="63" t="s">
        <v>260</v>
      </c>
      <c r="D92" s="63" t="s">
        <v>261</v>
      </c>
      <c r="E92" s="63" t="s">
        <v>143</v>
      </c>
      <c r="F92" s="63" t="s">
        <v>144</v>
      </c>
      <c r="G92" s="63" t="s">
        <v>262</v>
      </c>
      <c r="H92" s="63" t="s">
        <v>263</v>
      </c>
      <c r="I92" s="63" t="s">
        <v>264</v>
      </c>
      <c r="J92" s="63" t="s">
        <v>265</v>
      </c>
      <c r="K92" s="64" t="s">
        <v>185</v>
      </c>
      <c r="L92" s="63" t="s">
        <v>266</v>
      </c>
      <c r="M92" s="63" t="s">
        <v>267</v>
      </c>
      <c r="N92" s="63" t="s">
        <v>265</v>
      </c>
      <c r="O92" s="63" t="s">
        <v>268</v>
      </c>
      <c r="P92" s="63" t="s">
        <v>269</v>
      </c>
      <c r="Q92" s="31"/>
      <c r="R92" s="32"/>
    </row>
    <row r="94">
      <c r="A94" s="33"/>
      <c r="B94" s="11"/>
      <c r="C94" s="11"/>
      <c r="D94" s="11"/>
      <c r="E94" s="11"/>
      <c r="F94" s="11"/>
      <c r="G94" s="11"/>
      <c r="H94" s="11"/>
      <c r="I94" s="11"/>
      <c r="J94" s="12"/>
    </row>
    <row r="95">
      <c r="A95" s="22" t="s">
        <v>148</v>
      </c>
      <c r="B95" s="15"/>
      <c r="C95" s="15"/>
      <c r="D95" s="15"/>
      <c r="E95" s="15"/>
      <c r="F95" s="15"/>
      <c r="G95" s="15"/>
      <c r="H95" s="15"/>
      <c r="I95" s="15"/>
      <c r="J95" s="16"/>
    </row>
    <row r="96">
      <c r="A96" s="14"/>
      <c r="B96" s="15"/>
      <c r="C96" s="15"/>
      <c r="D96" s="15"/>
      <c r="E96" s="15"/>
      <c r="F96" s="15"/>
      <c r="G96" s="15"/>
      <c r="H96" s="15"/>
      <c r="I96" s="15"/>
      <c r="J96" s="16"/>
    </row>
    <row r="97">
      <c r="A97" s="17" t="s">
        <v>270</v>
      </c>
      <c r="B97" s="15"/>
      <c r="C97" s="15"/>
      <c r="D97" s="15"/>
      <c r="E97" s="15"/>
      <c r="F97" s="15"/>
      <c r="G97" s="15"/>
      <c r="H97" s="15"/>
      <c r="I97" s="15"/>
      <c r="J97" s="16"/>
    </row>
    <row r="98">
      <c r="A98" s="14"/>
      <c r="B98" s="15"/>
      <c r="C98" s="15"/>
      <c r="D98" s="15"/>
      <c r="E98" s="15"/>
      <c r="F98" s="15"/>
      <c r="G98" s="15"/>
      <c r="H98" s="15"/>
      <c r="I98" s="15"/>
      <c r="J98" s="16"/>
    </row>
    <row r="99">
      <c r="A99" s="17" t="s">
        <v>271</v>
      </c>
      <c r="B99" s="15"/>
      <c r="C99" s="15"/>
      <c r="D99" s="15"/>
      <c r="E99" s="15"/>
      <c r="F99" s="15"/>
      <c r="G99" s="15"/>
      <c r="H99" s="15"/>
      <c r="I99" s="15"/>
      <c r="J99" s="16"/>
    </row>
    <row r="100">
      <c r="A100" s="14"/>
      <c r="B100" s="15"/>
      <c r="C100" s="15"/>
      <c r="D100" s="15"/>
      <c r="E100" s="15"/>
      <c r="F100" s="15"/>
      <c r="G100" s="15"/>
      <c r="H100" s="15"/>
      <c r="I100" s="15"/>
      <c r="J100" s="16"/>
    </row>
    <row r="101">
      <c r="A101" s="17" t="s">
        <v>272</v>
      </c>
      <c r="B101" s="15"/>
      <c r="C101" s="15"/>
      <c r="D101" s="15"/>
      <c r="E101" s="15"/>
      <c r="F101" s="15"/>
      <c r="G101" s="15"/>
      <c r="H101" s="15"/>
      <c r="I101" s="15"/>
      <c r="J101" s="16"/>
    </row>
    <row r="102">
      <c r="A102" s="14"/>
      <c r="B102" s="15"/>
      <c r="C102" s="15"/>
      <c r="D102" s="15"/>
      <c r="E102" s="15"/>
      <c r="F102" s="15"/>
      <c r="G102" s="15"/>
      <c r="H102" s="15"/>
      <c r="I102" s="15"/>
      <c r="J102" s="16"/>
    </row>
    <row r="103">
      <c r="A103" s="17" t="s">
        <v>273</v>
      </c>
      <c r="B103" s="15"/>
      <c r="C103" s="15"/>
      <c r="D103" s="15"/>
      <c r="E103" s="15"/>
      <c r="F103" s="15"/>
      <c r="G103" s="15"/>
      <c r="H103" s="15"/>
      <c r="I103" s="15"/>
      <c r="J103" s="16"/>
    </row>
    <row r="104">
      <c r="A104" s="14"/>
      <c r="B104" s="15"/>
      <c r="C104" s="15"/>
      <c r="D104" s="15"/>
      <c r="E104" s="15"/>
      <c r="F104" s="15"/>
      <c r="G104" s="15"/>
      <c r="H104" s="15"/>
      <c r="I104" s="15"/>
      <c r="J104" s="16"/>
    </row>
    <row r="105">
      <c r="A105" s="17" t="s">
        <v>274</v>
      </c>
      <c r="B105" s="15"/>
      <c r="C105" s="15"/>
      <c r="D105" s="15"/>
      <c r="E105" s="15"/>
      <c r="F105" s="15"/>
      <c r="G105" s="15"/>
      <c r="H105" s="15"/>
      <c r="I105" s="15"/>
      <c r="J105" s="16"/>
    </row>
    <row r="106">
      <c r="A106" s="14"/>
      <c r="B106" s="15"/>
      <c r="C106" s="15"/>
      <c r="D106" s="15"/>
      <c r="E106" s="15"/>
      <c r="F106" s="15"/>
      <c r="G106" s="15"/>
      <c r="H106" s="15"/>
      <c r="I106" s="15"/>
      <c r="J106" s="16"/>
    </row>
    <row r="107">
      <c r="A107" s="17" t="s">
        <v>275</v>
      </c>
      <c r="B107" s="15"/>
      <c r="C107" s="15"/>
      <c r="D107" s="15"/>
      <c r="E107" s="15"/>
      <c r="F107" s="15"/>
      <c r="G107" s="15"/>
      <c r="H107" s="15"/>
      <c r="I107" s="15"/>
      <c r="J107" s="16"/>
    </row>
    <row r="108">
      <c r="A108" s="14"/>
      <c r="B108" s="15"/>
      <c r="C108" s="15"/>
      <c r="D108" s="15"/>
      <c r="E108" s="15"/>
      <c r="F108" s="15"/>
      <c r="G108" s="15"/>
      <c r="H108" s="15"/>
      <c r="I108" s="15"/>
      <c r="J108" s="16"/>
    </row>
    <row r="109">
      <c r="A109" s="17" t="s">
        <v>276</v>
      </c>
      <c r="B109" s="15"/>
      <c r="C109" s="15"/>
      <c r="D109" s="15"/>
      <c r="E109" s="15"/>
      <c r="F109" s="15"/>
      <c r="G109" s="15"/>
      <c r="H109" s="15"/>
      <c r="I109" s="15"/>
      <c r="J109" s="16"/>
    </row>
    <row r="110">
      <c r="A110" s="14"/>
      <c r="B110" s="15"/>
      <c r="C110" s="15"/>
      <c r="D110" s="15"/>
      <c r="E110" s="15"/>
      <c r="F110" s="15"/>
      <c r="G110" s="15"/>
      <c r="H110" s="15"/>
      <c r="I110" s="15"/>
      <c r="J110" s="16"/>
    </row>
    <row r="111">
      <c r="A111" s="17" t="s">
        <v>277</v>
      </c>
      <c r="B111" s="15"/>
      <c r="C111" s="15"/>
      <c r="D111" s="15"/>
      <c r="E111" s="15"/>
      <c r="F111" s="15"/>
      <c r="G111" s="15"/>
      <c r="H111" s="15"/>
      <c r="I111" s="15"/>
      <c r="J111" s="16"/>
    </row>
    <row r="112">
      <c r="A112" s="14"/>
      <c r="B112" s="15"/>
      <c r="C112" s="15"/>
      <c r="D112" s="15"/>
      <c r="E112" s="15"/>
      <c r="F112" s="15"/>
      <c r="G112" s="15"/>
      <c r="H112" s="15"/>
      <c r="I112" s="15"/>
      <c r="J112" s="16"/>
    </row>
    <row r="113">
      <c r="A113" s="17" t="s">
        <v>278</v>
      </c>
      <c r="B113" s="15"/>
      <c r="C113" s="15"/>
      <c r="D113" s="15"/>
      <c r="E113" s="15"/>
      <c r="F113" s="15"/>
      <c r="G113" s="15"/>
      <c r="H113" s="15"/>
      <c r="I113" s="15"/>
      <c r="J113" s="16"/>
    </row>
    <row r="114">
      <c r="A114" s="14"/>
      <c r="B114" s="15"/>
      <c r="C114" s="15"/>
      <c r="D114" s="15"/>
      <c r="E114" s="15"/>
      <c r="F114" s="15"/>
      <c r="G114" s="15"/>
      <c r="H114" s="15"/>
      <c r="I114" s="15"/>
      <c r="J114" s="16"/>
    </row>
    <row r="115">
      <c r="A115" s="17" t="s">
        <v>279</v>
      </c>
      <c r="B115" s="15"/>
      <c r="C115" s="15"/>
      <c r="D115" s="15"/>
      <c r="E115" s="15"/>
      <c r="F115" s="15"/>
      <c r="G115" s="15"/>
      <c r="H115" s="15"/>
      <c r="I115" s="15"/>
      <c r="J115" s="16"/>
    </row>
    <row r="116">
      <c r="A116" s="14"/>
      <c r="B116" s="15"/>
      <c r="C116" s="15"/>
      <c r="D116" s="15"/>
      <c r="E116" s="15"/>
      <c r="F116" s="15"/>
      <c r="G116" s="15"/>
      <c r="H116" s="15"/>
      <c r="I116" s="15"/>
      <c r="J116" s="16"/>
    </row>
    <row r="117">
      <c r="A117" s="17" t="s">
        <v>280</v>
      </c>
      <c r="B117" s="15"/>
      <c r="C117" s="15"/>
      <c r="D117" s="15"/>
      <c r="E117" s="15"/>
      <c r="F117" s="15"/>
      <c r="G117" s="15"/>
      <c r="H117" s="15"/>
      <c r="I117" s="15"/>
      <c r="J117" s="16"/>
    </row>
    <row r="118">
      <c r="A118" s="14"/>
      <c r="B118" s="15"/>
      <c r="C118" s="15"/>
      <c r="D118" s="15"/>
      <c r="E118" s="15"/>
      <c r="F118" s="15"/>
      <c r="G118" s="15"/>
      <c r="H118" s="15"/>
      <c r="I118" s="15"/>
      <c r="J118" s="16"/>
    </row>
    <row r="119">
      <c r="A119" s="17" t="s">
        <v>281</v>
      </c>
      <c r="B119" s="15"/>
      <c r="C119" s="15"/>
      <c r="D119" s="15"/>
      <c r="E119" s="15"/>
      <c r="F119" s="15"/>
      <c r="G119" s="15"/>
      <c r="H119" s="15"/>
      <c r="I119" s="15"/>
      <c r="J119" s="16"/>
    </row>
    <row r="120">
      <c r="A120" s="14"/>
      <c r="B120" s="15"/>
      <c r="C120" s="15"/>
      <c r="D120" s="15"/>
      <c r="E120" s="15"/>
      <c r="F120" s="15"/>
      <c r="G120" s="15"/>
      <c r="H120" s="15"/>
      <c r="I120" s="15"/>
      <c r="J120" s="16"/>
    </row>
    <row r="121">
      <c r="A121" s="17" t="s">
        <v>282</v>
      </c>
      <c r="B121" s="15"/>
      <c r="C121" s="15"/>
      <c r="D121" s="15"/>
      <c r="E121" s="15"/>
      <c r="F121" s="15"/>
      <c r="G121" s="15"/>
      <c r="H121" s="15"/>
      <c r="I121" s="15"/>
      <c r="J121" s="16"/>
    </row>
    <row r="122">
      <c r="A122" s="14"/>
      <c r="B122" s="15"/>
      <c r="C122" s="15"/>
      <c r="D122" s="15"/>
      <c r="E122" s="15"/>
      <c r="F122" s="15"/>
      <c r="G122" s="15"/>
      <c r="H122" s="15"/>
      <c r="I122" s="15"/>
      <c r="J122" s="16"/>
    </row>
    <row r="123">
      <c r="A123" s="17" t="s">
        <v>283</v>
      </c>
      <c r="B123" s="15"/>
      <c r="C123" s="15"/>
      <c r="D123" s="15"/>
      <c r="E123" s="15"/>
      <c r="F123" s="15"/>
      <c r="G123" s="15"/>
      <c r="H123" s="15"/>
      <c r="I123" s="15"/>
      <c r="J123" s="16"/>
    </row>
    <row r="124">
      <c r="A124" s="14"/>
      <c r="B124" s="15"/>
      <c r="C124" s="15"/>
      <c r="D124" s="15"/>
      <c r="E124" s="15"/>
      <c r="F124" s="15"/>
      <c r="G124" s="15"/>
      <c r="H124" s="15"/>
      <c r="I124" s="15"/>
      <c r="J124" s="16"/>
    </row>
    <row r="125">
      <c r="A125" s="17" t="s">
        <v>284</v>
      </c>
      <c r="B125" s="15"/>
      <c r="C125" s="15"/>
      <c r="D125" s="15"/>
      <c r="E125" s="15"/>
      <c r="F125" s="15"/>
      <c r="G125" s="15"/>
      <c r="H125" s="15"/>
      <c r="I125" s="15"/>
      <c r="J125" s="16"/>
    </row>
    <row r="126">
      <c r="A126" s="17"/>
      <c r="B126" s="15"/>
      <c r="C126" s="15"/>
      <c r="D126" s="15"/>
      <c r="E126" s="15"/>
      <c r="F126" s="15"/>
      <c r="G126" s="15"/>
      <c r="H126" s="15"/>
      <c r="I126" s="15"/>
      <c r="J126" s="16"/>
    </row>
    <row r="127">
      <c r="A127" s="17" t="s">
        <v>285</v>
      </c>
      <c r="B127" s="15"/>
      <c r="C127" s="15"/>
      <c r="D127" s="15"/>
      <c r="E127" s="15"/>
      <c r="F127" s="15"/>
      <c r="G127" s="15"/>
      <c r="H127" s="15"/>
      <c r="I127" s="15"/>
      <c r="J127" s="16"/>
    </row>
    <row r="128">
      <c r="A128" s="14"/>
      <c r="B128" s="15"/>
      <c r="C128" s="15"/>
      <c r="D128" s="15"/>
      <c r="E128" s="15"/>
      <c r="F128" s="15"/>
      <c r="G128" s="15"/>
      <c r="H128" s="15"/>
      <c r="I128" s="15"/>
      <c r="J128" s="16"/>
    </row>
    <row r="129">
      <c r="A129" s="17" t="s">
        <v>286</v>
      </c>
      <c r="B129" s="15"/>
      <c r="C129" s="15"/>
      <c r="D129" s="15"/>
      <c r="E129" s="15"/>
      <c r="F129" s="15"/>
      <c r="G129" s="15"/>
      <c r="H129" s="15"/>
      <c r="I129" s="15"/>
      <c r="J129" s="16"/>
    </row>
    <row r="130">
      <c r="A130" s="19"/>
      <c r="B130" s="20"/>
      <c r="C130" s="20"/>
      <c r="D130" s="20"/>
      <c r="E130" s="20"/>
      <c r="F130" s="20"/>
      <c r="G130" s="20"/>
      <c r="H130" s="20"/>
      <c r="I130" s="20"/>
      <c r="J130" s="21"/>
    </row>
  </sheetData>
  <hyperlinks>
    <hyperlink r:id="rId1" ref="A26"/>
    <hyperlink r:id="rId2" ref="D59"/>
    <hyperlink r:id="rId3" ref="D60"/>
    <hyperlink r:id="rId4" ref="D61"/>
    <hyperlink r:id="rId5" ref="B87"/>
    <hyperlink r:id="rId6" ref="D87"/>
    <hyperlink r:id="rId7" ref="E87"/>
    <hyperlink r:id="rId8" ref="F87"/>
    <hyperlink r:id="rId9" ref="G87"/>
    <hyperlink r:id="rId10" ref="H87"/>
    <hyperlink r:id="rId11" ref="I87"/>
    <hyperlink r:id="rId12" ref="J87"/>
    <hyperlink r:id="rId13" ref="L87"/>
    <hyperlink r:id="rId14" ref="M87"/>
    <hyperlink r:id="rId15" ref="N87"/>
    <hyperlink r:id="rId16" ref="O87"/>
    <hyperlink r:id="rId17" ref="P87"/>
  </hyperlinks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K1" s="9" t="s">
        <v>287</v>
      </c>
      <c r="L1" s="10"/>
      <c r="M1" s="10"/>
      <c r="N1" s="11"/>
      <c r="O1" s="11"/>
      <c r="P1" s="12"/>
      <c r="Q1" s="13" t="s">
        <v>288</v>
      </c>
      <c r="R1" s="10"/>
      <c r="S1" s="10"/>
      <c r="T1" s="10"/>
      <c r="U1" s="10"/>
      <c r="V1" s="11"/>
      <c r="W1" s="12"/>
    </row>
    <row r="2">
      <c r="A2" s="6" t="s">
        <v>289</v>
      </c>
      <c r="B2" s="7"/>
      <c r="C2" s="7"/>
      <c r="E2" s="6" t="s">
        <v>290</v>
      </c>
      <c r="F2" s="7"/>
      <c r="K2" s="14"/>
      <c r="L2" s="15"/>
      <c r="M2" s="15"/>
      <c r="N2" s="15"/>
      <c r="O2" s="15"/>
      <c r="P2" s="16"/>
      <c r="Q2" s="15"/>
      <c r="R2" s="15"/>
      <c r="S2" s="15"/>
      <c r="T2" s="15"/>
      <c r="U2" s="15"/>
      <c r="V2" s="15"/>
      <c r="W2" s="16"/>
    </row>
    <row r="3">
      <c r="A3" s="7"/>
      <c r="B3" s="7"/>
      <c r="C3" s="7"/>
      <c r="K3" s="17" t="s">
        <v>291</v>
      </c>
      <c r="L3" s="15"/>
      <c r="M3" s="15"/>
      <c r="N3" s="15"/>
      <c r="O3" s="15"/>
      <c r="P3" s="16"/>
      <c r="Q3" s="18" t="s">
        <v>292</v>
      </c>
      <c r="R3" s="15"/>
      <c r="S3" s="15"/>
      <c r="T3" s="15"/>
      <c r="U3" s="15"/>
      <c r="V3" s="15"/>
      <c r="W3" s="16"/>
    </row>
    <row r="4">
      <c r="A4" s="6" t="s">
        <v>293</v>
      </c>
      <c r="B4" s="7"/>
      <c r="C4" s="7"/>
      <c r="E4" s="8" t="s">
        <v>77</v>
      </c>
      <c r="K4" s="14"/>
      <c r="L4" s="15"/>
      <c r="M4" s="15"/>
      <c r="N4" s="15"/>
      <c r="O4" s="15"/>
      <c r="P4" s="16"/>
      <c r="Q4" s="15"/>
      <c r="R4" s="15"/>
      <c r="S4" s="15"/>
      <c r="T4" s="15"/>
      <c r="U4" s="15"/>
      <c r="V4" s="15"/>
      <c r="W4" s="16"/>
    </row>
    <row r="5">
      <c r="A5" s="7"/>
      <c r="B5" s="7"/>
      <c r="C5" s="7"/>
      <c r="K5" s="17" t="s">
        <v>294</v>
      </c>
      <c r="L5" s="15"/>
      <c r="M5" s="15"/>
      <c r="N5" s="15"/>
      <c r="O5" s="15"/>
      <c r="P5" s="16"/>
      <c r="Q5" s="18" t="s">
        <v>294</v>
      </c>
      <c r="R5" s="15"/>
      <c r="S5" s="15"/>
      <c r="T5" s="15"/>
      <c r="U5" s="15"/>
      <c r="V5" s="15"/>
      <c r="W5" s="16"/>
    </row>
    <row r="6">
      <c r="A6" s="6" t="s">
        <v>295</v>
      </c>
      <c r="B6" s="7"/>
      <c r="C6" s="7"/>
      <c r="E6" s="8" t="s">
        <v>78</v>
      </c>
      <c r="K6" s="14"/>
      <c r="L6" s="15"/>
      <c r="M6" s="15"/>
      <c r="N6" s="15"/>
      <c r="O6" s="15"/>
      <c r="P6" s="16"/>
      <c r="Q6" s="15"/>
      <c r="R6" s="15"/>
      <c r="S6" s="15"/>
      <c r="T6" s="15"/>
      <c r="U6" s="15"/>
      <c r="V6" s="15"/>
      <c r="W6" s="16"/>
    </row>
    <row r="7">
      <c r="K7" s="17" t="s">
        <v>296</v>
      </c>
      <c r="L7" s="15"/>
      <c r="M7" s="15"/>
      <c r="N7" s="15"/>
      <c r="O7" s="15"/>
      <c r="P7" s="16"/>
      <c r="Q7" s="18" t="s">
        <v>297</v>
      </c>
      <c r="R7" s="15"/>
      <c r="S7" s="15"/>
      <c r="T7" s="15"/>
      <c r="U7" s="15"/>
      <c r="V7" s="15"/>
      <c r="W7" s="16"/>
    </row>
    <row r="8">
      <c r="E8" s="8" t="s">
        <v>298</v>
      </c>
      <c r="K8" s="14"/>
      <c r="L8" s="15"/>
      <c r="M8" s="15"/>
      <c r="N8" s="15"/>
      <c r="O8" s="15"/>
      <c r="P8" s="16"/>
      <c r="Q8" s="15"/>
      <c r="R8" s="15"/>
      <c r="S8" s="15"/>
      <c r="T8" s="15"/>
      <c r="U8" s="15"/>
      <c r="V8" s="15"/>
      <c r="W8" s="16"/>
    </row>
    <row r="9">
      <c r="A9" s="9" t="s">
        <v>299</v>
      </c>
      <c r="B9" s="10"/>
      <c r="C9" s="12"/>
      <c r="K9" s="17" t="s">
        <v>300</v>
      </c>
      <c r="L9" s="15"/>
      <c r="M9" s="15"/>
      <c r="N9" s="15"/>
      <c r="O9" s="15"/>
      <c r="P9" s="16"/>
      <c r="Q9" s="18" t="s">
        <v>184</v>
      </c>
      <c r="R9" s="15"/>
      <c r="S9" s="15"/>
      <c r="T9" s="15"/>
      <c r="U9" s="15"/>
      <c r="V9" s="15"/>
      <c r="W9" s="16"/>
    </row>
    <row r="10">
      <c r="A10" s="17" t="s">
        <v>301</v>
      </c>
      <c r="B10" s="15"/>
      <c r="C10" s="16"/>
      <c r="E10" s="8" t="s">
        <v>302</v>
      </c>
      <c r="K10" s="14"/>
      <c r="L10" s="15"/>
      <c r="M10" s="15"/>
      <c r="N10" s="15"/>
      <c r="O10" s="15"/>
      <c r="P10" s="16"/>
      <c r="Q10" s="15"/>
      <c r="R10" s="15"/>
      <c r="S10" s="15"/>
      <c r="T10" s="15"/>
      <c r="U10" s="15"/>
      <c r="V10" s="15"/>
      <c r="W10" s="16"/>
    </row>
    <row r="11">
      <c r="A11" s="17" t="s">
        <v>303</v>
      </c>
      <c r="B11" s="15"/>
      <c r="C11" s="16"/>
      <c r="K11" s="14"/>
      <c r="L11" s="15"/>
      <c r="M11" s="15"/>
      <c r="N11" s="15"/>
      <c r="O11" s="15"/>
      <c r="P11" s="16"/>
      <c r="Q11" s="18" t="s">
        <v>304</v>
      </c>
      <c r="R11" s="15"/>
      <c r="S11" s="15"/>
      <c r="T11" s="15"/>
      <c r="U11" s="15"/>
      <c r="V11" s="15"/>
      <c r="W11" s="16"/>
    </row>
    <row r="12">
      <c r="A12" s="17" t="s">
        <v>121</v>
      </c>
      <c r="B12" s="15"/>
      <c r="C12" s="16"/>
      <c r="E12" s="8" t="s">
        <v>305</v>
      </c>
      <c r="K12" s="14"/>
      <c r="L12" s="15"/>
      <c r="M12" s="15"/>
      <c r="N12" s="15"/>
      <c r="O12" s="15"/>
      <c r="P12" s="16"/>
      <c r="Q12" s="15"/>
      <c r="R12" s="15"/>
      <c r="S12" s="15"/>
      <c r="T12" s="15"/>
      <c r="U12" s="15"/>
      <c r="V12" s="15"/>
      <c r="W12" s="16"/>
    </row>
    <row r="13">
      <c r="A13" s="17" t="s">
        <v>124</v>
      </c>
      <c r="B13" s="15"/>
      <c r="C13" s="16"/>
      <c r="K13" s="14"/>
      <c r="L13" s="15"/>
      <c r="M13" s="15"/>
      <c r="N13" s="15"/>
      <c r="O13" s="15"/>
      <c r="P13" s="16"/>
      <c r="Q13" s="18" t="s">
        <v>306</v>
      </c>
      <c r="R13" s="15"/>
      <c r="S13" s="15"/>
      <c r="T13" s="15"/>
      <c r="U13" s="15"/>
      <c r="V13" s="15"/>
      <c r="W13" s="16"/>
    </row>
    <row r="14">
      <c r="A14" s="19"/>
      <c r="B14" s="20"/>
      <c r="C14" s="21"/>
      <c r="K14" s="14"/>
      <c r="L14" s="15"/>
      <c r="M14" s="15"/>
      <c r="N14" s="15"/>
      <c r="O14" s="15"/>
      <c r="P14" s="16"/>
      <c r="Q14" s="15"/>
      <c r="R14" s="15"/>
      <c r="S14" s="15"/>
      <c r="T14" s="15"/>
      <c r="U14" s="15"/>
      <c r="V14" s="15"/>
      <c r="W14" s="16"/>
    </row>
    <row r="15">
      <c r="K15" s="9" t="s">
        <v>307</v>
      </c>
      <c r="L15" s="10"/>
      <c r="M15" s="10"/>
      <c r="N15" s="10"/>
      <c r="O15" s="10"/>
      <c r="P15" s="12"/>
      <c r="Q15" s="13" t="s">
        <v>308</v>
      </c>
      <c r="R15" s="10"/>
      <c r="S15" s="10"/>
      <c r="T15" s="10"/>
      <c r="U15" s="10"/>
      <c r="V15" s="10"/>
      <c r="W15" s="53"/>
    </row>
    <row r="16">
      <c r="A16" s="9" t="s">
        <v>309</v>
      </c>
      <c r="B16" s="11"/>
      <c r="C16" s="11"/>
      <c r="D16" s="11"/>
      <c r="E16" s="11"/>
      <c r="F16" s="11"/>
      <c r="G16" s="11"/>
      <c r="H16" s="11"/>
      <c r="I16" s="12"/>
      <c r="K16" s="14"/>
      <c r="L16" s="15"/>
      <c r="M16" s="15"/>
      <c r="N16" s="15"/>
      <c r="O16" s="15"/>
      <c r="P16" s="16"/>
      <c r="Q16" s="15"/>
      <c r="R16" s="15"/>
      <c r="S16" s="15"/>
      <c r="T16" s="15"/>
      <c r="U16" s="15"/>
      <c r="V16" s="15"/>
      <c r="W16" s="16"/>
    </row>
    <row r="17">
      <c r="A17" s="14"/>
      <c r="B17" s="15"/>
      <c r="C17" s="15"/>
      <c r="D17" s="15"/>
      <c r="E17" s="15"/>
      <c r="F17" s="15"/>
      <c r="G17" s="15"/>
      <c r="H17" s="15"/>
      <c r="I17" s="16"/>
      <c r="K17" s="17" t="s">
        <v>292</v>
      </c>
      <c r="L17" s="15"/>
      <c r="M17" s="15"/>
      <c r="N17" s="15"/>
      <c r="O17" s="15"/>
      <c r="P17" s="16"/>
      <c r="Q17" s="18" t="s">
        <v>292</v>
      </c>
      <c r="R17" s="15"/>
      <c r="S17" s="15"/>
      <c r="T17" s="15"/>
      <c r="U17" s="15"/>
      <c r="V17" s="15"/>
      <c r="W17" s="16"/>
    </row>
    <row r="18">
      <c r="A18" s="17" t="s">
        <v>310</v>
      </c>
      <c r="B18" s="15"/>
      <c r="C18" s="15"/>
      <c r="D18" s="15"/>
      <c r="E18" s="15"/>
      <c r="F18" s="15"/>
      <c r="G18" s="15"/>
      <c r="H18" s="15"/>
      <c r="I18" s="16"/>
      <c r="K18" s="14"/>
      <c r="L18" s="15"/>
      <c r="M18" s="15"/>
      <c r="N18" s="15"/>
      <c r="O18" s="15"/>
      <c r="P18" s="16"/>
      <c r="Q18" s="15"/>
      <c r="R18" s="15"/>
      <c r="S18" s="15"/>
      <c r="T18" s="15"/>
      <c r="U18" s="15"/>
      <c r="V18" s="15"/>
      <c r="W18" s="16"/>
    </row>
    <row r="19">
      <c r="A19" s="14"/>
      <c r="B19" s="15"/>
      <c r="C19" s="15"/>
      <c r="D19" s="15"/>
      <c r="E19" s="15"/>
      <c r="F19" s="15"/>
      <c r="G19" s="15"/>
      <c r="H19" s="15"/>
      <c r="I19" s="16"/>
      <c r="K19" s="17" t="s">
        <v>311</v>
      </c>
      <c r="L19" s="15"/>
      <c r="M19" s="15"/>
      <c r="N19" s="15"/>
      <c r="O19" s="15"/>
      <c r="P19" s="16"/>
      <c r="Q19" s="18" t="s">
        <v>294</v>
      </c>
      <c r="R19" s="15"/>
      <c r="S19" s="15"/>
      <c r="T19" s="15"/>
      <c r="U19" s="15"/>
      <c r="V19" s="15"/>
      <c r="W19" s="16"/>
    </row>
    <row r="20">
      <c r="A20" s="17" t="s">
        <v>312</v>
      </c>
      <c r="B20" s="15"/>
      <c r="C20" s="15"/>
      <c r="D20" s="15"/>
      <c r="E20" s="15"/>
      <c r="F20" s="15"/>
      <c r="G20" s="15"/>
      <c r="H20" s="15"/>
      <c r="I20" s="16"/>
      <c r="K20" s="14"/>
      <c r="L20" s="15"/>
      <c r="M20" s="15"/>
      <c r="N20" s="15"/>
      <c r="O20" s="15"/>
      <c r="P20" s="16"/>
      <c r="Q20" s="15"/>
      <c r="R20" s="15"/>
      <c r="S20" s="15"/>
      <c r="T20" s="15"/>
      <c r="U20" s="15"/>
      <c r="V20" s="15"/>
      <c r="W20" s="16"/>
    </row>
    <row r="21">
      <c r="A21" s="14"/>
      <c r="B21" s="15"/>
      <c r="C21" s="15"/>
      <c r="D21" s="15"/>
      <c r="E21" s="15"/>
      <c r="F21" s="15"/>
      <c r="G21" s="15"/>
      <c r="H21" s="15"/>
      <c r="I21" s="16"/>
      <c r="K21" s="17" t="s">
        <v>296</v>
      </c>
      <c r="L21" s="15"/>
      <c r="M21" s="15"/>
      <c r="N21" s="15"/>
      <c r="O21" s="15"/>
      <c r="P21" s="16"/>
      <c r="Q21" s="18" t="s">
        <v>313</v>
      </c>
      <c r="R21" s="15"/>
      <c r="S21" s="15"/>
      <c r="T21" s="15"/>
      <c r="U21" s="15"/>
      <c r="V21" s="15"/>
      <c r="W21" s="16"/>
    </row>
    <row r="22">
      <c r="A22" s="17" t="s">
        <v>314</v>
      </c>
      <c r="B22" s="15"/>
      <c r="C22" s="15"/>
      <c r="D22" s="15"/>
      <c r="E22" s="15"/>
      <c r="F22" s="15"/>
      <c r="G22" s="15"/>
      <c r="H22" s="15"/>
      <c r="I22" s="16"/>
      <c r="K22" s="14"/>
      <c r="L22" s="15"/>
      <c r="M22" s="15"/>
      <c r="N22" s="15"/>
      <c r="O22" s="15"/>
      <c r="P22" s="16"/>
      <c r="Q22" s="15"/>
      <c r="R22" s="15"/>
      <c r="S22" s="15"/>
      <c r="T22" s="15"/>
      <c r="U22" s="15"/>
      <c r="V22" s="15"/>
      <c r="W22" s="16"/>
    </row>
    <row r="23">
      <c r="A23" s="14"/>
      <c r="B23" s="15"/>
      <c r="C23" s="15"/>
      <c r="D23" s="15"/>
      <c r="E23" s="15"/>
      <c r="F23" s="15"/>
      <c r="G23" s="15"/>
      <c r="H23" s="15"/>
      <c r="I23" s="16"/>
      <c r="K23" s="17" t="s">
        <v>184</v>
      </c>
      <c r="L23" s="15"/>
      <c r="M23" s="15"/>
      <c r="N23" s="15"/>
      <c r="O23" s="15"/>
      <c r="P23" s="16"/>
      <c r="Q23" s="18" t="s">
        <v>184</v>
      </c>
      <c r="R23" s="15"/>
      <c r="S23" s="15"/>
      <c r="T23" s="15"/>
      <c r="U23" s="15"/>
      <c r="V23" s="15"/>
      <c r="W23" s="16"/>
    </row>
    <row r="24">
      <c r="A24" s="17" t="s">
        <v>315</v>
      </c>
      <c r="B24" s="15"/>
      <c r="C24" s="15"/>
      <c r="D24" s="15"/>
      <c r="E24" s="15"/>
      <c r="F24" s="15"/>
      <c r="G24" s="15"/>
      <c r="H24" s="15"/>
      <c r="I24" s="16"/>
      <c r="K24" s="14"/>
      <c r="L24" s="15"/>
      <c r="M24" s="15"/>
      <c r="N24" s="15"/>
      <c r="O24" s="15"/>
      <c r="P24" s="16"/>
      <c r="Q24" s="15"/>
      <c r="R24" s="15"/>
      <c r="S24" s="15"/>
      <c r="T24" s="15"/>
      <c r="U24" s="15"/>
      <c r="V24" s="15"/>
      <c r="W24" s="16"/>
    </row>
    <row r="25">
      <c r="A25" s="14"/>
      <c r="B25" s="15"/>
      <c r="C25" s="15"/>
      <c r="D25" s="15"/>
      <c r="E25" s="15"/>
      <c r="F25" s="15"/>
      <c r="G25" s="15"/>
      <c r="H25" s="15"/>
      <c r="I25" s="16"/>
      <c r="K25" s="17" t="s">
        <v>304</v>
      </c>
      <c r="L25" s="15"/>
      <c r="M25" s="15"/>
      <c r="N25" s="15"/>
      <c r="O25" s="15"/>
      <c r="P25" s="16"/>
      <c r="Q25" s="18" t="s">
        <v>316</v>
      </c>
      <c r="R25" s="15"/>
      <c r="S25" s="15"/>
      <c r="T25" s="15"/>
      <c r="U25" s="15"/>
      <c r="V25" s="15"/>
      <c r="W25" s="16"/>
    </row>
    <row r="26">
      <c r="A26" s="30" t="s">
        <v>317</v>
      </c>
      <c r="B26" s="20"/>
      <c r="C26" s="20"/>
      <c r="D26" s="20"/>
      <c r="E26" s="20"/>
      <c r="F26" s="20"/>
      <c r="G26" s="20"/>
      <c r="H26" s="20"/>
      <c r="I26" s="21"/>
      <c r="K26" s="14"/>
      <c r="L26" s="15"/>
      <c r="M26" s="15"/>
      <c r="N26" s="15"/>
      <c r="O26" s="15"/>
      <c r="P26" s="16"/>
      <c r="Q26" s="15"/>
      <c r="R26" s="15"/>
      <c r="S26" s="15"/>
      <c r="T26" s="15"/>
      <c r="U26" s="15"/>
      <c r="V26" s="15"/>
      <c r="W26" s="16"/>
    </row>
    <row r="27">
      <c r="K27" s="17" t="s">
        <v>306</v>
      </c>
      <c r="L27" s="15"/>
      <c r="M27" s="15"/>
      <c r="N27" s="15"/>
      <c r="O27" s="15"/>
      <c r="P27" s="16"/>
      <c r="Q27" s="18" t="s">
        <v>318</v>
      </c>
      <c r="R27" s="15"/>
      <c r="S27" s="15"/>
      <c r="T27" s="15"/>
      <c r="U27" s="15"/>
      <c r="V27" s="15"/>
      <c r="W27" s="16"/>
    </row>
    <row r="28">
      <c r="K28" s="14"/>
      <c r="L28" s="15"/>
      <c r="M28" s="15"/>
      <c r="N28" s="15"/>
      <c r="O28" s="15"/>
      <c r="P28" s="16"/>
      <c r="Q28" s="15"/>
      <c r="R28" s="15"/>
      <c r="S28" s="15"/>
      <c r="T28" s="15"/>
      <c r="U28" s="15"/>
      <c r="V28" s="15"/>
      <c r="W28" s="16"/>
    </row>
    <row r="29">
      <c r="K29" s="19"/>
      <c r="L29" s="20"/>
      <c r="M29" s="20"/>
      <c r="N29" s="20"/>
      <c r="O29" s="20"/>
      <c r="P29" s="21"/>
      <c r="Q29" s="25" t="s">
        <v>319</v>
      </c>
      <c r="R29" s="20"/>
      <c r="S29" s="20"/>
      <c r="T29" s="20"/>
      <c r="U29" s="20"/>
      <c r="V29" s="20"/>
      <c r="W29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65" t="s">
        <v>320</v>
      </c>
      <c r="B2" s="66"/>
      <c r="C2" s="66"/>
      <c r="E2" s="6" t="s">
        <v>155</v>
      </c>
      <c r="F2" s="7"/>
      <c r="G2" s="7"/>
      <c r="I2" s="9" t="s">
        <v>321</v>
      </c>
      <c r="J2" s="10"/>
      <c r="K2" s="10"/>
      <c r="L2" s="10"/>
      <c r="M2" s="12"/>
      <c r="N2" s="9" t="s">
        <v>322</v>
      </c>
      <c r="O2" s="10"/>
      <c r="P2" s="10"/>
      <c r="Q2" s="53"/>
    </row>
    <row r="3">
      <c r="A3" s="66"/>
      <c r="B3" s="66"/>
      <c r="C3" s="66"/>
      <c r="I3" s="14"/>
      <c r="J3" s="15"/>
      <c r="K3" s="15"/>
      <c r="L3" s="15"/>
      <c r="M3" s="16"/>
      <c r="N3" s="14"/>
      <c r="O3" s="15"/>
      <c r="P3" s="15"/>
      <c r="Q3" s="16"/>
    </row>
    <row r="4">
      <c r="A4" s="65" t="s">
        <v>323</v>
      </c>
      <c r="B4" s="66"/>
      <c r="C4" s="66"/>
      <c r="E4" s="8" t="s">
        <v>77</v>
      </c>
      <c r="I4" s="17" t="s">
        <v>324</v>
      </c>
      <c r="J4" s="15"/>
      <c r="K4" s="15"/>
      <c r="L4" s="15"/>
      <c r="M4" s="16"/>
      <c r="N4" s="17" t="s">
        <v>324</v>
      </c>
      <c r="O4" s="15"/>
      <c r="P4" s="15"/>
      <c r="Q4" s="16"/>
    </row>
    <row r="5">
      <c r="A5" s="66"/>
      <c r="B5" s="66"/>
      <c r="C5" s="66"/>
      <c r="I5" s="14"/>
      <c r="J5" s="15"/>
      <c r="K5" s="15"/>
      <c r="L5" s="15"/>
      <c r="M5" s="16"/>
      <c r="N5" s="14"/>
      <c r="O5" s="15"/>
      <c r="P5" s="15"/>
      <c r="Q5" s="16"/>
    </row>
    <row r="6">
      <c r="A6" s="65" t="s">
        <v>325</v>
      </c>
      <c r="B6" s="66"/>
      <c r="C6" s="66"/>
      <c r="E6" s="8" t="s">
        <v>78</v>
      </c>
      <c r="I6" s="17" t="s">
        <v>173</v>
      </c>
      <c r="J6" s="15"/>
      <c r="K6" s="15"/>
      <c r="L6" s="15"/>
      <c r="M6" s="16"/>
      <c r="N6" s="17" t="s">
        <v>203</v>
      </c>
      <c r="O6" s="15"/>
      <c r="P6" s="15"/>
      <c r="Q6" s="16"/>
    </row>
    <row r="7">
      <c r="A7" s="66"/>
      <c r="B7" s="66"/>
      <c r="C7" s="66"/>
      <c r="I7" s="14"/>
      <c r="J7" s="15"/>
      <c r="K7" s="15"/>
      <c r="L7" s="15"/>
      <c r="M7" s="16"/>
      <c r="N7" s="14"/>
      <c r="O7" s="15"/>
      <c r="P7" s="15"/>
      <c r="Q7" s="16"/>
    </row>
    <row r="8">
      <c r="E8" s="8" t="s">
        <v>326</v>
      </c>
      <c r="I8" s="17" t="s">
        <v>184</v>
      </c>
      <c r="J8" s="15"/>
      <c r="K8" s="15"/>
      <c r="L8" s="15"/>
      <c r="M8" s="16"/>
      <c r="N8" s="17" t="s">
        <v>168</v>
      </c>
      <c r="O8" s="15"/>
      <c r="P8" s="15"/>
      <c r="Q8" s="16"/>
    </row>
    <row r="9">
      <c r="I9" s="14"/>
      <c r="J9" s="15"/>
      <c r="K9" s="15"/>
      <c r="L9" s="15"/>
      <c r="M9" s="16"/>
      <c r="N9" s="14"/>
      <c r="O9" s="15"/>
      <c r="P9" s="15"/>
      <c r="Q9" s="16"/>
    </row>
    <row r="10">
      <c r="E10" s="8" t="s">
        <v>166</v>
      </c>
      <c r="I10" s="17" t="s">
        <v>327</v>
      </c>
      <c r="J10" s="15"/>
      <c r="K10" s="15"/>
      <c r="L10" s="15"/>
      <c r="M10" s="16"/>
      <c r="N10" s="30" t="s">
        <v>328</v>
      </c>
      <c r="O10" s="20"/>
      <c r="P10" s="20"/>
      <c r="Q10" s="21"/>
    </row>
    <row r="11">
      <c r="A11" s="26" t="s">
        <v>101</v>
      </c>
      <c r="B11" s="11"/>
      <c r="C11" s="12"/>
      <c r="I11" s="14"/>
      <c r="J11" s="15"/>
      <c r="K11" s="15"/>
      <c r="L11" s="15"/>
      <c r="M11" s="16"/>
    </row>
    <row r="12">
      <c r="A12" s="14"/>
      <c r="B12" s="15"/>
      <c r="C12" s="16"/>
      <c r="E12" s="8" t="s">
        <v>329</v>
      </c>
      <c r="I12" s="17" t="s">
        <v>330</v>
      </c>
      <c r="J12" s="15"/>
      <c r="K12" s="15"/>
      <c r="L12" s="15"/>
      <c r="M12" s="16"/>
    </row>
    <row r="13">
      <c r="A13" s="17" t="s">
        <v>301</v>
      </c>
      <c r="B13" s="15"/>
      <c r="C13" s="16"/>
      <c r="I13" s="14"/>
      <c r="J13" s="15"/>
      <c r="K13" s="15"/>
      <c r="L13" s="15"/>
      <c r="M13" s="16"/>
    </row>
    <row r="14">
      <c r="A14" s="17" t="s">
        <v>303</v>
      </c>
      <c r="B14" s="15"/>
      <c r="C14" s="16"/>
      <c r="E14" s="8" t="s">
        <v>331</v>
      </c>
      <c r="I14" s="17" t="s">
        <v>332</v>
      </c>
      <c r="J14" s="15"/>
      <c r="K14" s="15"/>
      <c r="L14" s="15"/>
      <c r="M14" s="16"/>
    </row>
    <row r="15">
      <c r="A15" s="17" t="s">
        <v>121</v>
      </c>
      <c r="B15" s="15"/>
      <c r="C15" s="16"/>
      <c r="I15" s="14"/>
      <c r="J15" s="15"/>
      <c r="K15" s="15"/>
      <c r="L15" s="15"/>
      <c r="M15" s="16"/>
    </row>
    <row r="16">
      <c r="A16" s="17" t="s">
        <v>124</v>
      </c>
      <c r="B16" s="15"/>
      <c r="C16" s="16"/>
      <c r="I16" s="17" t="s">
        <v>333</v>
      </c>
      <c r="J16" s="15"/>
      <c r="K16" s="15"/>
      <c r="L16" s="15"/>
      <c r="M16" s="16"/>
    </row>
    <row r="17">
      <c r="A17" s="19"/>
      <c r="B17" s="20"/>
      <c r="C17" s="21"/>
      <c r="I17" s="19"/>
      <c r="J17" s="20"/>
      <c r="K17" s="20"/>
      <c r="L17" s="20"/>
      <c r="M17" s="21"/>
    </row>
    <row r="18">
      <c r="I18" s="22" t="s">
        <v>334</v>
      </c>
      <c r="J18" s="23"/>
      <c r="K18" s="23"/>
      <c r="L18" s="23"/>
      <c r="M18" s="16"/>
    </row>
    <row r="19">
      <c r="A19" s="9" t="s">
        <v>309</v>
      </c>
      <c r="B19" s="11"/>
      <c r="C19" s="11"/>
      <c r="D19" s="11"/>
      <c r="E19" s="11"/>
      <c r="F19" s="11"/>
      <c r="G19" s="12"/>
      <c r="I19" s="14"/>
      <c r="J19" s="15"/>
      <c r="K19" s="15"/>
      <c r="L19" s="15"/>
      <c r="M19" s="16"/>
    </row>
    <row r="20">
      <c r="A20" s="14"/>
      <c r="B20" s="15"/>
      <c r="C20" s="15"/>
      <c r="D20" s="15"/>
      <c r="E20" s="15"/>
      <c r="F20" s="15"/>
      <c r="G20" s="16"/>
      <c r="I20" s="17" t="s">
        <v>324</v>
      </c>
      <c r="J20" s="15"/>
      <c r="K20" s="15"/>
      <c r="L20" s="15"/>
      <c r="M20" s="16"/>
    </row>
    <row r="21">
      <c r="A21" s="17" t="s">
        <v>335</v>
      </c>
      <c r="B21" s="15"/>
      <c r="C21" s="15"/>
      <c r="D21" s="15"/>
      <c r="E21" s="15"/>
      <c r="F21" s="15"/>
      <c r="G21" s="16"/>
      <c r="I21" s="14"/>
      <c r="J21" s="15"/>
      <c r="K21" s="15"/>
      <c r="L21" s="15"/>
      <c r="M21" s="16"/>
    </row>
    <row r="22">
      <c r="A22" s="14"/>
      <c r="B22" s="15"/>
      <c r="C22" s="15"/>
      <c r="D22" s="15"/>
      <c r="E22" s="15"/>
      <c r="F22" s="15"/>
      <c r="G22" s="16"/>
      <c r="I22" s="17" t="s">
        <v>173</v>
      </c>
      <c r="J22" s="15"/>
      <c r="K22" s="15"/>
      <c r="L22" s="15"/>
      <c r="M22" s="16"/>
    </row>
    <row r="23">
      <c r="A23" s="17" t="s">
        <v>336</v>
      </c>
      <c r="B23" s="15"/>
      <c r="C23" s="15"/>
      <c r="D23" s="15"/>
      <c r="E23" s="15"/>
      <c r="F23" s="15"/>
      <c r="G23" s="16"/>
      <c r="I23" s="14"/>
      <c r="J23" s="15"/>
      <c r="K23" s="15"/>
      <c r="L23" s="15"/>
      <c r="M23" s="16"/>
    </row>
    <row r="24">
      <c r="A24" s="14"/>
      <c r="B24" s="15"/>
      <c r="C24" s="15"/>
      <c r="D24" s="15"/>
      <c r="E24" s="15"/>
      <c r="F24" s="15"/>
      <c r="G24" s="16"/>
      <c r="I24" s="17" t="s">
        <v>184</v>
      </c>
      <c r="J24" s="15"/>
      <c r="K24" s="15"/>
      <c r="L24" s="15"/>
      <c r="M24" s="16"/>
    </row>
    <row r="25">
      <c r="A25" s="17" t="s">
        <v>337</v>
      </c>
      <c r="B25" s="15"/>
      <c r="C25" s="15"/>
      <c r="D25" s="15"/>
      <c r="E25" s="15"/>
      <c r="F25" s="15"/>
      <c r="G25" s="16"/>
      <c r="I25" s="14"/>
      <c r="J25" s="15"/>
      <c r="K25" s="15"/>
      <c r="L25" s="15"/>
      <c r="M25" s="16"/>
    </row>
    <row r="26">
      <c r="A26" s="14"/>
      <c r="B26" s="15"/>
      <c r="C26" s="15"/>
      <c r="D26" s="15"/>
      <c r="E26" s="15"/>
      <c r="F26" s="15"/>
      <c r="G26" s="16"/>
      <c r="I26" s="17" t="s">
        <v>327</v>
      </c>
      <c r="J26" s="15"/>
      <c r="K26" s="15"/>
      <c r="L26" s="15"/>
      <c r="M26" s="16"/>
    </row>
    <row r="27">
      <c r="A27" s="17" t="s">
        <v>338</v>
      </c>
      <c r="B27" s="15"/>
      <c r="C27" s="15"/>
      <c r="D27" s="15"/>
      <c r="E27" s="15"/>
      <c r="F27" s="15"/>
      <c r="G27" s="16"/>
      <c r="I27" s="14"/>
      <c r="J27" s="15"/>
      <c r="K27" s="15"/>
      <c r="L27" s="15"/>
      <c r="M27" s="16"/>
    </row>
    <row r="28">
      <c r="A28" s="19"/>
      <c r="B28" s="20"/>
      <c r="C28" s="20"/>
      <c r="D28" s="20"/>
      <c r="E28" s="20"/>
      <c r="F28" s="20"/>
      <c r="G28" s="21"/>
      <c r="I28" s="17" t="s">
        <v>339</v>
      </c>
      <c r="J28" s="15"/>
      <c r="K28" s="15"/>
      <c r="L28" s="15"/>
      <c r="M28" s="16"/>
    </row>
    <row r="29">
      <c r="I29" s="14"/>
      <c r="J29" s="15"/>
      <c r="K29" s="15"/>
      <c r="L29" s="15"/>
      <c r="M29" s="16"/>
    </row>
    <row r="30">
      <c r="I30" s="17" t="s">
        <v>340</v>
      </c>
      <c r="J30" s="15"/>
      <c r="K30" s="15"/>
      <c r="L30" s="15"/>
      <c r="M30" s="16"/>
    </row>
    <row r="31">
      <c r="I31" s="14"/>
      <c r="J31" s="15"/>
      <c r="K31" s="15"/>
      <c r="L31" s="15"/>
      <c r="M31" s="16"/>
    </row>
    <row r="32">
      <c r="I32" s="30" t="s">
        <v>341</v>
      </c>
      <c r="J32" s="20"/>
      <c r="K32" s="20"/>
      <c r="L32" s="20"/>
      <c r="M32" s="2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342</v>
      </c>
      <c r="B1" s="7"/>
      <c r="D1" s="8" t="s">
        <v>155</v>
      </c>
      <c r="G1" s="6"/>
      <c r="H1" s="9" t="s">
        <v>343</v>
      </c>
      <c r="I1" s="10"/>
      <c r="J1" s="10"/>
      <c r="K1" s="10"/>
      <c r="L1" s="12"/>
      <c r="M1" s="13" t="s">
        <v>344</v>
      </c>
      <c r="N1" s="10"/>
      <c r="O1" s="10"/>
      <c r="P1" s="10"/>
      <c r="Q1" s="53"/>
    </row>
    <row r="2">
      <c r="A2" s="7"/>
      <c r="B2" s="7"/>
      <c r="H2" s="14"/>
      <c r="I2" s="15"/>
      <c r="J2" s="15"/>
      <c r="K2" s="15"/>
      <c r="L2" s="16"/>
      <c r="M2" s="15"/>
      <c r="N2" s="15"/>
      <c r="O2" s="15"/>
      <c r="P2" s="15"/>
      <c r="Q2" s="16"/>
    </row>
    <row r="3">
      <c r="A3" s="6" t="s">
        <v>345</v>
      </c>
      <c r="B3" s="7"/>
      <c r="D3" s="8" t="s">
        <v>77</v>
      </c>
      <c r="G3" s="8"/>
      <c r="H3" s="17" t="s">
        <v>346</v>
      </c>
      <c r="I3" s="15"/>
      <c r="J3" s="15"/>
      <c r="K3" s="15"/>
      <c r="L3" s="16"/>
      <c r="M3" s="18" t="s">
        <v>346</v>
      </c>
      <c r="N3" s="15"/>
      <c r="O3" s="15"/>
      <c r="P3" s="15"/>
      <c r="Q3" s="16"/>
    </row>
    <row r="4">
      <c r="A4" s="7"/>
      <c r="B4" s="7"/>
      <c r="H4" s="14"/>
      <c r="I4" s="15"/>
      <c r="J4" s="15"/>
      <c r="K4" s="15"/>
      <c r="L4" s="16"/>
      <c r="M4" s="15"/>
      <c r="N4" s="15"/>
      <c r="O4" s="15"/>
      <c r="P4" s="15"/>
      <c r="Q4" s="16"/>
    </row>
    <row r="5">
      <c r="A5" s="6" t="s">
        <v>347</v>
      </c>
      <c r="B5" s="7"/>
      <c r="D5" s="8" t="s">
        <v>78</v>
      </c>
      <c r="G5" s="8"/>
      <c r="H5" s="17" t="s">
        <v>294</v>
      </c>
      <c r="I5" s="15"/>
      <c r="J5" s="15"/>
      <c r="K5" s="15"/>
      <c r="L5" s="16"/>
      <c r="M5" s="18" t="s">
        <v>294</v>
      </c>
      <c r="N5" s="15"/>
      <c r="O5" s="15"/>
      <c r="P5" s="15"/>
      <c r="Q5" s="16"/>
    </row>
    <row r="6">
      <c r="H6" s="14"/>
      <c r="I6" s="15"/>
      <c r="J6" s="15"/>
      <c r="K6" s="15"/>
      <c r="L6" s="16"/>
      <c r="M6" s="15"/>
      <c r="N6" s="15"/>
      <c r="O6" s="15"/>
      <c r="P6" s="15"/>
      <c r="Q6" s="16"/>
    </row>
    <row r="7">
      <c r="D7" s="8" t="s">
        <v>298</v>
      </c>
      <c r="G7" s="8"/>
      <c r="H7" s="17" t="s">
        <v>296</v>
      </c>
      <c r="I7" s="15"/>
      <c r="J7" s="15"/>
      <c r="K7" s="15"/>
      <c r="L7" s="16"/>
      <c r="M7" s="18" t="s">
        <v>313</v>
      </c>
      <c r="N7" s="15"/>
      <c r="O7" s="15"/>
      <c r="P7" s="15"/>
      <c r="Q7" s="16"/>
    </row>
    <row r="8">
      <c r="H8" s="14"/>
      <c r="I8" s="15"/>
      <c r="J8" s="15"/>
      <c r="K8" s="15"/>
      <c r="L8" s="16"/>
      <c r="M8" s="15"/>
      <c r="N8" s="15"/>
      <c r="O8" s="15"/>
      <c r="P8" s="15"/>
      <c r="Q8" s="16"/>
    </row>
    <row r="9">
      <c r="D9" s="8" t="s">
        <v>348</v>
      </c>
      <c r="G9" s="8"/>
      <c r="H9" s="17" t="s">
        <v>349</v>
      </c>
      <c r="I9" s="15"/>
      <c r="J9" s="15"/>
      <c r="K9" s="15"/>
      <c r="L9" s="16"/>
      <c r="M9" s="18" t="s">
        <v>349</v>
      </c>
      <c r="N9" s="15"/>
      <c r="O9" s="15"/>
      <c r="P9" s="15"/>
      <c r="Q9" s="16"/>
    </row>
    <row r="10">
      <c r="H10" s="14"/>
      <c r="I10" s="15"/>
      <c r="J10" s="15"/>
      <c r="K10" s="15"/>
      <c r="L10" s="16"/>
      <c r="M10" s="15"/>
      <c r="N10" s="15"/>
      <c r="O10" s="15"/>
      <c r="P10" s="15"/>
      <c r="Q10" s="16"/>
    </row>
    <row r="11">
      <c r="D11" s="8" t="s">
        <v>350</v>
      </c>
      <c r="G11" s="8"/>
      <c r="H11" s="17" t="s">
        <v>184</v>
      </c>
      <c r="I11" s="15"/>
      <c r="J11" s="15"/>
      <c r="K11" s="15"/>
      <c r="L11" s="16"/>
      <c r="M11" s="18" t="s">
        <v>184</v>
      </c>
      <c r="N11" s="15"/>
      <c r="O11" s="15"/>
      <c r="P11" s="15"/>
      <c r="Q11" s="16"/>
    </row>
    <row r="12">
      <c r="H12" s="14"/>
      <c r="I12" s="15"/>
      <c r="J12" s="15"/>
      <c r="K12" s="15"/>
      <c r="L12" s="16"/>
      <c r="M12" s="15"/>
      <c r="N12" s="15"/>
      <c r="O12" s="15"/>
      <c r="P12" s="15"/>
      <c r="Q12" s="16"/>
    </row>
    <row r="13">
      <c r="D13" s="8" t="s">
        <v>351</v>
      </c>
      <c r="G13" s="8"/>
      <c r="H13" s="17" t="s">
        <v>352</v>
      </c>
      <c r="I13" s="15"/>
      <c r="J13" s="15"/>
      <c r="K13" s="15"/>
      <c r="L13" s="16"/>
      <c r="M13" s="18" t="s">
        <v>353</v>
      </c>
      <c r="N13" s="15"/>
      <c r="O13" s="15"/>
      <c r="P13" s="15"/>
      <c r="Q13" s="16"/>
    </row>
    <row r="14">
      <c r="H14" s="14"/>
      <c r="I14" s="15"/>
      <c r="J14" s="15"/>
      <c r="K14" s="15"/>
      <c r="L14" s="16"/>
      <c r="M14" s="15"/>
      <c r="N14" s="15"/>
      <c r="O14" s="15"/>
      <c r="P14" s="15"/>
      <c r="Q14" s="16"/>
    </row>
    <row r="15">
      <c r="D15" s="8" t="s">
        <v>305</v>
      </c>
      <c r="G15" s="8"/>
      <c r="H15" s="17" t="s">
        <v>354</v>
      </c>
      <c r="I15" s="15"/>
      <c r="J15" s="15"/>
      <c r="K15" s="15"/>
      <c r="L15" s="16"/>
      <c r="M15" s="18" t="s">
        <v>355</v>
      </c>
      <c r="N15" s="15"/>
      <c r="O15" s="15"/>
      <c r="P15" s="15"/>
      <c r="Q15" s="16"/>
    </row>
    <row r="16">
      <c r="H16" s="14"/>
      <c r="I16" s="15"/>
      <c r="J16" s="15"/>
      <c r="K16" s="15"/>
      <c r="L16" s="16"/>
      <c r="M16" s="15"/>
      <c r="N16" s="15"/>
      <c r="O16" s="15"/>
      <c r="P16" s="15"/>
      <c r="Q16" s="16"/>
    </row>
    <row r="17">
      <c r="G17" s="8"/>
      <c r="H17" s="17" t="s">
        <v>174</v>
      </c>
      <c r="I17" s="15"/>
      <c r="J17" s="15"/>
      <c r="K17" s="15"/>
      <c r="L17" s="16"/>
      <c r="M17" s="15"/>
      <c r="N17" s="15"/>
      <c r="O17" s="15"/>
      <c r="P17" s="15"/>
      <c r="Q17" s="16"/>
    </row>
    <row r="18">
      <c r="A18" s="26" t="s">
        <v>172</v>
      </c>
      <c r="B18" s="11"/>
      <c r="C18" s="11"/>
      <c r="D18" s="11"/>
      <c r="E18" s="11"/>
      <c r="F18" s="12"/>
      <c r="H18" s="14"/>
      <c r="I18" s="15"/>
      <c r="J18" s="15"/>
      <c r="K18" s="15"/>
      <c r="L18" s="16"/>
      <c r="M18" s="15"/>
      <c r="N18" s="15"/>
      <c r="O18" s="15"/>
      <c r="P18" s="15"/>
      <c r="Q18" s="16"/>
    </row>
    <row r="19">
      <c r="A19" s="14"/>
      <c r="B19" s="15"/>
      <c r="C19" s="15"/>
      <c r="D19" s="15"/>
      <c r="E19" s="15"/>
      <c r="F19" s="16"/>
      <c r="G19" s="8"/>
      <c r="H19" s="17" t="s">
        <v>356</v>
      </c>
      <c r="I19" s="15"/>
      <c r="J19" s="15"/>
      <c r="K19" s="15"/>
      <c r="L19" s="16"/>
      <c r="M19" s="15"/>
      <c r="N19" s="15"/>
      <c r="O19" s="15"/>
      <c r="P19" s="15"/>
      <c r="Q19" s="16"/>
    </row>
    <row r="20">
      <c r="A20" s="17" t="s">
        <v>357</v>
      </c>
      <c r="B20" s="15"/>
      <c r="C20" s="18" t="s">
        <v>183</v>
      </c>
      <c r="D20" s="15"/>
      <c r="E20" s="18" t="s">
        <v>358</v>
      </c>
      <c r="F20" s="16"/>
      <c r="H20" s="19"/>
      <c r="I20" s="20"/>
      <c r="J20" s="20"/>
      <c r="K20" s="20"/>
      <c r="L20" s="21"/>
      <c r="M20" s="20"/>
      <c r="N20" s="20"/>
      <c r="O20" s="20"/>
      <c r="P20" s="20"/>
      <c r="Q20" s="21"/>
    </row>
    <row r="21">
      <c r="A21" s="14"/>
      <c r="B21" s="15"/>
      <c r="C21" s="15"/>
      <c r="D21" s="15"/>
      <c r="E21" s="15"/>
      <c r="F21" s="16"/>
      <c r="G21" s="6"/>
      <c r="H21" s="22" t="s">
        <v>359</v>
      </c>
      <c r="I21" s="23"/>
      <c r="J21" s="23"/>
      <c r="K21" s="23"/>
      <c r="L21" s="67"/>
      <c r="M21" s="24" t="s">
        <v>360</v>
      </c>
      <c r="N21" s="23"/>
      <c r="O21" s="23"/>
      <c r="P21" s="23"/>
      <c r="Q21" s="67"/>
    </row>
    <row r="22">
      <c r="A22" s="17" t="s">
        <v>125</v>
      </c>
      <c r="B22" s="15"/>
      <c r="C22" s="18" t="s">
        <v>178</v>
      </c>
      <c r="D22" s="15"/>
      <c r="E22" s="18" t="s">
        <v>358</v>
      </c>
      <c r="F22" s="16"/>
      <c r="H22" s="14"/>
      <c r="I22" s="15"/>
      <c r="J22" s="15"/>
      <c r="K22" s="15"/>
      <c r="L22" s="16"/>
      <c r="M22" s="15"/>
      <c r="N22" s="15"/>
      <c r="O22" s="15"/>
      <c r="P22" s="15"/>
      <c r="Q22" s="16"/>
    </row>
    <row r="23">
      <c r="A23" s="14"/>
      <c r="B23" s="15"/>
      <c r="C23" s="15"/>
      <c r="D23" s="15"/>
      <c r="E23" s="15"/>
      <c r="F23" s="16"/>
      <c r="G23" s="8"/>
      <c r="H23" s="17" t="s">
        <v>346</v>
      </c>
      <c r="I23" s="15"/>
      <c r="J23" s="15"/>
      <c r="K23" s="15"/>
      <c r="L23" s="16"/>
      <c r="M23" s="18" t="s">
        <v>346</v>
      </c>
      <c r="N23" s="15"/>
      <c r="O23" s="15"/>
      <c r="P23" s="15"/>
      <c r="Q23" s="16"/>
    </row>
    <row r="24">
      <c r="A24" s="17" t="s">
        <v>361</v>
      </c>
      <c r="B24" s="15"/>
      <c r="C24" s="18" t="s">
        <v>183</v>
      </c>
      <c r="D24" s="15"/>
      <c r="E24" s="18" t="s">
        <v>358</v>
      </c>
      <c r="F24" s="16"/>
      <c r="H24" s="14"/>
      <c r="I24" s="15"/>
      <c r="J24" s="15"/>
      <c r="K24" s="15"/>
      <c r="L24" s="16"/>
      <c r="M24" s="15"/>
      <c r="N24" s="15"/>
      <c r="O24" s="15"/>
      <c r="P24" s="15"/>
      <c r="Q24" s="16"/>
    </row>
    <row r="25">
      <c r="A25" s="19"/>
      <c r="B25" s="20"/>
      <c r="C25" s="20"/>
      <c r="D25" s="20"/>
      <c r="E25" s="20"/>
      <c r="F25" s="21"/>
      <c r="G25" s="8"/>
      <c r="H25" s="17" t="s">
        <v>362</v>
      </c>
      <c r="I25" s="15"/>
      <c r="J25" s="15"/>
      <c r="K25" s="15"/>
      <c r="L25" s="16"/>
      <c r="M25" s="18" t="s">
        <v>362</v>
      </c>
      <c r="N25" s="15"/>
      <c r="O25" s="15"/>
      <c r="P25" s="15"/>
      <c r="Q25" s="16"/>
    </row>
    <row r="26">
      <c r="H26" s="14"/>
      <c r="I26" s="15"/>
      <c r="J26" s="15"/>
      <c r="K26" s="15"/>
      <c r="L26" s="16"/>
      <c r="M26" s="15"/>
      <c r="N26" s="15"/>
      <c r="O26" s="15"/>
      <c r="P26" s="15"/>
      <c r="Q26" s="16"/>
    </row>
    <row r="27">
      <c r="A27" s="7"/>
      <c r="B27" s="7"/>
      <c r="G27" s="8"/>
      <c r="H27" s="17" t="s">
        <v>296</v>
      </c>
      <c r="I27" s="15"/>
      <c r="J27" s="15"/>
      <c r="K27" s="15"/>
      <c r="L27" s="16"/>
      <c r="M27" s="18" t="s">
        <v>296</v>
      </c>
      <c r="N27" s="15"/>
      <c r="O27" s="15"/>
      <c r="P27" s="15"/>
      <c r="Q27" s="16"/>
    </row>
    <row r="28">
      <c r="A28" s="9" t="s">
        <v>101</v>
      </c>
      <c r="B28" s="10"/>
      <c r="C28" s="12"/>
      <c r="H28" s="14"/>
      <c r="I28" s="15"/>
      <c r="J28" s="15"/>
      <c r="K28" s="15"/>
      <c r="L28" s="16"/>
      <c r="M28" s="15"/>
      <c r="N28" s="15"/>
      <c r="O28" s="15"/>
      <c r="P28" s="15"/>
      <c r="Q28" s="16"/>
    </row>
    <row r="29">
      <c r="A29" s="14"/>
      <c r="B29" s="15"/>
      <c r="C29" s="16"/>
      <c r="G29" s="8"/>
      <c r="H29" s="17" t="s">
        <v>349</v>
      </c>
      <c r="I29" s="15"/>
      <c r="J29" s="15"/>
      <c r="K29" s="15"/>
      <c r="L29" s="16"/>
      <c r="M29" s="18" t="s">
        <v>363</v>
      </c>
      <c r="N29" s="15"/>
      <c r="O29" s="15"/>
      <c r="P29" s="15"/>
      <c r="Q29" s="16"/>
    </row>
    <row r="30">
      <c r="A30" s="17" t="s">
        <v>112</v>
      </c>
      <c r="B30" s="15"/>
      <c r="C30" s="16"/>
      <c r="H30" s="14"/>
      <c r="I30" s="15"/>
      <c r="J30" s="15"/>
      <c r="K30" s="15"/>
      <c r="L30" s="16"/>
      <c r="M30" s="15"/>
      <c r="N30" s="15"/>
      <c r="O30" s="15"/>
      <c r="P30" s="15"/>
      <c r="Q30" s="16"/>
    </row>
    <row r="31">
      <c r="A31" s="17" t="s">
        <v>117</v>
      </c>
      <c r="B31" s="15"/>
      <c r="C31" s="16"/>
      <c r="G31" s="8"/>
      <c r="H31" s="17" t="s">
        <v>184</v>
      </c>
      <c r="I31" s="15"/>
      <c r="J31" s="15"/>
      <c r="K31" s="15"/>
      <c r="L31" s="16"/>
      <c r="M31" s="18" t="s">
        <v>184</v>
      </c>
      <c r="N31" s="15"/>
      <c r="O31" s="15"/>
      <c r="P31" s="15"/>
      <c r="Q31" s="16"/>
    </row>
    <row r="32">
      <c r="A32" s="17" t="s">
        <v>121</v>
      </c>
      <c r="B32" s="15"/>
      <c r="C32" s="16"/>
      <c r="H32" s="14"/>
      <c r="I32" s="15"/>
      <c r="J32" s="15"/>
      <c r="K32" s="15"/>
      <c r="L32" s="16"/>
      <c r="M32" s="15"/>
      <c r="N32" s="15"/>
      <c r="O32" s="15"/>
      <c r="P32" s="15"/>
      <c r="Q32" s="16"/>
    </row>
    <row r="33">
      <c r="A33" s="30" t="s">
        <v>124</v>
      </c>
      <c r="B33" s="20"/>
      <c r="C33" s="21"/>
      <c r="G33" s="8"/>
      <c r="H33" s="17" t="s">
        <v>364</v>
      </c>
      <c r="I33" s="15"/>
      <c r="J33" s="15"/>
      <c r="K33" s="15"/>
      <c r="L33" s="16"/>
      <c r="M33" s="18" t="s">
        <v>365</v>
      </c>
      <c r="N33" s="15"/>
      <c r="O33" s="15"/>
      <c r="P33" s="15"/>
      <c r="Q33" s="16"/>
    </row>
    <row r="34">
      <c r="H34" s="14"/>
      <c r="I34" s="15"/>
      <c r="J34" s="15"/>
      <c r="K34" s="15"/>
      <c r="L34" s="16"/>
      <c r="M34" s="15"/>
      <c r="N34" s="15"/>
      <c r="O34" s="15"/>
      <c r="P34" s="15"/>
      <c r="Q34" s="16"/>
    </row>
    <row r="35">
      <c r="G35" s="8"/>
      <c r="H35" s="30" t="s">
        <v>366</v>
      </c>
      <c r="I35" s="20"/>
      <c r="J35" s="20"/>
      <c r="K35" s="20"/>
      <c r="L35" s="21"/>
      <c r="M35" s="25" t="s">
        <v>367</v>
      </c>
      <c r="N35" s="20"/>
      <c r="O35" s="20"/>
      <c r="P35" s="20"/>
      <c r="Q35" s="21"/>
    </row>
    <row r="37">
      <c r="A37" s="9" t="s">
        <v>102</v>
      </c>
      <c r="B37" s="13" t="s">
        <v>103</v>
      </c>
      <c r="C37" s="13" t="s">
        <v>104</v>
      </c>
      <c r="D37" s="13" t="s">
        <v>105</v>
      </c>
      <c r="E37" s="13" t="s">
        <v>106</v>
      </c>
      <c r="F37" s="10"/>
      <c r="G37" s="10"/>
      <c r="H37" s="53"/>
    </row>
    <row r="38">
      <c r="A38" s="22" t="s">
        <v>107</v>
      </c>
      <c r="B38" s="8" t="s">
        <v>108</v>
      </c>
      <c r="C38" s="8" t="s">
        <v>109</v>
      </c>
      <c r="D38" s="8" t="s">
        <v>368</v>
      </c>
      <c r="E38" s="8" t="s">
        <v>111</v>
      </c>
      <c r="H38" s="28"/>
    </row>
    <row r="39">
      <c r="A39" s="54"/>
      <c r="B39" s="8" t="s">
        <v>113</v>
      </c>
      <c r="C39" s="8" t="s">
        <v>114</v>
      </c>
      <c r="D39" s="8" t="s">
        <v>369</v>
      </c>
      <c r="E39" s="8" t="s">
        <v>370</v>
      </c>
      <c r="H39" s="28"/>
    </row>
    <row r="40">
      <c r="A40" s="54"/>
      <c r="B40" s="8" t="s">
        <v>371</v>
      </c>
      <c r="C40" s="8" t="s">
        <v>114</v>
      </c>
      <c r="D40" s="8" t="s">
        <v>372</v>
      </c>
      <c r="E40" s="8" t="s">
        <v>373</v>
      </c>
      <c r="H40" s="28"/>
    </row>
    <row r="41">
      <c r="A41" s="54"/>
      <c r="B41" s="8" t="s">
        <v>122</v>
      </c>
      <c r="C41" s="8" t="s">
        <v>114</v>
      </c>
      <c r="D41" s="29" t="s">
        <v>16</v>
      </c>
      <c r="E41" s="8" t="s">
        <v>123</v>
      </c>
      <c r="H41" s="28"/>
    </row>
    <row r="42">
      <c r="A42" s="22" t="s">
        <v>125</v>
      </c>
      <c r="B42" s="8" t="s">
        <v>232</v>
      </c>
      <c r="C42" s="8" t="s">
        <v>109</v>
      </c>
      <c r="D42" s="8">
        <v>147258.0</v>
      </c>
      <c r="E42" s="8" t="s">
        <v>111</v>
      </c>
      <c r="H42" s="28"/>
    </row>
    <row r="43">
      <c r="A43" s="54"/>
      <c r="B43" s="8" t="s">
        <v>234</v>
      </c>
      <c r="D43" s="8">
        <v>147258.0</v>
      </c>
      <c r="E43" s="8" t="s">
        <v>374</v>
      </c>
      <c r="H43" s="28"/>
    </row>
    <row r="44">
      <c r="A44" s="54"/>
      <c r="B44" s="8" t="s">
        <v>130</v>
      </c>
      <c r="C44" s="8" t="s">
        <v>114</v>
      </c>
      <c r="D44" s="8">
        <v>1472.0</v>
      </c>
      <c r="E44" s="8" t="s">
        <v>375</v>
      </c>
      <c r="H44" s="28"/>
    </row>
    <row r="45">
      <c r="A45" s="54"/>
      <c r="B45" s="8" t="s">
        <v>122</v>
      </c>
      <c r="C45" s="8" t="s">
        <v>114</v>
      </c>
      <c r="E45" s="8" t="s">
        <v>210</v>
      </c>
      <c r="H45" s="28"/>
    </row>
    <row r="46">
      <c r="A46" s="22" t="s">
        <v>361</v>
      </c>
      <c r="B46" s="8" t="s">
        <v>232</v>
      </c>
      <c r="C46" s="8" t="s">
        <v>109</v>
      </c>
      <c r="D46" s="8" t="s">
        <v>376</v>
      </c>
      <c r="E46" s="8" t="s">
        <v>377</v>
      </c>
      <c r="H46" s="28"/>
    </row>
    <row r="47">
      <c r="A47" s="54"/>
      <c r="B47" s="8" t="s">
        <v>234</v>
      </c>
      <c r="C47" s="8" t="s">
        <v>114</v>
      </c>
      <c r="D47" s="8" t="s">
        <v>378</v>
      </c>
      <c r="E47" s="8" t="s">
        <v>379</v>
      </c>
      <c r="H47" s="28"/>
    </row>
    <row r="48">
      <c r="A48" s="54"/>
      <c r="B48" s="8" t="s">
        <v>122</v>
      </c>
      <c r="C48" s="8" t="s">
        <v>114</v>
      </c>
      <c r="E48" s="8" t="s">
        <v>379</v>
      </c>
      <c r="H48" s="28"/>
    </row>
    <row r="49">
      <c r="A49" s="54"/>
      <c r="B49" s="8" t="s">
        <v>380</v>
      </c>
      <c r="C49" s="8" t="s">
        <v>114</v>
      </c>
      <c r="D49" s="8" t="s">
        <v>381</v>
      </c>
      <c r="E49" s="8" t="s">
        <v>379</v>
      </c>
      <c r="H49" s="28"/>
    </row>
    <row r="50">
      <c r="A50" s="58"/>
      <c r="B50" s="31"/>
      <c r="C50" s="31"/>
      <c r="D50" s="31"/>
      <c r="E50" s="31"/>
      <c r="F50" s="31"/>
      <c r="G50" s="31"/>
      <c r="H50" s="32"/>
    </row>
    <row r="52">
      <c r="A52" s="9" t="s">
        <v>309</v>
      </c>
      <c r="B52" s="11"/>
      <c r="C52" s="11"/>
      <c r="D52" s="11"/>
      <c r="E52" s="11"/>
      <c r="F52" s="11"/>
      <c r="G52" s="11"/>
      <c r="H52" s="11"/>
      <c r="I52" s="11"/>
      <c r="J52" s="12"/>
    </row>
    <row r="53">
      <c r="A53" s="14"/>
      <c r="B53" s="15"/>
      <c r="C53" s="15"/>
      <c r="D53" s="15"/>
      <c r="E53" s="15"/>
      <c r="F53" s="15"/>
      <c r="G53" s="15"/>
      <c r="H53" s="15"/>
      <c r="I53" s="15"/>
      <c r="J53" s="16"/>
    </row>
    <row r="54">
      <c r="A54" s="17" t="s">
        <v>382</v>
      </c>
      <c r="B54" s="15"/>
      <c r="C54" s="15"/>
      <c r="D54" s="15"/>
      <c r="E54" s="15"/>
      <c r="F54" s="15"/>
      <c r="G54" s="15"/>
      <c r="H54" s="15"/>
      <c r="I54" s="15"/>
      <c r="J54" s="16"/>
    </row>
    <row r="55">
      <c r="A55" s="14"/>
      <c r="B55" s="15"/>
      <c r="C55" s="15"/>
      <c r="D55" s="15"/>
      <c r="E55" s="15"/>
      <c r="F55" s="15"/>
      <c r="G55" s="15"/>
      <c r="H55" s="15"/>
      <c r="I55" s="15"/>
      <c r="J55" s="16"/>
    </row>
    <row r="56">
      <c r="A56" s="17" t="s">
        <v>383</v>
      </c>
      <c r="B56" s="15"/>
      <c r="C56" s="15"/>
      <c r="D56" s="15"/>
      <c r="E56" s="15"/>
      <c r="F56" s="15"/>
      <c r="G56" s="15"/>
      <c r="H56" s="15"/>
      <c r="I56" s="15"/>
      <c r="J56" s="16"/>
    </row>
    <row r="57">
      <c r="A57" s="14"/>
      <c r="B57" s="15"/>
      <c r="C57" s="15"/>
      <c r="D57" s="15"/>
      <c r="E57" s="15"/>
      <c r="F57" s="15"/>
      <c r="G57" s="15"/>
      <c r="H57" s="15"/>
      <c r="I57" s="15"/>
      <c r="J57" s="16"/>
    </row>
    <row r="58">
      <c r="A58" s="17" t="s">
        <v>384</v>
      </c>
      <c r="B58" s="15"/>
      <c r="C58" s="15"/>
      <c r="D58" s="15"/>
      <c r="E58" s="15"/>
      <c r="F58" s="15"/>
      <c r="G58" s="15"/>
      <c r="H58" s="15"/>
      <c r="I58" s="15"/>
      <c r="J58" s="16"/>
    </row>
    <row r="59">
      <c r="A59" s="14"/>
      <c r="B59" s="15"/>
      <c r="C59" s="15"/>
      <c r="D59" s="15"/>
      <c r="E59" s="15"/>
      <c r="F59" s="15"/>
      <c r="G59" s="15"/>
      <c r="H59" s="15"/>
      <c r="I59" s="15"/>
      <c r="J59" s="16"/>
    </row>
    <row r="60">
      <c r="A60" s="17" t="s">
        <v>385</v>
      </c>
      <c r="B60" s="15"/>
      <c r="C60" s="15"/>
      <c r="D60" s="15"/>
      <c r="E60" s="15"/>
      <c r="F60" s="15"/>
      <c r="G60" s="15"/>
      <c r="H60" s="15"/>
      <c r="I60" s="15"/>
      <c r="J60" s="16"/>
    </row>
    <row r="61">
      <c r="A61" s="14"/>
      <c r="B61" s="15"/>
      <c r="C61" s="15"/>
      <c r="D61" s="15"/>
      <c r="E61" s="15"/>
      <c r="F61" s="15"/>
      <c r="G61" s="15"/>
      <c r="H61" s="15"/>
      <c r="I61" s="15"/>
      <c r="J61" s="16"/>
    </row>
    <row r="62">
      <c r="A62" s="17" t="s">
        <v>386</v>
      </c>
      <c r="B62" s="15"/>
      <c r="C62" s="15"/>
      <c r="D62" s="15"/>
      <c r="E62" s="15"/>
      <c r="F62" s="15"/>
      <c r="G62" s="15"/>
      <c r="H62" s="15"/>
      <c r="I62" s="15"/>
      <c r="J62" s="16"/>
    </row>
    <row r="63">
      <c r="A63" s="14"/>
      <c r="B63" s="15"/>
      <c r="C63" s="15"/>
      <c r="D63" s="15"/>
      <c r="E63" s="15"/>
      <c r="F63" s="15"/>
      <c r="G63" s="15"/>
      <c r="H63" s="15"/>
      <c r="I63" s="15"/>
      <c r="J63" s="16"/>
    </row>
    <row r="64">
      <c r="A64" s="17" t="s">
        <v>387</v>
      </c>
      <c r="B64" s="15"/>
      <c r="C64" s="15"/>
      <c r="D64" s="15"/>
      <c r="E64" s="15"/>
      <c r="F64" s="15"/>
      <c r="G64" s="15"/>
      <c r="H64" s="15"/>
      <c r="I64" s="15"/>
      <c r="J64" s="16"/>
    </row>
    <row r="65">
      <c r="A65" s="14"/>
      <c r="B65" s="15"/>
      <c r="C65" s="15"/>
      <c r="D65" s="15"/>
      <c r="E65" s="15"/>
      <c r="F65" s="15"/>
      <c r="G65" s="15"/>
      <c r="H65" s="15"/>
      <c r="I65" s="15"/>
      <c r="J65" s="16"/>
    </row>
    <row r="66">
      <c r="A66" s="17" t="s">
        <v>388</v>
      </c>
      <c r="B66" s="15"/>
      <c r="C66" s="15"/>
      <c r="D66" s="15"/>
      <c r="E66" s="15"/>
      <c r="F66" s="15"/>
      <c r="G66" s="15"/>
      <c r="H66" s="15"/>
      <c r="I66" s="15"/>
      <c r="J66" s="16"/>
    </row>
    <row r="67">
      <c r="A67" s="14"/>
      <c r="B67" s="15"/>
      <c r="C67" s="15"/>
      <c r="D67" s="15"/>
      <c r="E67" s="15"/>
      <c r="F67" s="15"/>
      <c r="G67" s="15"/>
      <c r="H67" s="15"/>
      <c r="I67" s="15"/>
      <c r="J67" s="16"/>
    </row>
    <row r="68">
      <c r="A68" s="17" t="s">
        <v>389</v>
      </c>
      <c r="B68" s="15"/>
      <c r="C68" s="15"/>
      <c r="D68" s="15"/>
      <c r="E68" s="15"/>
      <c r="F68" s="15"/>
      <c r="G68" s="15"/>
      <c r="H68" s="15"/>
      <c r="I68" s="15"/>
      <c r="J68" s="16"/>
    </row>
    <row r="69">
      <c r="A69" s="14"/>
      <c r="B69" s="15"/>
      <c r="C69" s="15"/>
      <c r="D69" s="15"/>
      <c r="E69" s="15"/>
      <c r="F69" s="15"/>
      <c r="G69" s="15"/>
      <c r="H69" s="15"/>
      <c r="I69" s="15"/>
      <c r="J69" s="16"/>
    </row>
    <row r="70">
      <c r="A70" s="17" t="s">
        <v>390</v>
      </c>
      <c r="B70" s="15"/>
      <c r="C70" s="15"/>
      <c r="D70" s="15"/>
      <c r="E70" s="15"/>
      <c r="F70" s="15"/>
      <c r="G70" s="15"/>
      <c r="H70" s="15"/>
      <c r="I70" s="15"/>
      <c r="J70" s="16"/>
    </row>
    <row r="71">
      <c r="A71" s="19"/>
      <c r="B71" s="20"/>
      <c r="C71" s="20"/>
      <c r="D71" s="20"/>
      <c r="E71" s="20"/>
      <c r="F71" s="20"/>
      <c r="G71" s="20"/>
      <c r="H71" s="20"/>
      <c r="I71" s="20"/>
      <c r="J71" s="2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289</v>
      </c>
      <c r="B1" s="7"/>
      <c r="C1" s="7"/>
      <c r="E1" s="6" t="s">
        <v>155</v>
      </c>
      <c r="F1" s="7"/>
      <c r="G1" s="7"/>
      <c r="I1" s="9" t="s">
        <v>391</v>
      </c>
      <c r="J1" s="10"/>
      <c r="K1" s="10"/>
      <c r="L1" s="10"/>
      <c r="M1" s="11"/>
      <c r="N1" s="12"/>
      <c r="O1" s="11"/>
      <c r="P1" s="13" t="s">
        <v>392</v>
      </c>
      <c r="Q1" s="10"/>
      <c r="R1" s="10"/>
      <c r="S1" s="10"/>
      <c r="T1" s="10"/>
      <c r="U1" s="11"/>
      <c r="V1" s="12"/>
    </row>
    <row r="2">
      <c r="A2" s="7"/>
      <c r="B2" s="7"/>
      <c r="C2" s="7"/>
      <c r="I2" s="14"/>
      <c r="J2" s="15"/>
      <c r="K2" s="15"/>
      <c r="L2" s="15"/>
      <c r="M2" s="15"/>
      <c r="N2" s="16"/>
      <c r="O2" s="15"/>
      <c r="P2" s="15"/>
      <c r="Q2" s="15"/>
      <c r="R2" s="15"/>
      <c r="S2" s="15"/>
      <c r="T2" s="15"/>
      <c r="U2" s="15"/>
      <c r="V2" s="16"/>
    </row>
    <row r="3">
      <c r="A3" s="6" t="s">
        <v>393</v>
      </c>
      <c r="B3" s="7"/>
      <c r="C3" s="7"/>
      <c r="E3" s="8" t="s">
        <v>77</v>
      </c>
      <c r="I3" s="17" t="s">
        <v>394</v>
      </c>
      <c r="J3" s="15"/>
      <c r="K3" s="15"/>
      <c r="L3" s="15"/>
      <c r="M3" s="15"/>
      <c r="N3" s="16"/>
      <c r="O3" s="15"/>
      <c r="P3" s="18" t="s">
        <v>394</v>
      </c>
      <c r="Q3" s="15"/>
      <c r="R3" s="15"/>
      <c r="S3" s="15"/>
      <c r="T3" s="15"/>
      <c r="U3" s="15"/>
      <c r="V3" s="16"/>
    </row>
    <row r="4">
      <c r="A4" s="7"/>
      <c r="B4" s="7"/>
      <c r="C4" s="7"/>
      <c r="I4" s="14"/>
      <c r="J4" s="15"/>
      <c r="K4" s="15"/>
      <c r="L4" s="15"/>
      <c r="M4" s="15"/>
      <c r="N4" s="16"/>
      <c r="O4" s="15"/>
      <c r="P4" s="15"/>
      <c r="Q4" s="15"/>
      <c r="R4" s="15"/>
      <c r="S4" s="15"/>
      <c r="T4" s="15"/>
      <c r="U4" s="15"/>
      <c r="V4" s="16"/>
    </row>
    <row r="5">
      <c r="A5" s="6" t="s">
        <v>395</v>
      </c>
      <c r="B5" s="7"/>
      <c r="C5" s="7"/>
      <c r="E5" s="8" t="s">
        <v>78</v>
      </c>
      <c r="I5" s="17" t="s">
        <v>396</v>
      </c>
      <c r="J5" s="15"/>
      <c r="K5" s="15"/>
      <c r="L5" s="15"/>
      <c r="M5" s="15"/>
      <c r="N5" s="16"/>
      <c r="O5" s="15"/>
      <c r="P5" s="18" t="s">
        <v>397</v>
      </c>
      <c r="Q5" s="15"/>
      <c r="R5" s="15"/>
      <c r="S5" s="15"/>
      <c r="T5" s="15"/>
      <c r="U5" s="15"/>
      <c r="V5" s="16"/>
    </row>
    <row r="6">
      <c r="I6" s="14"/>
      <c r="J6" s="15"/>
      <c r="K6" s="15"/>
      <c r="L6" s="15"/>
      <c r="M6" s="15"/>
      <c r="N6" s="16"/>
      <c r="O6" s="15"/>
      <c r="P6" s="15"/>
      <c r="Q6" s="15"/>
      <c r="R6" s="15"/>
      <c r="S6" s="15"/>
      <c r="T6" s="15"/>
      <c r="U6" s="15"/>
      <c r="V6" s="16"/>
    </row>
    <row r="7">
      <c r="E7" s="8" t="s">
        <v>398</v>
      </c>
      <c r="I7" s="17" t="s">
        <v>399</v>
      </c>
      <c r="J7" s="15"/>
      <c r="K7" s="15"/>
      <c r="L7" s="15"/>
      <c r="M7" s="15"/>
      <c r="N7" s="16"/>
      <c r="O7" s="15"/>
      <c r="P7" s="18" t="s">
        <v>400</v>
      </c>
      <c r="Q7" s="15"/>
      <c r="R7" s="15"/>
      <c r="S7" s="15"/>
      <c r="T7" s="15"/>
      <c r="U7" s="15"/>
      <c r="V7" s="16"/>
    </row>
    <row r="8">
      <c r="I8" s="14"/>
      <c r="J8" s="15"/>
      <c r="K8" s="15"/>
      <c r="L8" s="15"/>
      <c r="M8" s="15"/>
      <c r="N8" s="16"/>
      <c r="O8" s="15"/>
      <c r="P8" s="15"/>
      <c r="Q8" s="15"/>
      <c r="R8" s="15"/>
      <c r="S8" s="15"/>
      <c r="T8" s="15"/>
      <c r="U8" s="15"/>
      <c r="V8" s="16"/>
    </row>
    <row r="9">
      <c r="E9" s="8" t="s">
        <v>401</v>
      </c>
      <c r="I9" s="17" t="s">
        <v>402</v>
      </c>
      <c r="J9" s="15"/>
      <c r="K9" s="15"/>
      <c r="L9" s="15"/>
      <c r="M9" s="15"/>
      <c r="N9" s="16"/>
      <c r="O9" s="15"/>
      <c r="P9" s="18" t="s">
        <v>402</v>
      </c>
      <c r="Q9" s="15"/>
      <c r="R9" s="15"/>
      <c r="S9" s="15"/>
      <c r="T9" s="15"/>
      <c r="U9" s="15"/>
      <c r="V9" s="16"/>
    </row>
    <row r="10">
      <c r="A10" s="9" t="s">
        <v>299</v>
      </c>
      <c r="B10" s="10"/>
      <c r="C10" s="12"/>
      <c r="I10" s="14"/>
      <c r="J10" s="15"/>
      <c r="K10" s="15"/>
      <c r="L10" s="15"/>
      <c r="M10" s="15"/>
      <c r="N10" s="16"/>
      <c r="O10" s="15"/>
      <c r="P10" s="15"/>
      <c r="Q10" s="15"/>
      <c r="R10" s="15"/>
      <c r="S10" s="15"/>
      <c r="T10" s="15"/>
      <c r="U10" s="15"/>
      <c r="V10" s="16"/>
    </row>
    <row r="11">
      <c r="A11" s="17" t="s">
        <v>301</v>
      </c>
      <c r="B11" s="15"/>
      <c r="C11" s="16"/>
      <c r="E11" s="8" t="s">
        <v>403</v>
      </c>
      <c r="I11" s="17" t="s">
        <v>404</v>
      </c>
      <c r="J11" s="15"/>
      <c r="K11" s="15"/>
      <c r="L11" s="15"/>
      <c r="M11" s="15"/>
      <c r="N11" s="16"/>
      <c r="O11" s="15"/>
      <c r="P11" s="18" t="s">
        <v>405</v>
      </c>
      <c r="Q11" s="15"/>
      <c r="R11" s="15"/>
      <c r="S11" s="15"/>
      <c r="T11" s="15"/>
      <c r="U11" s="15"/>
      <c r="V11" s="16"/>
    </row>
    <row r="12">
      <c r="A12" s="17" t="s">
        <v>303</v>
      </c>
      <c r="B12" s="15"/>
      <c r="C12" s="16"/>
      <c r="I12" s="14"/>
      <c r="J12" s="15"/>
      <c r="K12" s="15"/>
      <c r="L12" s="15"/>
      <c r="M12" s="15"/>
      <c r="N12" s="16"/>
      <c r="O12" s="15"/>
      <c r="P12" s="15"/>
      <c r="Q12" s="15"/>
      <c r="R12" s="15"/>
      <c r="S12" s="15"/>
      <c r="T12" s="15"/>
      <c r="U12" s="15"/>
      <c r="V12" s="16"/>
    </row>
    <row r="13">
      <c r="A13" s="17" t="s">
        <v>121</v>
      </c>
      <c r="B13" s="15"/>
      <c r="C13" s="16"/>
      <c r="I13" s="17" t="s">
        <v>406</v>
      </c>
      <c r="J13" s="15"/>
      <c r="K13" s="15"/>
      <c r="L13" s="15"/>
      <c r="M13" s="15"/>
      <c r="N13" s="16"/>
      <c r="O13" s="15"/>
      <c r="P13" s="18" t="s">
        <v>407</v>
      </c>
      <c r="Q13" s="15"/>
      <c r="R13" s="15"/>
      <c r="S13" s="15"/>
      <c r="T13" s="15"/>
      <c r="U13" s="15"/>
      <c r="V13" s="16"/>
    </row>
    <row r="14">
      <c r="A14" s="17" t="s">
        <v>124</v>
      </c>
      <c r="B14" s="15"/>
      <c r="C14" s="16"/>
      <c r="I14" s="19"/>
      <c r="J14" s="20"/>
      <c r="K14" s="20"/>
      <c r="L14" s="20"/>
      <c r="M14" s="20"/>
      <c r="N14" s="21"/>
      <c r="O14" s="20"/>
      <c r="P14" s="20"/>
      <c r="Q14" s="20"/>
      <c r="R14" s="20"/>
      <c r="S14" s="20"/>
      <c r="T14" s="20"/>
      <c r="U14" s="20"/>
      <c r="V14" s="21"/>
    </row>
    <row r="15">
      <c r="A15" s="19"/>
      <c r="B15" s="20"/>
      <c r="C15" s="21"/>
      <c r="I15" s="22" t="s">
        <v>408</v>
      </c>
      <c r="J15" s="23"/>
      <c r="K15" s="23"/>
      <c r="L15" s="23"/>
      <c r="M15" s="15"/>
      <c r="N15" s="16"/>
      <c r="O15" s="15"/>
      <c r="P15" s="24" t="s">
        <v>409</v>
      </c>
      <c r="Q15" s="23"/>
      <c r="R15" s="23"/>
      <c r="S15" s="23"/>
      <c r="T15" s="23"/>
      <c r="U15" s="23"/>
      <c r="V15" s="16"/>
    </row>
    <row r="16">
      <c r="I16" s="14"/>
      <c r="J16" s="15"/>
      <c r="K16" s="15"/>
      <c r="L16" s="15"/>
      <c r="M16" s="15"/>
      <c r="N16" s="16"/>
      <c r="O16" s="15"/>
      <c r="P16" s="15"/>
      <c r="Q16" s="15"/>
      <c r="R16" s="15"/>
      <c r="S16" s="15"/>
      <c r="T16" s="15"/>
      <c r="U16" s="15"/>
      <c r="V16" s="16"/>
    </row>
    <row r="17">
      <c r="A17" s="9" t="s">
        <v>410</v>
      </c>
      <c r="B17" s="11"/>
      <c r="C17" s="11"/>
      <c r="D17" s="11"/>
      <c r="E17" s="11"/>
      <c r="F17" s="11"/>
      <c r="G17" s="12"/>
      <c r="I17" s="17" t="s">
        <v>394</v>
      </c>
      <c r="J17" s="15"/>
      <c r="K17" s="15"/>
      <c r="L17" s="15"/>
      <c r="M17" s="15"/>
      <c r="N17" s="16"/>
      <c r="O17" s="15"/>
      <c r="P17" s="18" t="s">
        <v>394</v>
      </c>
      <c r="Q17" s="15"/>
      <c r="R17" s="15"/>
      <c r="S17" s="15"/>
      <c r="T17" s="15"/>
      <c r="U17" s="15"/>
      <c r="V17" s="16"/>
    </row>
    <row r="18">
      <c r="A18" s="14"/>
      <c r="B18" s="15"/>
      <c r="C18" s="15"/>
      <c r="D18" s="15"/>
      <c r="E18" s="15"/>
      <c r="F18" s="15"/>
      <c r="G18" s="16"/>
      <c r="I18" s="14"/>
      <c r="J18" s="15"/>
      <c r="K18" s="15"/>
      <c r="L18" s="15"/>
      <c r="M18" s="15"/>
      <c r="N18" s="16"/>
      <c r="O18" s="15"/>
      <c r="P18" s="15"/>
      <c r="Q18" s="15"/>
      <c r="R18" s="15"/>
      <c r="S18" s="15"/>
      <c r="T18" s="15"/>
      <c r="U18" s="15"/>
      <c r="V18" s="16"/>
    </row>
    <row r="19">
      <c r="A19" s="17" t="s">
        <v>411</v>
      </c>
      <c r="B19" s="15"/>
      <c r="C19" s="15"/>
      <c r="D19" s="15"/>
      <c r="E19" s="15"/>
      <c r="F19" s="15"/>
      <c r="G19" s="16"/>
      <c r="I19" s="17" t="s">
        <v>396</v>
      </c>
      <c r="J19" s="15"/>
      <c r="K19" s="15"/>
      <c r="L19" s="15"/>
      <c r="M19" s="15"/>
      <c r="N19" s="16"/>
      <c r="O19" s="15"/>
      <c r="P19" s="18" t="s">
        <v>412</v>
      </c>
      <c r="Q19" s="15"/>
      <c r="R19" s="15"/>
      <c r="S19" s="15"/>
      <c r="T19" s="15"/>
      <c r="U19" s="15"/>
      <c r="V19" s="16"/>
    </row>
    <row r="20">
      <c r="A20" s="14"/>
      <c r="B20" s="15"/>
      <c r="C20" s="15"/>
      <c r="D20" s="15"/>
      <c r="E20" s="15"/>
      <c r="F20" s="15"/>
      <c r="G20" s="16"/>
      <c r="I20" s="14"/>
      <c r="J20" s="15"/>
      <c r="K20" s="15"/>
      <c r="L20" s="15"/>
      <c r="M20" s="15"/>
      <c r="N20" s="16"/>
      <c r="O20" s="15"/>
      <c r="P20" s="15"/>
      <c r="Q20" s="15"/>
      <c r="R20" s="15"/>
      <c r="S20" s="15"/>
      <c r="T20" s="15"/>
      <c r="U20" s="15"/>
      <c r="V20" s="16"/>
    </row>
    <row r="21">
      <c r="A21" s="17" t="s">
        <v>413</v>
      </c>
      <c r="B21" s="15"/>
      <c r="C21" s="15"/>
      <c r="D21" s="15"/>
      <c r="E21" s="15"/>
      <c r="F21" s="15"/>
      <c r="G21" s="16"/>
      <c r="I21" s="17" t="s">
        <v>414</v>
      </c>
      <c r="J21" s="15"/>
      <c r="K21" s="15"/>
      <c r="L21" s="15"/>
      <c r="M21" s="15"/>
      <c r="N21" s="16"/>
      <c r="O21" s="15"/>
      <c r="P21" s="18" t="s">
        <v>415</v>
      </c>
      <c r="Q21" s="15"/>
      <c r="R21" s="15"/>
      <c r="S21" s="15"/>
      <c r="T21" s="15"/>
      <c r="U21" s="15"/>
      <c r="V21" s="16"/>
    </row>
    <row r="22">
      <c r="A22" s="14"/>
      <c r="B22" s="15"/>
      <c r="C22" s="15"/>
      <c r="D22" s="15"/>
      <c r="E22" s="15"/>
      <c r="F22" s="15"/>
      <c r="G22" s="16"/>
      <c r="I22" s="14"/>
      <c r="J22" s="15"/>
      <c r="K22" s="15"/>
      <c r="L22" s="15"/>
      <c r="M22" s="15"/>
      <c r="N22" s="16"/>
      <c r="O22" s="15"/>
      <c r="P22" s="15"/>
      <c r="Q22" s="15"/>
      <c r="R22" s="15"/>
      <c r="S22" s="15"/>
      <c r="T22" s="15"/>
      <c r="U22" s="15"/>
      <c r="V22" s="16"/>
    </row>
    <row r="23">
      <c r="A23" s="17" t="s">
        <v>416</v>
      </c>
      <c r="B23" s="15"/>
      <c r="C23" s="15"/>
      <c r="D23" s="15"/>
      <c r="E23" s="15"/>
      <c r="F23" s="15"/>
      <c r="G23" s="16"/>
      <c r="I23" s="17" t="s">
        <v>402</v>
      </c>
      <c r="J23" s="15"/>
      <c r="K23" s="15"/>
      <c r="L23" s="15"/>
      <c r="M23" s="15"/>
      <c r="N23" s="16"/>
      <c r="O23" s="15"/>
      <c r="P23" s="18" t="s">
        <v>402</v>
      </c>
      <c r="Q23" s="15"/>
      <c r="R23" s="15"/>
      <c r="S23" s="15"/>
      <c r="T23" s="15"/>
      <c r="U23" s="15"/>
      <c r="V23" s="16"/>
    </row>
    <row r="24">
      <c r="A24" s="14"/>
      <c r="B24" s="15"/>
      <c r="C24" s="15"/>
      <c r="D24" s="15"/>
      <c r="E24" s="15"/>
      <c r="F24" s="15"/>
      <c r="G24" s="16"/>
      <c r="I24" s="14"/>
      <c r="J24" s="15"/>
      <c r="K24" s="15"/>
      <c r="L24" s="15"/>
      <c r="M24" s="15"/>
      <c r="N24" s="16"/>
      <c r="O24" s="15"/>
      <c r="P24" s="15"/>
      <c r="Q24" s="15"/>
      <c r="R24" s="15"/>
      <c r="S24" s="15"/>
      <c r="T24" s="15"/>
      <c r="U24" s="15"/>
      <c r="V24" s="16"/>
    </row>
    <row r="25">
      <c r="A25" s="17" t="s">
        <v>417</v>
      </c>
      <c r="B25" s="15"/>
      <c r="C25" s="15"/>
      <c r="D25" s="15"/>
      <c r="E25" s="15"/>
      <c r="F25" s="15"/>
      <c r="G25" s="16"/>
      <c r="I25" s="17" t="s">
        <v>418</v>
      </c>
      <c r="J25" s="15"/>
      <c r="K25" s="15"/>
      <c r="L25" s="15"/>
      <c r="M25" s="15"/>
      <c r="N25" s="16"/>
      <c r="O25" s="15"/>
      <c r="P25" s="18" t="s">
        <v>419</v>
      </c>
      <c r="Q25" s="15"/>
      <c r="R25" s="15"/>
      <c r="S25" s="15"/>
      <c r="T25" s="15"/>
      <c r="U25" s="15"/>
      <c r="V25" s="16"/>
    </row>
    <row r="26">
      <c r="A26" s="19"/>
      <c r="B26" s="20"/>
      <c r="C26" s="20"/>
      <c r="D26" s="20"/>
      <c r="E26" s="20"/>
      <c r="F26" s="20"/>
      <c r="G26" s="21"/>
      <c r="I26" s="14"/>
      <c r="J26" s="15"/>
      <c r="K26" s="15"/>
      <c r="L26" s="15"/>
      <c r="M26" s="15"/>
      <c r="N26" s="16"/>
      <c r="O26" s="15"/>
      <c r="P26" s="15"/>
      <c r="Q26" s="15"/>
      <c r="R26" s="15"/>
      <c r="S26" s="15"/>
      <c r="T26" s="15"/>
      <c r="U26" s="15"/>
      <c r="V26" s="16"/>
    </row>
    <row r="27">
      <c r="I27" s="17" t="s">
        <v>407</v>
      </c>
      <c r="J27" s="15"/>
      <c r="K27" s="15"/>
      <c r="L27" s="15"/>
      <c r="M27" s="15"/>
      <c r="N27" s="16"/>
      <c r="O27" s="15"/>
      <c r="P27" s="18" t="s">
        <v>407</v>
      </c>
      <c r="Q27" s="15"/>
      <c r="R27" s="15"/>
      <c r="S27" s="15"/>
      <c r="T27" s="15"/>
      <c r="U27" s="15"/>
      <c r="V27" s="16"/>
    </row>
    <row r="28">
      <c r="I28" s="19"/>
      <c r="J28" s="20"/>
      <c r="K28" s="20"/>
      <c r="L28" s="20"/>
      <c r="M28" s="20"/>
      <c r="N28" s="21"/>
      <c r="O28" s="20"/>
      <c r="P28" s="20"/>
      <c r="Q28" s="20"/>
      <c r="R28" s="20"/>
      <c r="S28" s="20"/>
      <c r="T28" s="20"/>
      <c r="U28" s="20"/>
      <c r="V28" s="21"/>
    </row>
  </sheetData>
  <drawing r:id="rId1"/>
</worksheet>
</file>