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\Desktop\"/>
    </mc:Choice>
  </mc:AlternateContent>
  <xr:revisionPtr revIDLastSave="0" documentId="13_ncr:1_{D3464266-2114-4024-A610-BF931090D604}" xr6:coauthVersionLast="45" xr6:coauthVersionMax="45" xr10:uidLastSave="{00000000-0000-0000-0000-000000000000}"/>
  <bookViews>
    <workbookView xWindow="-120" yWindow="-120" windowWidth="21840" windowHeight="13140" xr2:uid="{6289CBA6-BDA5-4BAF-9D69-64A6584A36CB}"/>
  </bookViews>
  <sheets>
    <sheet name="Lab 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E6" i="1" s="1"/>
  <c r="H6" i="1"/>
  <c r="A7" i="1"/>
  <c r="B7" i="1" s="1"/>
  <c r="C7" i="1"/>
  <c r="A8" i="1"/>
  <c r="B8" i="1" s="1"/>
  <c r="C8" i="1"/>
  <c r="A9" i="1"/>
  <c r="B9" i="1" s="1"/>
  <c r="C9" i="1"/>
  <c r="A10" i="1"/>
  <c r="B10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D7" i="1" l="1"/>
  <c r="E7" i="1" s="1"/>
  <c r="G6" i="1"/>
  <c r="I6" i="1" s="1"/>
  <c r="H7" i="1" l="1"/>
  <c r="D8" i="1"/>
  <c r="G7" i="1"/>
  <c r="I7" i="1" l="1"/>
  <c r="E8" i="1"/>
  <c r="H8" i="1"/>
  <c r="D9" i="1" l="1"/>
  <c r="G8" i="1"/>
  <c r="I8" i="1" s="1"/>
  <c r="E9" i="1" l="1"/>
  <c r="H9" i="1"/>
  <c r="D10" i="1" l="1"/>
  <c r="G9" i="1"/>
  <c r="I9" i="1" s="1"/>
  <c r="E10" i="1" l="1"/>
  <c r="H10" i="1"/>
  <c r="D11" i="1" l="1"/>
  <c r="G10" i="1"/>
  <c r="I10" i="1" s="1"/>
  <c r="E11" i="1" l="1"/>
  <c r="H11" i="1"/>
  <c r="I11" i="1" l="1"/>
  <c r="D12" i="1"/>
  <c r="G11" i="1"/>
  <c r="E12" i="1" l="1"/>
  <c r="H12" i="1"/>
  <c r="D13" i="1" l="1"/>
  <c r="G12" i="1"/>
  <c r="I12" i="1" s="1"/>
  <c r="E13" i="1" l="1"/>
  <c r="H13" i="1"/>
  <c r="D14" i="1" l="1"/>
  <c r="G13" i="1"/>
  <c r="I13" i="1" s="1"/>
  <c r="E14" i="1" l="1"/>
  <c r="H14" i="1"/>
  <c r="D15" i="1" l="1"/>
  <c r="G14" i="1"/>
  <c r="I14" i="1" s="1"/>
  <c r="E15" i="1" l="1"/>
  <c r="H15" i="1"/>
  <c r="D16" i="1" l="1"/>
  <c r="G15" i="1"/>
  <c r="I15" i="1" s="1"/>
  <c r="E16" i="1" l="1"/>
  <c r="H16" i="1"/>
  <c r="D17" i="1" l="1"/>
  <c r="G16" i="1"/>
  <c r="I16" i="1" s="1"/>
  <c r="E17" i="1" l="1"/>
  <c r="H17" i="1"/>
  <c r="D18" i="1" l="1"/>
  <c r="G17" i="1"/>
  <c r="I17" i="1" s="1"/>
  <c r="E18" i="1" l="1"/>
  <c r="H18" i="1"/>
  <c r="D19" i="1" l="1"/>
  <c r="G18" i="1"/>
  <c r="I18" i="1" s="1"/>
  <c r="E19" i="1" l="1"/>
  <c r="H19" i="1"/>
  <c r="D20" i="1" l="1"/>
  <c r="G19" i="1"/>
  <c r="I19" i="1" s="1"/>
  <c r="E20" i="1" l="1"/>
  <c r="H20" i="1"/>
  <c r="D21" i="1" l="1"/>
  <c r="G20" i="1"/>
  <c r="I20" i="1" s="1"/>
  <c r="E21" i="1" l="1"/>
  <c r="H21" i="1"/>
  <c r="D22" i="1" l="1"/>
  <c r="G21" i="1"/>
  <c r="I21" i="1" s="1"/>
  <c r="E22" i="1" l="1"/>
  <c r="H22" i="1"/>
  <c r="D23" i="1" l="1"/>
  <c r="G22" i="1"/>
  <c r="I22" i="1" s="1"/>
  <c r="E23" i="1" l="1"/>
  <c r="H23" i="1"/>
  <c r="I23" i="1" l="1"/>
  <c r="D24" i="1"/>
  <c r="G23" i="1"/>
  <c r="E24" i="1" l="1"/>
  <c r="G24" i="1" s="1"/>
  <c r="H24" i="1"/>
  <c r="I24" i="1" l="1"/>
  <c r="H25" i="1"/>
  <c r="H26" i="1" s="1"/>
</calcChain>
</file>

<file path=xl/sharedStrings.xml><?xml version="1.0" encoding="utf-8"?>
<sst xmlns="http://schemas.openxmlformats.org/spreadsheetml/2006/main" count="53" uniqueCount="37">
  <si>
    <t>y-1</t>
  </si>
  <si>
    <t>w</t>
  </si>
  <si>
    <t>r</t>
  </si>
  <si>
    <t>Intercept</t>
  </si>
  <si>
    <t>Upper 95,0%</t>
  </si>
  <si>
    <t>Lower 95,0%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</si>
  <si>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</si>
  <si>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</si>
  <si>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</si>
  <si>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</si>
  <si>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</si>
  <si>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</si>
  <si>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</si>
  <si>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</si>
  <si>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</si>
  <si>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</si>
  <si>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</si>
  <si>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</si>
  <si>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</si>
  <si>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</si>
  <si>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</si>
  <si>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</si>
  <si>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</si>
  <si>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</si>
  <si>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</si>
  <si>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C</t>
  </si>
  <si>
    <t>Regression Statistics</t>
  </si>
  <si>
    <t>SUMMARY OUTPUT</t>
  </si>
  <si>
    <t>A</t>
  </si>
  <si>
    <t>diff</t>
  </si>
  <si>
    <t>Yprog</t>
  </si>
  <si>
    <t>Yv</t>
  </si>
  <si>
    <t>ey</t>
  </si>
  <si>
    <t>y</t>
  </si>
  <si>
    <t>t</t>
  </si>
  <si>
    <t>Coeffs for data generation</t>
  </si>
  <si>
    <t>Regression coeffs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</si>
</sst>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3" fillId="3" borderId="0" xfId="0" applyFont="1" applyFill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2" fontId="0" fillId="2" borderId="0" xfId="0" applyNumberFormat="1" applyFill="1"/>
    <xf numFmtId="9" fontId="0" fillId="2" borderId="0" xfId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 3'!$G$5</c:f>
              <c:strCache>
                <c:ptCount val="1"/>
                <c:pt idx="0">
                  <c:v>Yv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 3'!$G$6:$G$24</c:f>
              <c:numCache>
                <c:formatCode>0.00</c:formatCode>
                <c:ptCount val="19"/>
                <c:pt idx="0">
                  <c:v>-16.322035417513689</c:v>
                </c:pt>
                <c:pt idx="1">
                  <c:v>-13.253174876871901</c:v>
                </c:pt>
                <c:pt idx="2">
                  <c:v>-8.7728610872408641</c:v>
                </c:pt>
                <c:pt idx="3">
                  <c:v>-5.2691648949876493</c:v>
                </c:pt>
                <c:pt idx="4">
                  <c:v>-2.5054746025283574</c:v>
                </c:pt>
                <c:pt idx="5">
                  <c:v>0.30952144625423006</c:v>
                </c:pt>
                <c:pt idx="6">
                  <c:v>2.4345278335753333</c:v>
                </c:pt>
                <c:pt idx="7">
                  <c:v>1.4531404005067605</c:v>
                </c:pt>
                <c:pt idx="8">
                  <c:v>1.4849965395665214</c:v>
                </c:pt>
                <c:pt idx="9">
                  <c:v>-1.3218577842008137</c:v>
                </c:pt>
                <c:pt idx="10">
                  <c:v>-3.2169104051626944</c:v>
                </c:pt>
                <c:pt idx="11">
                  <c:v>-2.9883654022891797</c:v>
                </c:pt>
                <c:pt idx="12">
                  <c:v>-4.8530495578197828</c:v>
                </c:pt>
                <c:pt idx="13">
                  <c:v>-5.0351210074295025</c:v>
                </c:pt>
                <c:pt idx="14">
                  <c:v>-2.527286676001089</c:v>
                </c:pt>
                <c:pt idx="15">
                  <c:v>-1.2835775286355158</c:v>
                </c:pt>
                <c:pt idx="16">
                  <c:v>1.0491452259325253</c:v>
                </c:pt>
                <c:pt idx="17">
                  <c:v>2.8621820361612937</c:v>
                </c:pt>
                <c:pt idx="18">
                  <c:v>6.3855911238262744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A-4706-B0E2-872601BAEECA}"/>
            </c:ext>
          </c:extLst>
        </c:ser>
        <c:ser>
          <c:idx val="1"/>
          <c:order val="1"/>
          <c:tx>
            <c:strRef>
              <c:f>'Lab 3'!$H$5</c:f>
              <c:strCache>
                <c:ptCount val="1"/>
                <c:pt idx="0">
                  <c:v>Yprog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 3'!$H$6:$H$26</c:f>
              <c:numCache>
                <c:formatCode>0.00</c:formatCode>
                <c:ptCount val="21"/>
                <c:pt idx="0">
                  <c:v>-15.824396230653537</c:v>
                </c:pt>
                <c:pt idx="1">
                  <c:v>-13.822845575198397</c:v>
                </c:pt>
                <c:pt idx="2">
                  <c:v>-9.5057389370061287</c:v>
                </c:pt>
                <c:pt idx="3">
                  <c:v>-5.1347845971206585</c:v>
                </c:pt>
                <c:pt idx="4">
                  <c:v>-1.6603002452158457</c:v>
                </c:pt>
                <c:pt idx="5">
                  <c:v>0.56032969295407331</c:v>
                </c:pt>
                <c:pt idx="6">
                  <c:v>1.4860850685686073</c:v>
                </c:pt>
                <c:pt idx="7">
                  <c:v>1.2775849901561152</c:v>
                </c:pt>
                <c:pt idx="8">
                  <c:v>0.23338387021801976</c:v>
                </c:pt>
                <c:pt idx="9">
                  <c:v>-1.263871768887717</c:v>
                </c:pt>
                <c:pt idx="10">
                  <c:v>-2.8032065806972128</c:v>
                </c:pt>
                <c:pt idx="11">
                  <c:v>-4.0022091341551613</c:v>
                </c:pt>
                <c:pt idx="12">
                  <c:v>-4.5592383267894387</c:v>
                </c:pt>
                <c:pt idx="13">
                  <c:v>-4.2939466454915198</c:v>
                </c:pt>
                <c:pt idx="14">
                  <c:v>-3.1701817287112219</c:v>
                </c:pt>
                <c:pt idx="15">
                  <c:v>-1.2977522176546397</c:v>
                </c:pt>
                <c:pt idx="16">
                  <c:v>1.0873177278900208</c:v>
                </c:pt>
                <c:pt idx="17">
                  <c:v>3.6611585392775265</c:v>
                </c:pt>
                <c:pt idx="18">
                  <c:v>6.0633175336310421</c:v>
                </c:pt>
                <c:pt idx="19">
                  <c:v>6.4865214304079757</c:v>
                </c:pt>
                <c:pt idx="20">
                  <c:v>7.7187472086025446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A-4706-B0E2-872601BAEECA}"/>
            </c:ext>
          </c:extLst>
        </c:ser>
        <c:ser>
          <c:idx val="2"/>
          <c:order val="2"/>
          <c:tx>
            <c:strRef>
              <c:f>'Lab 3'!$I$5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 3'!$I$6:$I$24</c:f>
              <c:numCache>
                <c:formatCode>0%</c:formatCode>
                <c:ptCount val="19"/>
                <c:pt idx="0">
                  <c:v>-3.210575399097753E-2</c:v>
                </c:pt>
                <c:pt idx="1">
                  <c:v>4.2294115127302481E-2</c:v>
                </c:pt>
                <c:pt idx="2">
                  <c:v>7.9666875981849683E-2</c:v>
                </c:pt>
                <c:pt idx="3">
                  <c:v>-2.7445870854928917E-2</c:v>
                </c:pt>
                <c:pt idx="4">
                  <c:v>-0.56796395758098572</c:v>
                </c:pt>
                <c:pt idx="5">
                  <c:v>0.3706851850217896</c:v>
                </c:pt>
                <c:pt idx="6">
                  <c:v>-0.6079270355115366</c:v>
                </c:pt>
                <c:pt idx="7">
                  <c:v>-0.13263189346042067</c:v>
                </c:pt>
                <c:pt idx="8">
                  <c:v>-4.731504657156731</c:v>
                </c:pt>
                <c:pt idx="9">
                  <c:v>-4.6881552606185546E-2</c:v>
                </c:pt>
                <c:pt idx="10">
                  <c:v>-0.14920486507606162</c:v>
                </c:pt>
                <c:pt idx="11">
                  <c:v>0.25574675463346291</c:v>
                </c:pt>
                <c:pt idx="12">
                  <c:v>-6.5097359766827262E-2</c:v>
                </c:pt>
                <c:pt idx="13">
                  <c:v>-0.17467947843681317</c:v>
                </c:pt>
                <c:pt idx="14">
                  <c:v>0.20609674601755099</c:v>
                </c:pt>
                <c:pt idx="15">
                  <c:v>1.1308299084699691E-2</c:v>
                </c:pt>
                <c:pt idx="16">
                  <c:v>3.4124694947536234E-2</c:v>
                </c:pt>
                <c:pt idx="17">
                  <c:v>0.21745661978405506</c:v>
                </c:pt>
                <c:pt idx="18">
                  <c:v>-5.3225184117002548E-2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A-4706-B0E2-872601BA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8704"/>
        <c:axId val="89290240"/>
      </c:lineChart>
      <c:catAx>
        <c:axId val="8928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90240"/>
        <c:crosses val="autoZero"/>
        <c:auto val="1"/>
        <c:lblAlgn val="ctr"/>
        <c:lblOffset val="100"/>
        <c:noMultiLvlLbl val="0"/>
      </c:catAx>
      <c:valAx>
        <c:axId val="892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41413</xdr:colOff>
      <xdr:row>4</xdr:row>
      <xdr:rowOff>61291</xdr:rowOff>
    </xdr:from>
    <xdr:to>
      <xdr:col>17</xdr:col>
      <xdr:colOff>323022</xdr:colOff>
      <xdr:row>21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EC640-368F-4C27-BE2D-03F170A9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CF8C-A25B-420B-AFDF-7747DF6A16DE}">
  <dimension ref="A1:P51"/>
  <sheetViews>
    <sheetView tabSelected="1" zoomScale="115" zoomScaleNormal="115" workbookViewId="0">
      <selection activeCell="C43" sqref="C43"/>
    </sheetView>
  </sheetViews>
  <sheetFormatPr defaultRowHeight="15" x14ac:dyDescent="0.25"/>
  <cols>
    <col min="2" max="2" width="17.42578125" style="1" bestFit="1" customWidth="1"/>
    <col min="3" max="8" width="9.140625" style="1"/>
  </cols>
  <sheetData>
    <row r="1" spans="1:9" x14ac:dyDescent="0.25">
      <c r="A1" t="s">
        <v>35</v>
      </c>
      <c r="E1" s="1" t="s">
        <v>36</v>
      </c>
    </row>
    <row r="2" spans="1:9" x14ac:dyDescent="0.25">
      <c r="A2" s="5" t="s">
        <v>28</v>
      </c>
      <c r="B2" s="5" t="s">
        <v>25</v>
      </c>
      <c r="E2" s="4">
        <v>3.9764297446999519</v>
      </c>
    </row>
    <row r="3" spans="1:9" x14ac:dyDescent="0.25">
      <c r="A3" s="5">
        <v>4</v>
      </c>
      <c r="B3" s="5">
        <v>0.4</v>
      </c>
      <c r="E3" s="4">
        <v>-0.30449697715101209</v>
      </c>
    </row>
    <row r="4" spans="1:9" ht="15.75" thickBot="1" x14ac:dyDescent="0.3">
      <c r="A4" s="5">
        <v>-0.3</v>
      </c>
      <c r="E4" s="13">
        <v>0.41102471312079703</v>
      </c>
    </row>
    <row r="5" spans="1:9" s="7" customFormat="1" x14ac:dyDescent="0.25">
      <c r="A5" s="7" t="s">
        <v>34</v>
      </c>
      <c r="B5" s="12" t="s">
        <v>2</v>
      </c>
      <c r="C5" s="12" t="s">
        <v>1</v>
      </c>
      <c r="D5" s="12" t="s">
        <v>0</v>
      </c>
      <c r="E5" s="12" t="s">
        <v>33</v>
      </c>
      <c r="F5" s="12" t="s">
        <v>32</v>
      </c>
      <c r="G5" s="12" t="s">
        <v>31</v>
      </c>
      <c r="H5" s="11" t="s">
        <v>30</v>
      </c>
      <c r="I5" s="10" t="s">
        <v>29</v>
      </c>
    </row>
    <row r="6" spans="1:9" x14ac:dyDescent="0.25">
      <c r="A6">
        <v>0</v>
      </c>
      <c r="B6" s="1">
        <f t="shared" ref="B6:B26" si="0">SIN(PI()*0.125*A6)+0.5</f>
        <v>0.5</v>
      </c>
      <c r="C6" s="1">
        <v>45</v>
      </c>
      <c r="D6" s="1">
        <v>-10</v>
      </c>
      <c r="E6" s="1">
        <f>$B$3*D6+MMULT(B6:C6,$A$3:$A$4)</f>
        <v>-15.5</v>
      </c>
      <c r="F6" s="1">
        <v>-0.82203541751368903</v>
      </c>
      <c r="G6" s="1">
        <f t="shared" ref="G6:G24" si="1">E6+F6</f>
        <v>-16.322035417513689</v>
      </c>
      <c r="H6" s="8">
        <f t="shared" ref="H6:H24" si="2">B6*$C$44+C6*$C$45+D6*$C$46</f>
        <v>-15.824396230653537</v>
      </c>
      <c r="I6" s="9">
        <f t="shared" ref="I6:I24" si="3">(H6-G6)/E6</f>
        <v>-3.210575399097753E-2</v>
      </c>
    </row>
    <row r="7" spans="1:9" x14ac:dyDescent="0.25">
      <c r="A7">
        <f t="shared" ref="A7:A26" si="4">A6+1</f>
        <v>1</v>
      </c>
      <c r="B7" s="1">
        <f t="shared" si="0"/>
        <v>0.88268343236508984</v>
      </c>
      <c r="C7" s="1">
        <f t="shared" ref="C7:C26" si="5">C6*0.8</f>
        <v>36</v>
      </c>
      <c r="D7" s="1">
        <f t="shared" ref="D7:D24" si="6">E6</f>
        <v>-15.5</v>
      </c>
      <c r="E7" s="1">
        <f>$B$3*D7+MMULT(B7:C7,$A$3:$A$4)</f>
        <v>-13.46926627053964</v>
      </c>
      <c r="F7" s="1">
        <v>0.21609139366773888</v>
      </c>
      <c r="G7" s="1">
        <f t="shared" si="1"/>
        <v>-13.253174876871901</v>
      </c>
      <c r="H7" s="8">
        <f t="shared" si="2"/>
        <v>-13.822845575198397</v>
      </c>
      <c r="I7" s="9">
        <f t="shared" si="3"/>
        <v>4.2294115127302481E-2</v>
      </c>
    </row>
    <row r="8" spans="1:9" x14ac:dyDescent="0.25">
      <c r="A8">
        <f t="shared" si="4"/>
        <v>2</v>
      </c>
      <c r="B8" s="1">
        <f t="shared" si="0"/>
        <v>1.2071067811865475</v>
      </c>
      <c r="C8" s="1">
        <f t="shared" si="5"/>
        <v>28.8</v>
      </c>
      <c r="D8" s="1">
        <f t="shared" si="6"/>
        <v>-13.46926627053964</v>
      </c>
      <c r="E8" s="1">
        <f>$B$3*D8+MMULT(B8:C8,$A$3:$A$4)</f>
        <v>-9.1992793834696673</v>
      </c>
      <c r="F8" s="1">
        <v>0.42641829622880323</v>
      </c>
      <c r="G8" s="1">
        <f t="shared" si="1"/>
        <v>-8.7728610872408641</v>
      </c>
      <c r="H8" s="8">
        <f t="shared" si="2"/>
        <v>-9.5057389370061287</v>
      </c>
      <c r="I8" s="9">
        <f t="shared" si="3"/>
        <v>7.9666875981849683E-2</v>
      </c>
    </row>
    <row r="9" spans="1:9" x14ac:dyDescent="0.25">
      <c r="A9">
        <f t="shared" si="4"/>
        <v>3</v>
      </c>
      <c r="B9" s="1">
        <f t="shared" si="0"/>
        <v>1.4238795325112867</v>
      </c>
      <c r="C9" s="1">
        <f t="shared" si="5"/>
        <v>23.040000000000003</v>
      </c>
      <c r="D9" s="1">
        <f t="shared" si="6"/>
        <v>-9.1992793834696673</v>
      </c>
      <c r="E9" s="1">
        <f>$B$3*D9+MMULT(B9:C9,$A$3:$A$4)</f>
        <v>-4.8961936233427208</v>
      </c>
      <c r="F9" s="1">
        <v>-0.37297127164492849</v>
      </c>
      <c r="G9" s="1">
        <f t="shared" si="1"/>
        <v>-5.2691648949876493</v>
      </c>
      <c r="H9" s="8">
        <f t="shared" si="2"/>
        <v>-5.1347845971206585</v>
      </c>
      <c r="I9" s="9">
        <f t="shared" si="3"/>
        <v>-2.7445870854928917E-2</v>
      </c>
    </row>
    <row r="10" spans="1:9" x14ac:dyDescent="0.25">
      <c r="A10">
        <f t="shared" si="4"/>
        <v>4</v>
      </c>
      <c r="B10" s="1">
        <f t="shared" si="0"/>
        <v>1.5</v>
      </c>
      <c r="C10" s="1">
        <f t="shared" si="5"/>
        <v>18.432000000000002</v>
      </c>
      <c r="D10" s="1">
        <f t="shared" si="6"/>
        <v>-4.8961936233427208</v>
      </c>
      <c r="E10" s="1">
        <f>$B$3*D10+MMULT(B10:C10,$A$3:$A$4)</f>
        <v>-1.4880774493370887</v>
      </c>
      <c r="F10" s="1">
        <v>-1.0173971531912684</v>
      </c>
      <c r="G10" s="1">
        <f t="shared" si="1"/>
        <v>-2.5054746025283574</v>
      </c>
      <c r="H10" s="8">
        <f t="shared" si="2"/>
        <v>-1.6603002452158457</v>
      </c>
      <c r="I10" s="9">
        <f t="shared" si="3"/>
        <v>-0.56796395758098572</v>
      </c>
    </row>
    <row r="11" spans="1:9" x14ac:dyDescent="0.25">
      <c r="A11">
        <f t="shared" si="4"/>
        <v>5</v>
      </c>
      <c r="B11" s="1">
        <f t="shared" si="0"/>
        <v>1.4238795325112867</v>
      </c>
      <c r="C11" s="1">
        <f t="shared" si="5"/>
        <v>14.745600000000003</v>
      </c>
      <c r="D11" s="1">
        <f t="shared" si="6"/>
        <v>-1.4880774493370887</v>
      </c>
      <c r="E11" s="1">
        <f>$B$3*D11+MMULT(B11:C11,$A$3:$A$4)</f>
        <v>0.67660715031031049</v>
      </c>
      <c r="F11" s="1">
        <v>-0.36708570405608043</v>
      </c>
      <c r="G11" s="1">
        <f t="shared" si="1"/>
        <v>0.30952144625423006</v>
      </c>
      <c r="H11" s="8">
        <f t="shared" si="2"/>
        <v>0.56032969295407331</v>
      </c>
      <c r="I11" s="9">
        <f t="shared" si="3"/>
        <v>0.3706851850217896</v>
      </c>
    </row>
    <row r="12" spans="1:9" x14ac:dyDescent="0.25">
      <c r="A12">
        <f t="shared" si="4"/>
        <v>6</v>
      </c>
      <c r="B12" s="1">
        <f t="shared" si="0"/>
        <v>1.2071067811865475</v>
      </c>
      <c r="C12" s="1">
        <f t="shared" si="5"/>
        <v>11.796480000000003</v>
      </c>
      <c r="D12" s="1">
        <f t="shared" si="6"/>
        <v>0.67660715031031049</v>
      </c>
      <c r="E12" s="1">
        <f>$B$3*D12+MMULT(B12:C12,$A$3:$A$4)</f>
        <v>1.5601259848703133</v>
      </c>
      <c r="F12" s="1">
        <v>0.8744018487050198</v>
      </c>
      <c r="G12" s="1">
        <f t="shared" si="1"/>
        <v>2.4345278335753333</v>
      </c>
      <c r="H12" s="8">
        <f t="shared" si="2"/>
        <v>1.4860850685686073</v>
      </c>
      <c r="I12" s="9">
        <f t="shared" si="3"/>
        <v>-0.6079270355115366</v>
      </c>
    </row>
    <row r="13" spans="1:9" x14ac:dyDescent="0.25">
      <c r="A13">
        <f t="shared" si="4"/>
        <v>7</v>
      </c>
      <c r="B13" s="1">
        <f t="shared" si="0"/>
        <v>0.88268343236508984</v>
      </c>
      <c r="C13" s="1">
        <f t="shared" si="5"/>
        <v>9.437184000000002</v>
      </c>
      <c r="D13" s="1">
        <f t="shared" si="6"/>
        <v>1.5601259848703133</v>
      </c>
      <c r="E13" s="1">
        <f>$B$3*D13+MMULT(B13:C13,$A$3:$A$4)</f>
        <v>1.3236289234084841</v>
      </c>
      <c r="F13" s="1">
        <v>0.12951147709827637</v>
      </c>
      <c r="G13" s="1">
        <f t="shared" si="1"/>
        <v>1.4531404005067605</v>
      </c>
      <c r="H13" s="8">
        <f t="shared" si="2"/>
        <v>1.2775849901561152</v>
      </c>
      <c r="I13" s="9">
        <f t="shared" si="3"/>
        <v>-0.13263189346042067</v>
      </c>
    </row>
    <row r="14" spans="1:9" x14ac:dyDescent="0.25">
      <c r="A14">
        <f t="shared" si="4"/>
        <v>8</v>
      </c>
      <c r="B14" s="1">
        <f t="shared" si="0"/>
        <v>0.50000000000000011</v>
      </c>
      <c r="C14" s="1">
        <f t="shared" si="5"/>
        <v>7.5497472000000023</v>
      </c>
      <c r="D14" s="1">
        <f t="shared" si="6"/>
        <v>1.3236289234084841</v>
      </c>
      <c r="E14" s="1">
        <f>$B$3*D14+MMULT(B14:C14,$A$3:$A$4)</f>
        <v>0.26452740936339358</v>
      </c>
      <c r="F14" s="1">
        <v>1.2204691302031279</v>
      </c>
      <c r="G14" s="1">
        <f t="shared" si="1"/>
        <v>1.4849965395665214</v>
      </c>
      <c r="H14" s="8">
        <f t="shared" si="2"/>
        <v>0.23338387021801976</v>
      </c>
      <c r="I14" s="9">
        <f t="shared" si="3"/>
        <v>-4.731504657156731</v>
      </c>
    </row>
    <row r="15" spans="1:9" x14ac:dyDescent="0.25">
      <c r="A15">
        <f t="shared" si="4"/>
        <v>9</v>
      </c>
      <c r="B15" s="1">
        <f t="shared" si="0"/>
        <v>0.11731656763491033</v>
      </c>
      <c r="C15" s="1">
        <f t="shared" si="5"/>
        <v>6.0397977600000026</v>
      </c>
      <c r="D15" s="1">
        <f t="shared" si="6"/>
        <v>0.26452740936339358</v>
      </c>
      <c r="E15" s="1">
        <f>$B$3*D15+MMULT(B15:C15,$A$3:$A$4)</f>
        <v>-1.2368620937150019</v>
      </c>
      <c r="F15" s="1">
        <v>-8.4995690485811792E-2</v>
      </c>
      <c r="G15" s="1">
        <f t="shared" si="1"/>
        <v>-1.3218577842008137</v>
      </c>
      <c r="H15" s="8">
        <f t="shared" si="2"/>
        <v>-1.263871768887717</v>
      </c>
      <c r="I15" s="9">
        <f t="shared" si="3"/>
        <v>-4.6881552606185546E-2</v>
      </c>
    </row>
    <row r="16" spans="1:9" x14ac:dyDescent="0.25">
      <c r="A16">
        <f t="shared" si="4"/>
        <v>10</v>
      </c>
      <c r="B16" s="1">
        <f t="shared" si="0"/>
        <v>-0.20710678118654746</v>
      </c>
      <c r="C16" s="1">
        <f t="shared" si="5"/>
        <v>4.8318382080000024</v>
      </c>
      <c r="D16" s="1">
        <f t="shared" si="6"/>
        <v>-1.2368620937150019</v>
      </c>
      <c r="E16" s="1">
        <f>$B$3*D16+MMULT(B16:C16,$A$3:$A$4)</f>
        <v>-2.7727234246321912</v>
      </c>
      <c r="F16" s="1">
        <v>-0.44418698053050321</v>
      </c>
      <c r="G16" s="1">
        <f t="shared" si="1"/>
        <v>-3.2169104051626944</v>
      </c>
      <c r="H16" s="8">
        <f t="shared" si="2"/>
        <v>-2.8032065806972128</v>
      </c>
      <c r="I16" s="9">
        <f t="shared" si="3"/>
        <v>-0.14920486507606162</v>
      </c>
    </row>
    <row r="17" spans="1:16" x14ac:dyDescent="0.25">
      <c r="A17">
        <f t="shared" si="4"/>
        <v>11</v>
      </c>
      <c r="B17" s="1">
        <f t="shared" si="0"/>
        <v>-0.42387953251128652</v>
      </c>
      <c r="C17" s="1">
        <f t="shared" si="5"/>
        <v>3.8654705664000022</v>
      </c>
      <c r="D17" s="1">
        <f t="shared" si="6"/>
        <v>-2.7727234246321912</v>
      </c>
      <c r="E17" s="1">
        <f>$B$3*D17+MMULT(B17:C17,$A$3:$A$4)</f>
        <v>-3.9642486698180228</v>
      </c>
      <c r="F17" s="1">
        <v>0.97588326752884313</v>
      </c>
      <c r="G17" s="1">
        <f t="shared" si="1"/>
        <v>-2.9883654022891797</v>
      </c>
      <c r="H17" s="8">
        <f t="shared" si="2"/>
        <v>-4.0022091341551613</v>
      </c>
      <c r="I17" s="9">
        <f t="shared" si="3"/>
        <v>0.25574675463346291</v>
      </c>
    </row>
    <row r="18" spans="1:16" x14ac:dyDescent="0.25">
      <c r="A18">
        <f t="shared" si="4"/>
        <v>12</v>
      </c>
      <c r="B18" s="1">
        <f t="shared" si="0"/>
        <v>-0.5</v>
      </c>
      <c r="C18" s="1">
        <f t="shared" si="5"/>
        <v>3.0923764531200018</v>
      </c>
      <c r="D18" s="1">
        <f t="shared" si="6"/>
        <v>-3.9642486698180228</v>
      </c>
      <c r="E18" s="1">
        <f>$B$3*D18+MMULT(B18:C18,$A$3:$A$4)</f>
        <v>-4.5134124038632093</v>
      </c>
      <c r="F18" s="1">
        <v>-0.33963715395657346</v>
      </c>
      <c r="G18" s="1">
        <f t="shared" si="1"/>
        <v>-4.8530495578197828</v>
      </c>
      <c r="H18" s="8">
        <f t="shared" si="2"/>
        <v>-4.5592383267894387</v>
      </c>
      <c r="I18" s="9">
        <f t="shared" si="3"/>
        <v>-6.5097359766827262E-2</v>
      </c>
    </row>
    <row r="19" spans="1:16" x14ac:dyDescent="0.25">
      <c r="A19">
        <f t="shared" si="4"/>
        <v>13</v>
      </c>
      <c r="B19" s="1">
        <f t="shared" si="0"/>
        <v>-0.42387953251128663</v>
      </c>
      <c r="C19" s="1">
        <f t="shared" si="5"/>
        <v>2.4739011624960017</v>
      </c>
      <c r="D19" s="1">
        <f t="shared" si="6"/>
        <v>-4.5134124038632093</v>
      </c>
      <c r="E19" s="1">
        <f>$B$3*D19+MMULT(B19:C19,$A$3:$A$4)</f>
        <v>-4.2430534403392315</v>
      </c>
      <c r="F19" s="1">
        <v>-0.79206756709027104</v>
      </c>
      <c r="G19" s="1">
        <f t="shared" si="1"/>
        <v>-5.0351210074295025</v>
      </c>
      <c r="H19" s="8">
        <f t="shared" si="2"/>
        <v>-4.2939466454915198</v>
      </c>
      <c r="I19" s="9">
        <f t="shared" si="3"/>
        <v>-0.17467947843681317</v>
      </c>
    </row>
    <row r="20" spans="1:16" x14ac:dyDescent="0.25">
      <c r="A20">
        <f t="shared" si="4"/>
        <v>14</v>
      </c>
      <c r="B20" s="1">
        <f t="shared" si="0"/>
        <v>-0.20710678118654768</v>
      </c>
      <c r="C20" s="1">
        <f t="shared" si="5"/>
        <v>1.9791209299968013</v>
      </c>
      <c r="D20" s="1">
        <f t="shared" si="6"/>
        <v>-4.2430534403392315</v>
      </c>
      <c r="E20" s="1">
        <f>$B$3*D20+MMULT(B20:C20,$A$3:$A$4)</f>
        <v>-3.1193847798809236</v>
      </c>
      <c r="F20" s="1">
        <v>0.59209810387983453</v>
      </c>
      <c r="G20" s="1">
        <f t="shared" si="1"/>
        <v>-2.527286676001089</v>
      </c>
      <c r="H20" s="8">
        <f t="shared" si="2"/>
        <v>-3.1701817287112219</v>
      </c>
      <c r="I20" s="9">
        <f t="shared" si="3"/>
        <v>0.20609674601755099</v>
      </c>
    </row>
    <row r="21" spans="1:16" x14ac:dyDescent="0.25">
      <c r="A21">
        <f t="shared" si="4"/>
        <v>15</v>
      </c>
      <c r="B21" s="1">
        <f t="shared" si="0"/>
        <v>0.11731656763490961</v>
      </c>
      <c r="C21" s="1">
        <f t="shared" si="5"/>
        <v>1.5832967439974412</v>
      </c>
      <c r="D21" s="1">
        <f t="shared" si="6"/>
        <v>-3.1193847798809236</v>
      </c>
      <c r="E21" s="1">
        <f>$B$3*D21+MMULT(B21:C21,$A$3:$A$4)</f>
        <v>-1.2534766646119635</v>
      </c>
      <c r="F21" s="1">
        <v>-3.0100864023552276E-2</v>
      </c>
      <c r="G21" s="1">
        <f t="shared" si="1"/>
        <v>-1.2835775286355158</v>
      </c>
      <c r="H21" s="8">
        <f t="shared" si="2"/>
        <v>-1.2977522176546397</v>
      </c>
      <c r="I21" s="9">
        <f t="shared" si="3"/>
        <v>1.1308299084699691E-2</v>
      </c>
    </row>
    <row r="22" spans="1:16" x14ac:dyDescent="0.25">
      <c r="A22">
        <f t="shared" si="4"/>
        <v>16</v>
      </c>
      <c r="B22" s="1">
        <f t="shared" si="0"/>
        <v>0.49999999999999978</v>
      </c>
      <c r="C22" s="1">
        <f t="shared" si="5"/>
        <v>1.266637395197953</v>
      </c>
      <c r="D22" s="1">
        <f t="shared" si="6"/>
        <v>-1.2534766646119635</v>
      </c>
      <c r="E22" s="1">
        <f>$B$3*D22+MMULT(B22:C22,$A$3:$A$4)</f>
        <v>1.1186181155958277</v>
      </c>
      <c r="F22" s="1">
        <v>-6.947288966330234E-2</v>
      </c>
      <c r="G22" s="1">
        <f t="shared" si="1"/>
        <v>1.0491452259325253</v>
      </c>
      <c r="H22" s="8">
        <f t="shared" si="2"/>
        <v>1.0873177278900208</v>
      </c>
      <c r="I22" s="9">
        <f t="shared" si="3"/>
        <v>3.4124694947536234E-2</v>
      </c>
    </row>
    <row r="23" spans="1:16" x14ac:dyDescent="0.25">
      <c r="A23">
        <f t="shared" si="4"/>
        <v>17</v>
      </c>
      <c r="B23" s="1">
        <f t="shared" si="0"/>
        <v>0.88268343236508995</v>
      </c>
      <c r="C23" s="1">
        <f t="shared" si="5"/>
        <v>1.0133099161583625</v>
      </c>
      <c r="D23" s="1">
        <f t="shared" si="6"/>
        <v>1.1186181155958277</v>
      </c>
      <c r="E23" s="1">
        <f>$B$3*D23+MMULT(B23:C23,$A$3:$A$4)</f>
        <v>3.6741880008511818</v>
      </c>
      <c r="F23" s="1">
        <v>-0.81200596468988806</v>
      </c>
      <c r="G23" s="1">
        <f t="shared" si="1"/>
        <v>2.8621820361612937</v>
      </c>
      <c r="H23" s="8">
        <f t="shared" si="2"/>
        <v>3.6611585392775265</v>
      </c>
      <c r="I23" s="9">
        <f t="shared" si="3"/>
        <v>0.21745661978405506</v>
      </c>
    </row>
    <row r="24" spans="1:16" x14ac:dyDescent="0.25">
      <c r="A24">
        <f t="shared" si="4"/>
        <v>18</v>
      </c>
      <c r="B24" s="1">
        <f t="shared" si="0"/>
        <v>1.2071067811865475</v>
      </c>
      <c r="C24" s="1">
        <f t="shared" si="5"/>
        <v>0.81064793292669002</v>
      </c>
      <c r="D24" s="1">
        <f t="shared" si="6"/>
        <v>3.6741880008511818</v>
      </c>
      <c r="E24" s="1">
        <f>$B$3*D24+MMULT(B24:C24,$A$3:$A$4)</f>
        <v>6.0549079452086554</v>
      </c>
      <c r="F24" s="1">
        <v>0.33068317861761898</v>
      </c>
      <c r="G24" s="1">
        <f t="shared" si="1"/>
        <v>6.3855911238262744</v>
      </c>
      <c r="H24" s="8">
        <f t="shared" si="2"/>
        <v>6.0633175336310421</v>
      </c>
      <c r="I24" s="9">
        <f t="shared" si="3"/>
        <v>-5.3225184117002548E-2</v>
      </c>
    </row>
    <row r="25" spans="1:16" x14ac:dyDescent="0.25">
      <c r="A25" s="4">
        <f t="shared" si="4"/>
        <v>19</v>
      </c>
      <c r="B25" s="8">
        <f t="shared" si="0"/>
        <v>1.4238795325112865</v>
      </c>
      <c r="C25" s="8">
        <f t="shared" si="5"/>
        <v>0.64851834634135208</v>
      </c>
      <c r="D25" s="8"/>
      <c r="E25" s="8"/>
      <c r="F25" s="8"/>
      <c r="G25" s="8"/>
      <c r="H25" s="8">
        <f>TREND(H6:H24,B6:C24,B25:C26)</f>
        <v>6.4865214304079757</v>
      </c>
      <c r="I25" s="1"/>
    </row>
    <row r="26" spans="1:16" x14ac:dyDescent="0.25">
      <c r="A26" s="4">
        <f t="shared" si="4"/>
        <v>20</v>
      </c>
      <c r="B26" s="8">
        <f t="shared" si="0"/>
        <v>1.5</v>
      </c>
      <c r="C26" s="8">
        <f t="shared" si="5"/>
        <v>0.51881467707308171</v>
      </c>
      <c r="D26" s="4"/>
      <c r="E26" s="4"/>
      <c r="F26" s="4"/>
      <c r="G26" s="4"/>
      <c r="H26" s="8">
        <f>TREND(H7:H25,B7:C25,B26:C27)</f>
        <v>7.7187472086025446</v>
      </c>
      <c r="I26" s="1"/>
      <c r="J26" s="7"/>
    </row>
    <row r="27" spans="1:16" x14ac:dyDescent="0.25">
      <c r="B27" t="s">
        <v>27</v>
      </c>
      <c r="C27"/>
      <c r="D27"/>
      <c r="E27"/>
      <c r="F27"/>
      <c r="G27"/>
      <c r="H27"/>
    </row>
    <row r="28" spans="1:16" ht="15.75" thickBot="1" x14ac:dyDescent="0.3">
      <c r="B28"/>
      <c r="C28"/>
      <c r="D28"/>
      <c r="E28"/>
      <c r="F28"/>
      <c r="G28"/>
      <c r="H28"/>
    </row>
    <row r="29" spans="1:16" ht="15.75" thickBot="1" x14ac:dyDescent="0.3">
      <c r="B29" s="6" t="s">
        <v>26</v>
      </c>
      <c r="C29" s="6"/>
      <c r="D29"/>
      <c r="E29"/>
      <c r="F29"/>
      <c r="G29"/>
      <c r="H29"/>
    </row>
    <row r="30" spans="1:16" x14ac:dyDescent="0.25">
      <c r="B30" t="s">
        <v>24</v>
      </c>
      <c r="C30">
        <v>0.99340682262150493</v>
      </c>
      <c r="D30"/>
      <c r="E30"/>
      <c r="F30"/>
      <c r="G30"/>
      <c r="H30"/>
      <c r="L30" s="3"/>
      <c r="M30" s="3"/>
      <c r="N30" s="3"/>
      <c r="O30" s="3"/>
      <c r="P30" s="3"/>
    </row>
    <row r="31" spans="1:16" x14ac:dyDescent="0.25">
      <c r="B31" s="4" t="s">
        <v>23</v>
      </c>
      <c r="C31" s="4">
        <v>0.98685711523095421</v>
      </c>
      <c r="D31"/>
      <c r="E31"/>
      <c r="F31"/>
      <c r="G31"/>
      <c r="H31"/>
    </row>
    <row r="32" spans="1:16" x14ac:dyDescent="0.25">
      <c r="B32" t="s">
        <v>22</v>
      </c>
      <c r="C32">
        <v>0.98422853827714507</v>
      </c>
      <c r="D32"/>
      <c r="E32"/>
      <c r="F32"/>
      <c r="G32"/>
      <c r="H32"/>
    </row>
    <row r="33" spans="2:10" x14ac:dyDescent="0.25">
      <c r="B33" t="s">
        <v>10</v>
      </c>
      <c r="C33">
        <v>0.69579959980867168</v>
      </c>
      <c r="D33"/>
      <c r="E33"/>
      <c r="F33"/>
      <c r="G33"/>
      <c r="H33"/>
    </row>
    <row r="34" spans="2:10" ht="15.75" thickBot="1" x14ac:dyDescent="0.3">
      <c r="B34" s="2" t="s">
        <v>21</v>
      </c>
      <c r="C34" s="2">
        <v>19</v>
      </c>
      <c r="D34"/>
      <c r="E34"/>
      <c r="F34"/>
      <c r="G34"/>
      <c r="H34"/>
    </row>
    <row r="35" spans="2:10" x14ac:dyDescent="0.25">
      <c r="B35"/>
      <c r="C35"/>
      <c r="D35"/>
      <c r="E35"/>
      <c r="F35"/>
      <c r="G35"/>
      <c r="H35"/>
    </row>
    <row r="36" spans="2:10" ht="15.75" thickBot="1" x14ac:dyDescent="0.3">
      <c r="B36" t="s">
        <v>20</v>
      </c>
      <c r="C36"/>
      <c r="D36"/>
      <c r="E36"/>
      <c r="F36"/>
      <c r="G36"/>
      <c r="H36"/>
    </row>
    <row r="37" spans="2:10" x14ac:dyDescent="0.25">
      <c r="B37" s="3"/>
      <c r="C37" s="3" t="s">
        <v>19</v>
      </c>
      <c r="D37" s="3" t="s">
        <v>18</v>
      </c>
      <c r="E37" s="3" t="s">
        <v>17</v>
      </c>
      <c r="F37" s="3" t="s">
        <v>16</v>
      </c>
      <c r="G37" s="3" t="s">
        <v>15</v>
      </c>
      <c r="H37"/>
    </row>
    <row r="38" spans="2:10" x14ac:dyDescent="0.25">
      <c r="B38" t="s">
        <v>14</v>
      </c>
      <c r="C38">
        <v>3</v>
      </c>
      <c r="D38">
        <v>545.28454018364528</v>
      </c>
      <c r="E38">
        <v>181.76151339454842</v>
      </c>
      <c r="F38">
        <v>375.43398293927481</v>
      </c>
      <c r="G38">
        <v>2.5028150336841414E-14</v>
      </c>
      <c r="H38"/>
    </row>
    <row r="39" spans="2:10" x14ac:dyDescent="0.25">
      <c r="B39" t="s">
        <v>13</v>
      </c>
      <c r="C39">
        <v>15</v>
      </c>
      <c r="D39">
        <v>7.2620562464086156</v>
      </c>
      <c r="E39">
        <v>0.48413708309390768</v>
      </c>
      <c r="F39"/>
      <c r="G39"/>
      <c r="H39"/>
    </row>
    <row r="40" spans="2:10" ht="15.75" thickBot="1" x14ac:dyDescent="0.3">
      <c r="B40" s="2" t="s">
        <v>12</v>
      </c>
      <c r="C40" s="2">
        <v>18</v>
      </c>
      <c r="D40" s="2">
        <v>552.54659643005391</v>
      </c>
      <c r="E40" s="2"/>
      <c r="F40" s="2"/>
      <c r="G40" s="2"/>
      <c r="H40"/>
    </row>
    <row r="41" spans="2:10" ht="15.75" thickBot="1" x14ac:dyDescent="0.3">
      <c r="B41"/>
      <c r="C41"/>
      <c r="D41"/>
      <c r="E41"/>
      <c r="F41"/>
      <c r="G41"/>
      <c r="H41"/>
    </row>
    <row r="42" spans="2:10" x14ac:dyDescent="0.25">
      <c r="B42" s="3"/>
      <c r="C42" s="3" t="s">
        <v>11</v>
      </c>
      <c r="D42" s="3" t="s">
        <v>10</v>
      </c>
      <c r="E42" s="3" t="s">
        <v>9</v>
      </c>
      <c r="F42" s="3" t="s">
        <v>8</v>
      </c>
      <c r="G42" s="3" t="s">
        <v>7</v>
      </c>
      <c r="H42" s="3" t="s">
        <v>6</v>
      </c>
      <c r="I42" s="3" t="s">
        <v>5</v>
      </c>
      <c r="J42" s="3" t="s">
        <v>4</v>
      </c>
    </row>
    <row r="43" spans="2:10" x14ac:dyDescent="0.25">
      <c r="B43" t="s">
        <v>3</v>
      </c>
      <c r="C43">
        <v>8.4185259475156426E-2</v>
      </c>
      <c r="D43">
        <v>0.23164500075360753</v>
      </c>
      <c r="E43">
        <v>0.36342359732037244</v>
      </c>
      <c r="F43">
        <v>0.7213594191794408</v>
      </c>
      <c r="G43">
        <v>-0.40955437211231388</v>
      </c>
      <c r="H43">
        <v>0.57792489106262668</v>
      </c>
      <c r="I43">
        <v>-0.40955437211231388</v>
      </c>
      <c r="J43">
        <v>0.57792489106262668</v>
      </c>
    </row>
    <row r="44" spans="2:10" x14ac:dyDescent="0.25">
      <c r="B44" t="s">
        <v>2</v>
      </c>
      <c r="C44" s="4">
        <v>3.9764297446999519</v>
      </c>
      <c r="D44">
        <v>0.2933399583149538</v>
      </c>
      <c r="E44">
        <v>13.555704335481398</v>
      </c>
      <c r="F44">
        <v>8.033431917326035E-10</v>
      </c>
      <c r="G44">
        <v>3.3511904238550203</v>
      </c>
      <c r="H44">
        <v>4.6016690655448835</v>
      </c>
      <c r="I44">
        <v>3.3511904238550203</v>
      </c>
      <c r="J44">
        <v>4.6016690655448835</v>
      </c>
    </row>
    <row r="45" spans="2:10" x14ac:dyDescent="0.25">
      <c r="B45" t="s">
        <v>1</v>
      </c>
      <c r="C45" s="4">
        <v>-0.30449697715101209</v>
      </c>
      <c r="D45">
        <v>2.4917027623177986E-2</v>
      </c>
      <c r="E45">
        <v>-12.220437435634055</v>
      </c>
      <c r="F45">
        <v>3.3692981589982094E-9</v>
      </c>
      <c r="G45">
        <v>-0.35760636435513515</v>
      </c>
      <c r="H45">
        <v>-0.25138758994688903</v>
      </c>
      <c r="I45">
        <v>-0.35760636435513515</v>
      </c>
      <c r="J45">
        <v>-0.25138758994688903</v>
      </c>
    </row>
    <row r="46" spans="2:10" ht="15.75" thickBot="1" x14ac:dyDescent="0.3">
      <c r="B46" s="2" t="s">
        <v>0</v>
      </c>
      <c r="C46" s="13">
        <v>0.41102471312079703</v>
      </c>
      <c r="D46" s="2">
        <v>5.5988967293508253E-2</v>
      </c>
      <c r="E46" s="2">
        <v>7.3411733237747017</v>
      </c>
      <c r="F46" s="2">
        <v>2.4405705804620755E-6</v>
      </c>
      <c r="G46" s="2">
        <v>0.29168705422668778</v>
      </c>
      <c r="H46" s="2">
        <v>0.53036237201490621</v>
      </c>
      <c r="I46" s="2">
        <v>0.29168705422668778</v>
      </c>
      <c r="J46" s="2">
        <v>0.53036237201490621</v>
      </c>
    </row>
    <row r="47" spans="2:10" x14ac:dyDescent="0.25">
      <c r="B47"/>
      <c r="C47"/>
      <c r="D47"/>
      <c r="E47"/>
      <c r="F47"/>
      <c r="G47"/>
      <c r="H47"/>
    </row>
    <row r="48" spans="2:10" x14ac:dyDescent="0.25">
      <c r="B48"/>
      <c r="C48"/>
      <c r="D48"/>
      <c r="E48"/>
      <c r="F48"/>
      <c r="G48"/>
      <c r="H48"/>
    </row>
    <row r="49" spans="2:16" x14ac:dyDescent="0.25">
      <c r="B49"/>
      <c r="C49"/>
      <c r="D49"/>
      <c r="E49"/>
      <c r="F49"/>
      <c r="G49"/>
      <c r="H49"/>
    </row>
    <row r="51" spans="2:16" ht="15.75" thickBot="1" x14ac:dyDescent="0.3">
      <c r="L51" s="2"/>
      <c r="M51" s="2"/>
      <c r="N51" s="2"/>
      <c r="O51" s="2"/>
      <c r="P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2020-09-28T19:54:07Z</dcterms:created>
  <dcterms:modified xsi:type="dcterms:W3CDTF">2020-09-28T19:57:12Z</dcterms:modified>
</cp:coreProperties>
</file>