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minimized="1" xWindow="0" yWindow="0" windowWidth="22260" windowHeight="12648" tabRatio="779" firstSheet="2" activeTab="2"/>
  </bookViews>
  <sheets>
    <sheet name="Balance" sheetId="5" r:id="rId1"/>
    <sheet name="Звіт про фінансовий результат" sheetId="6" r:id="rId2"/>
    <sheet name="Лабораторна робота 13" sheetId="7" r:id="rId3"/>
    <sheet name="Лабораторна робота 14" sheetId="8" r:id="rId4"/>
    <sheet name="Лабораторна робота 15" sheetId="9"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3" i="9" l="1"/>
  <c r="E33" i="9"/>
  <c r="F33" i="9"/>
  <c r="G33" i="9"/>
  <c r="H33" i="9"/>
  <c r="I33" i="9"/>
  <c r="C33" i="9"/>
  <c r="D7" i="9"/>
  <c r="E7" i="9"/>
  <c r="F7" i="9"/>
  <c r="G7" i="9"/>
  <c r="H7" i="9"/>
  <c r="I7" i="9"/>
  <c r="C7" i="9"/>
  <c r="D33" i="8"/>
  <c r="E33" i="8"/>
  <c r="F33" i="8"/>
  <c r="G33" i="8"/>
  <c r="H33" i="8"/>
  <c r="I33" i="8"/>
  <c r="C33" i="8"/>
  <c r="D7" i="8"/>
  <c r="E7" i="8"/>
  <c r="F7" i="8"/>
  <c r="G7" i="8"/>
  <c r="H7" i="8"/>
  <c r="I7" i="8"/>
  <c r="C7" i="8"/>
  <c r="D33" i="7"/>
  <c r="E33" i="7"/>
  <c r="F33" i="7"/>
  <c r="G33" i="7"/>
  <c r="H33" i="7"/>
  <c r="I33" i="7"/>
  <c r="C33" i="7"/>
  <c r="D7" i="7"/>
  <c r="E7" i="7"/>
  <c r="F7" i="7"/>
  <c r="G7" i="7"/>
  <c r="H7" i="7"/>
  <c r="I7" i="7"/>
  <c r="C7" i="7"/>
  <c r="C57" i="5" l="1"/>
</calcChain>
</file>

<file path=xl/sharedStrings.xml><?xml version="1.0" encoding="utf-8"?>
<sst xmlns="http://schemas.openxmlformats.org/spreadsheetml/2006/main" count="246" uniqueCount="183">
  <si>
    <t>Публічне акціонерне товариство "Рівнегаз"</t>
  </si>
  <si>
    <t>Актив</t>
  </si>
  <si>
    <t>Код рядка</t>
  </si>
  <si>
    <t>1 квартал 2014</t>
  </si>
  <si>
    <t>2 квартал 2014</t>
  </si>
  <si>
    <t>3 квартал 2014</t>
  </si>
  <si>
    <t>4 квартал 2014</t>
  </si>
  <si>
    <t>1 квартал 2015</t>
  </si>
  <si>
    <t>2 квартал 2015</t>
  </si>
  <si>
    <t>3 кварртал 2015</t>
  </si>
  <si>
    <t>I. Необоротні активи</t>
  </si>
  <si>
    <t>Нематеріальні активи:</t>
  </si>
  <si>
    <t>первісна вартість</t>
  </si>
  <si>
    <t>накопичена амортизація</t>
  </si>
  <si>
    <t>Незавершені капітальні інвестиції</t>
  </si>
  <si>
    <t>Основні засоби:</t>
  </si>
  <si>
    <t>знос</t>
  </si>
  <si>
    <t>Інвестиційна нерухомість:</t>
  </si>
  <si>
    <t>Довгострокові біологічні активи:</t>
  </si>
  <si>
    <t>Довгострокові фінансові інвестиції:</t>
  </si>
  <si>
    <t>які обліковуються за методом участі в капіталі інших підприємств</t>
  </si>
  <si>
    <t>інші фінансові інвестиції</t>
  </si>
  <si>
    <t>Довгострокова дебіторська заборгованість</t>
  </si>
  <si>
    <t>Відстрочені податкові активи</t>
  </si>
  <si>
    <t>Гудвіл</t>
  </si>
  <si>
    <t>Відстрочені аквізиційні витрати</t>
  </si>
  <si>
    <t>Залишок коштів у централізованих страхових резервних фондах</t>
  </si>
  <si>
    <t>Інші необоротні активи</t>
  </si>
  <si>
    <t>Усього за розділом I</t>
  </si>
  <si>
    <t>II. Оборотні активи</t>
  </si>
  <si>
    <t>Запаси</t>
  </si>
  <si>
    <t>Виробничі запаси</t>
  </si>
  <si>
    <t>Незавершене виробництво</t>
  </si>
  <si>
    <t>Готова продукція</t>
  </si>
  <si>
    <t>Товари</t>
  </si>
  <si>
    <t>Поточні біологічні активи</t>
  </si>
  <si>
    <t>Депозити перестрахування</t>
  </si>
  <si>
    <t>Векселі одержані</t>
  </si>
  <si>
    <t>Дебіторська заборгованість за продукцію, товари, роботи, послуги</t>
  </si>
  <si>
    <t>Дебіторська заборгованість за розрахунками:</t>
  </si>
  <si>
    <t>за виданими авансами</t>
  </si>
  <si>
    <t>з бюджетом</t>
  </si>
  <si>
    <t>у тому числі з податку на прибуток</t>
  </si>
  <si>
    <t>з нарахованих доходів</t>
  </si>
  <si>
    <t>із внутрішніх розрахунків</t>
  </si>
  <si>
    <t>Інша поточна дебіторська заборгованість</t>
  </si>
  <si>
    <t>Поточні фінансові інвестиції</t>
  </si>
  <si>
    <t>Гроші та їх еквіваленти</t>
  </si>
  <si>
    <t>Готівка</t>
  </si>
  <si>
    <t>Рахунки в банках</t>
  </si>
  <si>
    <t>Витрати майбутніх періодів</t>
  </si>
  <si>
    <t>Частка перестраховика у страхових резервах</t>
  </si>
  <si>
    <t>у тому числі в:</t>
  </si>
  <si>
    <t>резервах довгострокових зобов’язань</t>
  </si>
  <si>
    <t>резервах збитків або резервах належних виплат</t>
  </si>
  <si>
    <t>резервах незароблених премій</t>
  </si>
  <si>
    <t>інших страхових резервах</t>
  </si>
  <si>
    <t>Інші оборотні активи</t>
  </si>
  <si>
    <t>Усього за розділом II</t>
  </si>
  <si>
    <t>III. Необоротні активи, утримувані для продажу, та групи вибуття</t>
  </si>
  <si>
    <t>Баланс</t>
  </si>
  <si>
    <t>Пасив</t>
  </si>
  <si>
    <t>I. Власний капітал</t>
  </si>
  <si>
    <t>Зареєстрований (пайовий) капітал</t>
  </si>
  <si>
    <t>Внески до незареєстрованого статутного капіталу</t>
  </si>
  <si>
    <t>Капітал у дооцінках</t>
  </si>
  <si>
    <t>Додатковий капітал</t>
  </si>
  <si>
    <t>Емісійний дохід</t>
  </si>
  <si>
    <t>Накопичені курсові різниці</t>
  </si>
  <si>
    <t>Резервний капітал</t>
  </si>
  <si>
    <t>Нерозподілений прибуток (непокритий збиток)</t>
  </si>
  <si>
    <t>Неоплачений капітал</t>
  </si>
  <si>
    <t>Вилучений капітал</t>
  </si>
  <si>
    <t>Інші резерви</t>
  </si>
  <si>
    <t>II. Довгострокові зобов’язання і забезпечення</t>
  </si>
  <si>
    <t>Відстрочені податкові зобов’язання</t>
  </si>
  <si>
    <t>Пенсійні зобов’язання</t>
  </si>
  <si>
    <t>Довгострокові кредити банків</t>
  </si>
  <si>
    <t>Інші довгострокові зобов’язання</t>
  </si>
  <si>
    <t>Довгострокові забезпечення</t>
  </si>
  <si>
    <t>Довгострокові забезпечення витрат персоналу</t>
  </si>
  <si>
    <t>Цільове фінансування</t>
  </si>
  <si>
    <t>Благодійна допомога</t>
  </si>
  <si>
    <t>Страхові резерви, у тому числі:</t>
  </si>
  <si>
    <t>резерв довгострокових зобов’язань; (на початок звітного періоду)</t>
  </si>
  <si>
    <t>резерв збитків або резерв належних виплат; (на початок звітного періоду)</t>
  </si>
  <si>
    <t>резерв незароблених премій; (на початок звітного періоду)</t>
  </si>
  <si>
    <t>інші страхові резерви; (на початок звітного періоду)</t>
  </si>
  <si>
    <t>Інвестиційні контракти;</t>
  </si>
  <si>
    <t>Призовий фонд</t>
  </si>
  <si>
    <t>Резерв на виплату джек-поту</t>
  </si>
  <si>
    <t>IІІ. Поточні зобов’язання і забезпечення</t>
  </si>
  <si>
    <t>Короткострокові кредити банків</t>
  </si>
  <si>
    <t>Векселі видані</t>
  </si>
  <si>
    <t>Поточна кредиторська заборгованість:</t>
  </si>
  <si>
    <t>за довгостроковими зобов’язаннями</t>
  </si>
  <si>
    <t>за товари, роботи, послуги</t>
  </si>
  <si>
    <t>за розрахунками з бюджетом</t>
  </si>
  <si>
    <t>за у тому числі з податку на прибуток</t>
  </si>
  <si>
    <t>за розрахунками зі страхування</t>
  </si>
  <si>
    <t>за розрахунками з оплати праці</t>
  </si>
  <si>
    <t>за одержаними авансами</t>
  </si>
  <si>
    <t>за розрахунками з учасниками</t>
  </si>
  <si>
    <t>за страховою діяльністю</t>
  </si>
  <si>
    <t>Поточні забезпечення</t>
  </si>
  <si>
    <t>Доходи майбутніх періодів</t>
  </si>
  <si>
    <t>Відстрочені комісійні доходи від перестраховиків</t>
  </si>
  <si>
    <t>Інші поточні зобов’язання</t>
  </si>
  <si>
    <t>Усього за розділом IІІ</t>
  </si>
  <si>
    <t>ІV. Зобов’язання, пов’язані з необоротними активами, утримуваними для продажу, та групами вибуття</t>
  </si>
  <si>
    <t>V. Чиста вартість активів недержавного пенсійного фонду</t>
  </si>
  <si>
    <t>Стаття</t>
  </si>
  <si>
    <t>За 1 квартал 2014</t>
  </si>
  <si>
    <t>За 2 квартал 2014</t>
  </si>
  <si>
    <t>За 3 квартал 2014</t>
  </si>
  <si>
    <t>За 4 квартал 2014</t>
  </si>
  <si>
    <t>За 1 квартал 2015</t>
  </si>
  <si>
    <t>За 2 квартал 2015</t>
  </si>
  <si>
    <t>За 3 квартал 2015</t>
  </si>
  <si>
    <t>Чистий дохід від реалізації продукції (товарів, робіт, послуг)</t>
  </si>
  <si>
    <t>Чисті зароблені страхові премії</t>
  </si>
  <si>
    <t>Премії підписані, валова сума</t>
  </si>
  <si>
    <t>Премії, передані у перестрахування</t>
  </si>
  <si>
    <t>Зміна резерву незароблених премій, валова сума</t>
  </si>
  <si>
    <t>Зміна частки перестраховиків у резерві незароблених премій</t>
  </si>
  <si>
    <t>Собівартість реалізованої продукції (товарів, робіт, послуг)</t>
  </si>
  <si>
    <t>Чисті понесені збитки за страховими виплатами</t>
  </si>
  <si>
    <t>Валовий: прибуток</t>
  </si>
  <si>
    <t>Валовий: збиток</t>
  </si>
  <si>
    <t>Дохід (витрати) від зміни у резервах довгострокових зобов’язань</t>
  </si>
  <si>
    <t>Дохід (витрати) від зміни інших страхових резервів</t>
  </si>
  <si>
    <t>Зміна інших страхових резервів, валова сума</t>
  </si>
  <si>
    <t>Зміна частки перестраховиків в інших страхових резервах</t>
  </si>
  <si>
    <t>Інші операційні доходи</t>
  </si>
  <si>
    <t>Дохід від зміни вартості активів, які оцінюються за справедливою вартістю</t>
  </si>
  <si>
    <t>Дохід від первісного визнання біологічних активів і сільськогосподарської продукції</t>
  </si>
  <si>
    <t>Дохід від використання коштів, вивільнених від оподаткування</t>
  </si>
  <si>
    <t>Адміністративні витрати</t>
  </si>
  <si>
    <t>Витрати на збут</t>
  </si>
  <si>
    <t>Інші операційні витрати</t>
  </si>
  <si>
    <t>Витрат від зміни вартості активів, які оцінюються за справедливою вартістю</t>
  </si>
  <si>
    <t>Витрат від первісного визнання біологічних активів і сільськогосподарської продукції</t>
  </si>
  <si>
    <t>Фінансовий результат від операційної діяльності: прибуток</t>
  </si>
  <si>
    <t>Фінансовий результат від операційної діяльності: збиток</t>
  </si>
  <si>
    <t>Дохід від участі в капіталі</t>
  </si>
  <si>
    <t>Інші фінансові доходи</t>
  </si>
  <si>
    <t>Інші доходи</t>
  </si>
  <si>
    <t>Дохід від благодійної допомоги</t>
  </si>
  <si>
    <t>Фінансові витрати</t>
  </si>
  <si>
    <t>Втрати від участі в капіталі</t>
  </si>
  <si>
    <t>Інші витрати</t>
  </si>
  <si>
    <t>Прибуток (збиток) від впливу інфляції на монетарні статті</t>
  </si>
  <si>
    <t>Фінансовий результат до оподаткування: прибуток</t>
  </si>
  <si>
    <t>Фінансовий результат до оподаткування: збиток</t>
  </si>
  <si>
    <t>Витрати (дохід) з податку на прибуток</t>
  </si>
  <si>
    <t>Прибуток (збиток) від припиненої діяльності після оподаткування</t>
  </si>
  <si>
    <t>Чистий фінансовий результат: прибуток</t>
  </si>
  <si>
    <t>Чистий фінансовий результат: збиток</t>
  </si>
  <si>
    <t>Періоди</t>
  </si>
  <si>
    <t>3 квартал 2015</t>
  </si>
  <si>
    <t>Модель Альтмана</t>
  </si>
  <si>
    <t>1. Модель Альтмана</t>
  </si>
  <si>
    <t>Гранична межа</t>
  </si>
  <si>
    <t xml:space="preserve">ЛАБОРАТОРНА РОБОТА № 13
</t>
  </si>
  <si>
    <t>Прогнозування ймовірності банкрутства на основі відносних показників фінансового стану  ПАТ "Рівнегаз"</t>
  </si>
  <si>
    <t>1. Модель Спрінгера</t>
  </si>
  <si>
    <t>Модель Спрінгера</t>
  </si>
  <si>
    <t xml:space="preserve">ЛАБОРАТОРНА РОБОТА № 14
</t>
  </si>
  <si>
    <t>1. Модель Таффлера</t>
  </si>
  <si>
    <t>1. Creditmen</t>
  </si>
  <si>
    <t>Creditmen</t>
  </si>
  <si>
    <t>Модель Таффлера</t>
  </si>
  <si>
    <t>Норма</t>
  </si>
  <si>
    <t xml:space="preserve">ЛАБОРАТОРНА РОБОТА № 15
</t>
  </si>
  <si>
    <t>1. Модель R</t>
  </si>
  <si>
    <t>Модель R</t>
  </si>
  <si>
    <t>1. Універсальна дискримінантна модель</t>
  </si>
  <si>
    <t>Універсальна дискримінантна модель</t>
  </si>
  <si>
    <t>Чистий рух грошових коштів за звітний період</t>
  </si>
  <si>
    <t>Аналітична записка по прогнозуванню ймовірності банкрутства на основі показників фінансового стану</t>
  </si>
  <si>
    <t>Використані моделі в рамках даного аналізу дали протиречливі результати. За моделлю Альтмана, підприємство не є на межі банкрутства, проте ситуація має тенденцію до погіршення. Таким чином, прогнозується, що вже у 4 кварталі 2015 року неплатоспроможність підприємства стане критичною. За моделюю Спінгера, навпаки, підприємство протягом всього досліджуваного періоду знаходиться на межі банкрутства, але прогнозується поліпшення ситуації у майбутньому. 
На основі проведеного комплексного аналізу можна стверджувати, що обидві моделі не дають цілком адекватного відображення ситуації на підприємстві. На основі моделі Альтмана можна було б стверджувати, що підприємство знаходиться у "сірій зоні". Тобто не має явних проблем із платоспроможністю, а, відповідно до прогнозу, критичного стану підприємство досягне лише у 4 кварталі 2015 році. Проте це не так, оскільки протягом всього періоду підприємство є збитковим, не має достатньої кількості ресурсів для погашення поточних боргів і існує за рахунок санаційних вливань. Модель Спрінгера коректно відображає критичність стану підприємства, проте прогноз на її основі цілком протиречить дійсності: зважаючи на зростання боргів підприємства, відсутності відповідного зростання доходів та оновлення основних засобів, не має на даний момент приводу вважати, що ситуація на підприємстві значно покращиться вже наступного року.
Таким чином, використання моделі Спрінгера є більш доцільним для характеристики поточного ризику банкрутства, проте прогноз побудований на її основі є прикладом лже регресії оскільки не має за собою економічного змісту.</t>
  </si>
  <si>
    <t>Результати використання моделей відрізняються в тому, що за моделлю Таффлера підприємство протягом всього періоду знаходиться на межі банкрутства, а за моделлю Creditmen ситуація на підприємстві є задовільною протягом всього періоду, але наближається до граничного рівня у 3 кварталі 2015 року.
Прогнози на основі обох моделей демонструють погіршення ситуації на підприємстві, так, за моделлю Таффлера у 4 кварталі 2015 року підприємство буде знаходитися на рівні близькому до ризикового, за моделюю Creditmen підприємство стане банкрутом. Це має сенс, оскільки підприємство є збитковим, а оновлення основних засобів не відбувається.
Обидві моделі дають адекватну картину стосовно негативних перспектив підприємства у наступному періоді, проте Creditmen прогнозує категоричний крах вже в наступному кварталі, що не може бути дійсним оскільки поточні борги підприємства можуть бути бути покриті за рахунок поточної дебіторської заборгованості та частини оборотних засобів, що унеможливлює настання банкрутства вже в 4 кварталі 2015 року.
Отже, модель Таффлера є більш адекватною до застосування її у даному випадку і відповідно до неї, ситуація підприємства викликає тривогу і ситуація у наступному кварталі погіршиться.</t>
  </si>
  <si>
    <t>Застосування моделі R не дало адекватного результату, оскільки, відповідно до неї, підприємство має мінімальні ризики банкрутства і має перспективи до укріплення власниїх позицій в цьому плані у наступному періоді, проте це суперечить висновку зробленому на основі комплексного аналізу підприємства.
За дискримінаційною моделлю, ризик банкрутсва підприємства збільшувався протягом всього періоду. Прогноз на основі дискримінаційної моделі демонструє стабілізацію ситуації на підприємстві на рівні напівбанкрутства. Результат цієї моделі оцінюється як адекватний, оскільки немає причин вважати, що підприємство стане банкрутом найближчим часом оскільки підприємство ще має ресурси погашення власних заборгованостей і щоквартально додаткові фінансові вливання, проте воно продовжує знаходитися в зоні ризику.
Отже, результат застосування універсальної дискримінаційної моделі є адекватним і має економічний зміст, у наступному кварталі очікується, що підприємство залишиться на близькому до банкрутства рівні, проте явного погіршення ситуації не очікується.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</si>
</sst>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000"/>
  </numFmts>
  <fonts count="17" x14ac:knownFonts="1">
    <font>
      <sz val="11"/>
      <color theme="1"/>
      <name val="Calibri"/>
      <family val="2"/>
      <scheme val="minor"/>
    </font>
    <font>
      <b/>
      <sz val="14"/>
      <color theme="1"/>
      <name val="Calibri"/>
      <family val="2"/>
      <scheme val="minor"/>
    </font>
    <font>
      <b/>
      <sz val="12"/>
      <color rgb="FF00335C"/>
      <name val="Times New Roman"/>
      <family val="1"/>
      <charset val="204"/>
    </font>
    <font>
      <sz val="12"/>
      <color theme="1"/>
      <name val="Times New Roman"/>
      <family val="1"/>
      <charset val="204"/>
    </font>
    <font>
      <sz val="12"/>
      <color rgb="FF00335C"/>
      <name val="Times New Roman"/>
      <family val="1"/>
      <charset val="204"/>
    </font>
    <font>
      <b/>
      <sz val="11"/>
      <color rgb="FF00335C"/>
      <name val="Times New Roman"/>
      <family val="1"/>
      <charset val="204"/>
    </font>
    <font>
      <sz val="11"/>
      <color rgb="FF00335C"/>
      <name val="Times New Roman"/>
      <family val="1"/>
      <charset val="204"/>
    </font>
    <font>
      <sz val="11"/>
      <color theme="1"/>
      <name val="Times New Roman"/>
      <family val="1"/>
      <charset val="204"/>
    </font>
    <font>
      <b/>
      <sz val="14"/>
      <name val="Calibri"/>
      <family val="2"/>
      <charset val="204"/>
    </font>
    <font>
      <b/>
      <sz val="13"/>
      <name val="Calibri"/>
      <family val="2"/>
      <charset val="204"/>
    </font>
    <font>
      <b/>
      <sz val="12"/>
      <name val="Calibri"/>
      <family val="2"/>
      <charset val="204"/>
    </font>
    <font>
      <sz val="12"/>
      <name val="Calibri"/>
      <family val="2"/>
      <charset val="204"/>
    </font>
    <font>
      <i/>
      <sz val="12"/>
      <name val="Calibri"/>
      <family val="2"/>
      <charset val="204"/>
    </font>
    <font>
      <b/>
      <sz val="11"/>
      <color theme="1"/>
      <name val="Calibri"/>
      <family val="2"/>
      <scheme val="minor"/>
    </font>
    <font>
      <b/>
      <sz val="10"/>
      <name val="Arial"/>
      <family val="2"/>
      <charset val="204"/>
    </font>
    <font>
      <i/>
      <sz val="10"/>
      <name val="Arial"/>
      <family val="2"/>
      <charset val="204"/>
    </font>
    <font>
      <sz val="12"/>
      <name val="Calibri"/>
      <family val="2"/>
    </font>
  </fonts>
  <fills count="4">
    <fill>
      <patternFill patternType="none"/>
    </fill>
    <fill>
      <patternFill patternType="gray125"/>
    </fill>
    <fill>
      <patternFill patternType="solid">
        <fgColor theme="8" tint="0.59999389629810485"/>
        <bgColor indexed="64"/>
      </patternFill>
    </fill>
    <fill>
      <patternFill patternType="solid">
        <fgColor theme="0"/>
        <bgColor indexed="64"/>
      </patternFill>
    </fill>
  </fills>
  <borders count="1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8"/>
      </left>
      <right style="medium">
        <color indexed="8"/>
      </right>
      <top style="medium">
        <color indexed="8"/>
      </top>
      <bottom style="medium">
        <color indexed="8"/>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8"/>
      </left>
      <right style="medium">
        <color indexed="8"/>
      </right>
      <top style="medium">
        <color indexed="8"/>
      </top>
      <bottom/>
      <diagonal/>
    </border>
    <border>
      <left style="medium">
        <color indexed="8"/>
      </left>
      <right style="medium">
        <color indexed="8"/>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57">
    <xf numFmtId="0" fontId="0" fillId="0" borderId="0" xfId="0"/>
    <xf numFmtId="0" fontId="2" fillId="2" borderId="2" xfId="0" applyFont="1" applyFill="1" applyBorder="1" applyAlignment="1">
      <alignment horizontal="center" vertical="center" wrapText="1"/>
    </xf>
    <xf numFmtId="0" fontId="3" fillId="2" borderId="2" xfId="0" applyFont="1" applyFill="1" applyBorder="1"/>
    <xf numFmtId="0" fontId="4" fillId="3" borderId="2" xfId="0" applyFont="1" applyFill="1" applyBorder="1" applyAlignment="1">
      <alignment horizontal="left" wrapText="1" indent="1"/>
    </xf>
    <xf numFmtId="0" fontId="4" fillId="3" borderId="2" xfId="0" applyFont="1" applyFill="1" applyBorder="1" applyAlignment="1">
      <alignment horizontal="center" wrapText="1"/>
    </xf>
    <xf numFmtId="0" fontId="3" fillId="3" borderId="2" xfId="0" applyFont="1" applyFill="1" applyBorder="1"/>
    <xf numFmtId="0" fontId="2" fillId="3" borderId="2" xfId="0" applyFont="1" applyFill="1" applyBorder="1" applyAlignment="1">
      <alignment horizontal="left" vertical="center" wrapText="1" indent="1"/>
    </xf>
    <xf numFmtId="0" fontId="2" fillId="3" borderId="2" xfId="0" applyFont="1" applyFill="1" applyBorder="1" applyAlignment="1">
      <alignment horizontal="center" vertical="center" wrapText="1"/>
    </xf>
    <xf numFmtId="0" fontId="1" fillId="0" borderId="1" xfId="0" applyFont="1" applyBorder="1" applyAlignment="1">
      <alignment horizontal="center"/>
    </xf>
    <xf numFmtId="0" fontId="5" fillId="3" borderId="2" xfId="0" applyFont="1" applyFill="1" applyBorder="1" applyAlignment="1">
      <alignment horizontal="center" vertical="center" wrapText="1"/>
    </xf>
    <xf numFmtId="0" fontId="6" fillId="3" borderId="2" xfId="0" applyFont="1" applyFill="1" applyBorder="1" applyAlignment="1">
      <alignment horizontal="left" wrapText="1" indent="1"/>
    </xf>
    <xf numFmtId="0" fontId="6" fillId="3" borderId="2" xfId="0" applyFont="1" applyFill="1" applyBorder="1" applyAlignment="1">
      <alignment horizontal="center" wrapText="1"/>
    </xf>
    <xf numFmtId="0" fontId="7" fillId="3" borderId="2" xfId="0" applyFont="1" applyFill="1" applyBorder="1"/>
    <xf numFmtId="14" fontId="10" fillId="0" borderId="3" xfId="0" applyNumberFormat="1" applyFont="1" applyBorder="1" applyAlignment="1">
      <alignment horizontal="center"/>
    </xf>
    <xf numFmtId="0" fontId="11" fillId="0" borderId="0" xfId="0" applyFont="1" applyBorder="1"/>
    <xf numFmtId="0" fontId="0" fillId="0" borderId="0" xfId="0" applyBorder="1"/>
    <xf numFmtId="0" fontId="0" fillId="0" borderId="0" xfId="0" applyBorder="1" applyAlignment="1">
      <alignment vertical="top" wrapText="1"/>
    </xf>
    <xf numFmtId="0" fontId="0" fillId="0" borderId="0" xfId="0" applyAlignment="1">
      <alignment horizontal="center"/>
    </xf>
    <xf numFmtId="0" fontId="12" fillId="0" borderId="0" xfId="0" applyFont="1" applyBorder="1" applyAlignment="1"/>
    <xf numFmtId="0" fontId="0" fillId="0" borderId="0" xfId="0" applyBorder="1" applyAlignment="1">
      <alignment horizontal="center"/>
    </xf>
    <xf numFmtId="0" fontId="0" fillId="0" borderId="0" xfId="0" applyBorder="1" applyAlignment="1"/>
    <xf numFmtId="0" fontId="9" fillId="0" borderId="0" xfId="0" applyFont="1" applyBorder="1" applyAlignment="1"/>
    <xf numFmtId="0" fontId="10" fillId="0" borderId="0" xfId="0" applyFont="1" applyBorder="1" applyAlignment="1"/>
    <xf numFmtId="14" fontId="10" fillId="0" borderId="0" xfId="0" applyNumberFormat="1" applyFont="1" applyBorder="1" applyAlignment="1">
      <alignment horizontal="center"/>
    </xf>
    <xf numFmtId="164" fontId="11" fillId="0" borderId="0" xfId="0" applyNumberFormat="1" applyFont="1" applyBorder="1"/>
    <xf numFmtId="0" fontId="12" fillId="0" borderId="0" xfId="0" applyFont="1" applyBorder="1" applyAlignment="1">
      <alignment wrapText="1"/>
    </xf>
    <xf numFmtId="164" fontId="11" fillId="0" borderId="0" xfId="0" applyNumberFormat="1" applyFont="1" applyBorder="1" applyAlignment="1">
      <alignment horizontal="center" vertical="center"/>
    </xf>
    <xf numFmtId="0" fontId="11" fillId="0" borderId="0" xfId="0" applyFont="1" applyBorder="1" applyAlignment="1">
      <alignment horizontal="center" vertical="center"/>
    </xf>
    <xf numFmtId="165" fontId="11" fillId="0" borderId="0" xfId="0" quotePrefix="1" applyNumberFormat="1" applyFont="1" applyBorder="1" applyAlignment="1">
      <alignment horizontal="center" vertical="center"/>
    </xf>
    <xf numFmtId="0" fontId="12" fillId="0" borderId="0" xfId="0" applyFont="1" applyBorder="1" applyAlignment="1">
      <alignment vertical="center" wrapText="1"/>
    </xf>
    <xf numFmtId="0" fontId="0" fillId="0" borderId="0" xfId="0" applyBorder="1" applyAlignment="1">
      <alignment vertical="top"/>
    </xf>
    <xf numFmtId="2" fontId="11" fillId="0" borderId="3" xfId="0" applyNumberFormat="1" applyFont="1" applyBorder="1" applyAlignment="1">
      <alignment horizontal="center"/>
    </xf>
    <xf numFmtId="2" fontId="11" fillId="0" borderId="0" xfId="0" applyNumberFormat="1" applyFont="1" applyBorder="1" applyAlignment="1">
      <alignment horizontal="center"/>
    </xf>
    <xf numFmtId="14" fontId="10" fillId="0" borderId="6" xfId="0" applyNumberFormat="1" applyFont="1" applyBorder="1" applyAlignment="1">
      <alignment horizontal="center"/>
    </xf>
    <xf numFmtId="2" fontId="11" fillId="0" borderId="7" xfId="0" applyNumberFormat="1" applyFont="1" applyBorder="1" applyAlignment="1">
      <alignment horizontal="center"/>
    </xf>
    <xf numFmtId="0" fontId="6" fillId="3" borderId="8" xfId="0" applyFont="1" applyFill="1" applyBorder="1" applyAlignment="1">
      <alignment horizontal="left" wrapText="1" indent="1"/>
    </xf>
    <xf numFmtId="0" fontId="6" fillId="3" borderId="8" xfId="0" applyFont="1" applyFill="1" applyBorder="1" applyAlignment="1">
      <alignment horizontal="center" wrapText="1"/>
    </xf>
    <xf numFmtId="0" fontId="7" fillId="3" borderId="8" xfId="0" applyFont="1" applyFill="1" applyBorder="1"/>
    <xf numFmtId="0" fontId="6" fillId="3" borderId="9" xfId="0" applyFont="1" applyFill="1" applyBorder="1" applyAlignment="1">
      <alignment horizontal="left" wrapText="1" indent="1"/>
    </xf>
    <xf numFmtId="0" fontId="6" fillId="3" borderId="10" xfId="0" applyFont="1" applyFill="1" applyBorder="1" applyAlignment="1">
      <alignment horizontal="center" wrapText="1"/>
    </xf>
    <xf numFmtId="0" fontId="7" fillId="3" borderId="10" xfId="0" applyFont="1" applyFill="1" applyBorder="1"/>
    <xf numFmtId="0" fontId="7" fillId="3" borderId="11" xfId="0" applyFont="1" applyFill="1" applyBorder="1"/>
    <xf numFmtId="0" fontId="4" fillId="3" borderId="2" xfId="0" applyFont="1" applyFill="1" applyBorder="1" applyAlignment="1">
      <alignment horizontal="center" wrapText="1"/>
    </xf>
    <xf numFmtId="0" fontId="1" fillId="0" borderId="1" xfId="0" applyFont="1" applyBorder="1" applyAlignment="1">
      <alignment horizontal="center"/>
    </xf>
    <xf numFmtId="0" fontId="2" fillId="2" borderId="2" xfId="0" applyFont="1" applyFill="1" applyBorder="1" applyAlignment="1">
      <alignment horizontal="left" vertical="center" wrapText="1" indent="1"/>
    </xf>
    <xf numFmtId="0" fontId="2" fillId="3" borderId="2" xfId="0" applyFont="1" applyFill="1" applyBorder="1" applyAlignment="1">
      <alignment horizontal="left" vertical="center" wrapText="1" indent="1"/>
    </xf>
    <xf numFmtId="0" fontId="16" fillId="0" borderId="0" xfId="0" applyFont="1" applyBorder="1" applyAlignment="1">
      <alignment horizontal="left" vertical="top" wrapText="1"/>
    </xf>
    <xf numFmtId="0" fontId="9" fillId="0" borderId="0" xfId="0" applyFont="1" applyAlignment="1"/>
    <xf numFmtId="0" fontId="14" fillId="0" borderId="4" xfId="0" applyFont="1" applyBorder="1" applyAlignment="1"/>
    <xf numFmtId="0" fontId="15" fillId="0" borderId="4" xfId="0" applyFont="1" applyBorder="1" applyAlignment="1"/>
    <xf numFmtId="0" fontId="13" fillId="0" borderId="0" xfId="0" applyFont="1" applyBorder="1" applyAlignment="1">
      <alignment horizontal="center"/>
    </xf>
    <xf numFmtId="0" fontId="8" fillId="0" borderId="0" xfId="0" applyFont="1" applyAlignment="1">
      <alignment horizontal="center" wrapText="1"/>
    </xf>
    <xf numFmtId="0" fontId="0" fillId="0" borderId="0" xfId="0" applyAlignment="1">
      <alignment horizontal="center"/>
    </xf>
    <xf numFmtId="0" fontId="8" fillId="0" borderId="0" xfId="0" applyFont="1" applyAlignment="1">
      <alignment horizontal="center"/>
    </xf>
    <xf numFmtId="0" fontId="16" fillId="0" borderId="0" xfId="0" applyFont="1" applyBorder="1" applyAlignment="1">
      <alignment horizontal="left" vertical="top"/>
    </xf>
    <xf numFmtId="0" fontId="14" fillId="0" borderId="5" xfId="0" applyFont="1" applyBorder="1" applyAlignment="1"/>
    <xf numFmtId="0" fontId="15"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Модель Альтмана</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'Лабораторна робота 13'!$A$7:$B$7</c:f>
              <c:strCache>
                <c:ptCount val="2"/>
                <c:pt idx="0">
                  <c:v>Модель Альтмана</c:v>
                </c:pt>
              </c:strCache>
            </c:strRef>
          </c:tx>
          <c:spPr>
            <a:ln w="28575" cap="rnd">
              <a:solidFill>
                <a:schemeClr val="accent1"/>
              </a:solidFill>
              <a:round/>
            </a:ln>
            <a:effectLst/>
          </c:spPr>
          <c:marker>
            <c:symbol val="none"/>
          </c:marker>
          <c:trendline>
            <c:spPr>
              <a:ln w="19050" cap="rnd">
                <a:solidFill>
                  <a:schemeClr val="accent1">
                    <a:alpha val="99000"/>
                  </a:schemeClr>
                </a:solidFill>
                <a:prstDash val="sysDot"/>
              </a:ln>
              <a:effectLst/>
            </c:spPr>
            <c:trendlineType val="poly"/>
            <c:order val="3"/>
            <c:forward val="1"/>
            <c:dispRSqr val="1"/>
            <c:dispEq val="1"/>
            <c:trendlineLbl>
              <c:layout>
                <c:manualLayout>
                  <c:x val="4.7335095431934933E-2"/>
                  <c:y val="-0.74164178702672823"/>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ru-RU" baseline="0"/>
                      <a:t>Рівняння лінії тренду:</a:t>
                    </a:r>
                    <a:br>
                      <a:rPr lang="ru-RU" baseline="0"/>
                    </a:br>
                    <a:r>
                      <a:rPr lang="en-US" baseline="0"/>
                      <a:t>y = -0.0351x</a:t>
                    </a:r>
                    <a:r>
                      <a:rPr lang="en-US" baseline="30000"/>
                      <a:t>3</a:t>
                    </a:r>
                    <a:r>
                      <a:rPr lang="en-US" baseline="0"/>
                      <a:t> + 0.379x</a:t>
                    </a:r>
                    <a:r>
                      <a:rPr lang="en-US" baseline="30000"/>
                      <a:t>2</a:t>
                    </a:r>
                    <a:r>
                      <a:rPr lang="en-US" baseline="0"/>
                      <a:t> - 1.1115x + 3.2571</a:t>
                    </a:r>
                    <a:br>
                      <a:rPr lang="en-US" baseline="0"/>
                    </a:br>
                    <a:r>
                      <a:rPr lang="en-US" baseline="0"/>
                      <a:t>R² = 0.9267</a:t>
                    </a:r>
                    <a:endParaRPr lang="en-US"/>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'Лабораторна робота 13'!$C$6:$I$6</c:f>
              <c:strCache>
                <c:ptCount val="7"/>
                <c:pt idx="0">
                  <c:v>1 квартал 2014</c:v>
                </c:pt>
                <c:pt idx="1">
                  <c:v>2 квартал 2014</c:v>
                </c:pt>
                <c:pt idx="2">
                  <c:v>3 квартал 2014</c:v>
                </c:pt>
                <c:pt idx="3">
                  <c:v>4 квартал 2014</c:v>
                </c:pt>
                <c:pt idx="4">
                  <c:v>1 квартал 2015</c:v>
                </c:pt>
                <c:pt idx="5">
                  <c:v>2 квартал 2015</c:v>
                </c:pt>
                <c:pt idx="6">
                  <c:v>3 квартал 2015</c:v>
                </c:pt>
              </c:strCache>
            </c:strRef>
          </c:cat>
          <c:val>
            <c:numRef>
              <c:f>'Лабораторна робота 13'!$C$7:$I$7</c:f>
              <c:numCache>
                <c:formatCode>0.00</c:formatCode>
                <c:ptCount val="7"/>
                <c:pt idx="0">
                  <c:v>2.4884857654993233</c:v>
                </c:pt>
                <c:pt idx="1">
                  <c:v>2.3068456069080794</c:v>
                </c:pt>
                <c:pt idx="2">
                  <c:v>2.2677425172113521</c:v>
                </c:pt>
                <c:pt idx="3">
                  <c:v>2.7496111166317156</c:v>
                </c:pt>
                <c:pt idx="4">
                  <c:v>2.7812231370841802</c:v>
                </c:pt>
                <c:pt idx="5">
                  <c:v>2.6025176730970632</c:v>
                </c:pt>
                <c:pt idx="6">
                  <c:v>2.0345234878124794</c:v>
                </c:pt>
              </c:numCache>
            </c:numRef>
          </c:val>
          <c:smooth val="0"/>
          <c:extLst>
            <c:ext xmlns:c16="http://schemas.microsoft.com/office/drawing/2014/chart" uri="{C3380CC4-5D6E-409C-BE32-E72D297353CC}">
              <c16:uniqueId val="{00000000-5F57-44AD-B798-B9352A0F0E98}"/>
            </c:ext>
          </c:extLst>
        </c:ser>
        <c:ser>
          <c:idx val="1"/>
          <c:order val="1"/>
          <c:tx>
            <c:strRef>
              <c:f>'Лабораторна робота 13'!$A$8:$B$8</c:f>
              <c:strCache>
                <c:ptCount val="2"/>
                <c:pt idx="0">
                  <c:v>Гранична межа</c:v>
                </c:pt>
              </c:strCache>
            </c:strRef>
          </c:tx>
          <c:spPr>
            <a:ln w="28575" cap="rnd">
              <a:solidFill>
                <a:schemeClr val="accent2"/>
              </a:solidFill>
              <a:round/>
            </a:ln>
            <a:effectLst/>
          </c:spPr>
          <c:marker>
            <c:symbol val="none"/>
          </c:marker>
          <c:cat>
            <c:strRef>
              <c:f>'Лабораторна робота 13'!$C$6:$I$6</c:f>
              <c:strCache>
                <c:ptCount val="7"/>
                <c:pt idx="0">
                  <c:v>1 квартал 2014</c:v>
                </c:pt>
                <c:pt idx="1">
                  <c:v>2 квартал 2014</c:v>
                </c:pt>
                <c:pt idx="2">
                  <c:v>3 квартал 2014</c:v>
                </c:pt>
                <c:pt idx="3">
                  <c:v>4 квартал 2014</c:v>
                </c:pt>
                <c:pt idx="4">
                  <c:v>1 квартал 2015</c:v>
                </c:pt>
                <c:pt idx="5">
                  <c:v>2 квартал 2015</c:v>
                </c:pt>
                <c:pt idx="6">
                  <c:v>3 квартал 2015</c:v>
                </c:pt>
              </c:strCache>
            </c:strRef>
          </c:cat>
          <c:val>
            <c:numRef>
              <c:f>'Лабораторна робота 13'!$C$8:$I$8</c:f>
              <c:numCache>
                <c:formatCode>0.00</c:formatCode>
                <c:ptCount val="7"/>
                <c:pt idx="0">
                  <c:v>1.23</c:v>
                </c:pt>
                <c:pt idx="1">
                  <c:v>1.23</c:v>
                </c:pt>
                <c:pt idx="2">
                  <c:v>1.23</c:v>
                </c:pt>
                <c:pt idx="3">
                  <c:v>1.23</c:v>
                </c:pt>
                <c:pt idx="4">
                  <c:v>1.23</c:v>
                </c:pt>
                <c:pt idx="5">
                  <c:v>1.23</c:v>
                </c:pt>
                <c:pt idx="6">
                  <c:v>1.23</c:v>
                </c:pt>
              </c:numCache>
            </c:numRef>
          </c:val>
          <c:smooth val="0"/>
          <c:extLst>
            <c:ext xmlns:c16="http://schemas.microsoft.com/office/drawing/2014/chart" uri="{C3380CC4-5D6E-409C-BE32-E72D297353CC}">
              <c16:uniqueId val="{00000001-5F57-44AD-B798-B9352A0F0E98}"/>
            </c:ext>
          </c:extLst>
        </c:ser>
        <c:dLbls>
          <c:showLegendKey val="0"/>
          <c:showVal val="0"/>
          <c:showCatName val="0"/>
          <c:showSerName val="0"/>
          <c:showPercent val="0"/>
          <c:showBubbleSize val="0"/>
        </c:dLbls>
        <c:smooth val="0"/>
        <c:axId val="332028400"/>
        <c:axId val="332027744"/>
      </c:lineChart>
      <c:catAx>
        <c:axId val="33202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027744"/>
        <c:crosses val="autoZero"/>
        <c:auto val="1"/>
        <c:lblAlgn val="ctr"/>
        <c:lblOffset val="100"/>
        <c:noMultiLvlLbl val="0"/>
      </c:catAx>
      <c:valAx>
        <c:axId val="3320277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0284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Модель Спрінгера</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'Лабораторна робота 13'!$A$33:$B$33</c:f>
              <c:strCache>
                <c:ptCount val="2"/>
                <c:pt idx="0">
                  <c:v>Модель Спрінгера</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poly"/>
            <c:order val="4"/>
            <c:forward val="1"/>
            <c:dispRSqr val="1"/>
            <c:dispEq val="1"/>
            <c:trendlineLbl>
              <c:layout>
                <c:manualLayout>
                  <c:x val="4.3648044978384204E-2"/>
                  <c:y val="-0.14943493892272211"/>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uk-UA" baseline="0"/>
                      <a:t>Рівняння лінії тренду</a:t>
                    </a:r>
                  </a:p>
                  <a:p>
                    <a:pPr>
                      <a:defRPr/>
                    </a:pPr>
                    <a:r>
                      <a:rPr lang="en-US" baseline="0"/>
                      <a:t>y = 0.0041x</a:t>
                    </a:r>
                    <a:r>
                      <a:rPr lang="en-US" baseline="30000"/>
                      <a:t>4</a:t>
                    </a:r>
                    <a:r>
                      <a:rPr lang="en-US" baseline="0"/>
                      <a:t> - 0.0701x</a:t>
                    </a:r>
                    <a:r>
                      <a:rPr lang="en-US" baseline="30000"/>
                      <a:t>3</a:t>
                    </a:r>
                    <a:r>
                      <a:rPr lang="en-US" baseline="0"/>
                      <a:t> + 0.4137x</a:t>
                    </a:r>
                    <a:r>
                      <a:rPr lang="en-US" baseline="30000"/>
                      <a:t>2</a:t>
                    </a:r>
                    <a:r>
                      <a:rPr lang="en-US" baseline="0"/>
                      <a:t> - 0.9282x + 1.447</a:t>
                    </a:r>
                    <a:br>
                      <a:rPr lang="en-US" baseline="0"/>
                    </a:br>
                    <a:r>
                      <a:rPr lang="en-US" baseline="0"/>
                      <a:t>R² = 0.8671</a:t>
                    </a:r>
                    <a:endParaRPr lang="en-US"/>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'Лабораторна робота 13'!$C$32:$I$32</c:f>
              <c:strCache>
                <c:ptCount val="7"/>
                <c:pt idx="0">
                  <c:v>1 квартал 2014</c:v>
                </c:pt>
                <c:pt idx="1">
                  <c:v>2 квартал 2014</c:v>
                </c:pt>
                <c:pt idx="2">
                  <c:v>3 квартал 2014</c:v>
                </c:pt>
                <c:pt idx="3">
                  <c:v>4 квартал 2014</c:v>
                </c:pt>
                <c:pt idx="4">
                  <c:v>1 квартал 2015</c:v>
                </c:pt>
                <c:pt idx="5">
                  <c:v>2 квартал 2015</c:v>
                </c:pt>
                <c:pt idx="6">
                  <c:v>3 квартал 2015</c:v>
                </c:pt>
              </c:strCache>
            </c:strRef>
          </c:cat>
          <c:val>
            <c:numRef>
              <c:f>'Лабораторна робота 13'!$C$33:$I$33</c:f>
              <c:numCache>
                <c:formatCode>0.00</c:formatCode>
                <c:ptCount val="7"/>
                <c:pt idx="0">
                  <c:v>0.85836670415159011</c:v>
                </c:pt>
                <c:pt idx="1">
                  <c:v>0.78571064071509245</c:v>
                </c:pt>
                <c:pt idx="2">
                  <c:v>0.77006940483640174</c:v>
                </c:pt>
                <c:pt idx="3">
                  <c:v>0.94100213989568005</c:v>
                </c:pt>
                <c:pt idx="4">
                  <c:v>0.95364694807666595</c:v>
                </c:pt>
                <c:pt idx="5">
                  <c:v>0.903979467190686</c:v>
                </c:pt>
                <c:pt idx="6">
                  <c:v>0.98638661163287589</c:v>
                </c:pt>
              </c:numCache>
            </c:numRef>
          </c:val>
          <c:smooth val="0"/>
          <c:extLst>
            <c:ext xmlns:c16="http://schemas.microsoft.com/office/drawing/2014/chart" uri="{C3380CC4-5D6E-409C-BE32-E72D297353CC}">
              <c16:uniqueId val="{00000000-7397-4DD4-AA35-22003E5B5148}"/>
            </c:ext>
          </c:extLst>
        </c:ser>
        <c:ser>
          <c:idx val="1"/>
          <c:order val="1"/>
          <c:tx>
            <c:strRef>
              <c:f>'Лабораторна робота 13'!$A$34:$B$34</c:f>
              <c:strCache>
                <c:ptCount val="2"/>
                <c:pt idx="0">
                  <c:v>Гранична межа</c:v>
                </c:pt>
              </c:strCache>
            </c:strRef>
          </c:tx>
          <c:spPr>
            <a:ln w="28575" cap="rnd">
              <a:solidFill>
                <a:schemeClr val="accent2"/>
              </a:solidFill>
              <a:round/>
            </a:ln>
            <a:effectLst/>
          </c:spPr>
          <c:marker>
            <c:symbol val="none"/>
          </c:marker>
          <c:cat>
            <c:strRef>
              <c:f>'Лабораторна робота 13'!$C$32:$I$32</c:f>
              <c:strCache>
                <c:ptCount val="7"/>
                <c:pt idx="0">
                  <c:v>1 квартал 2014</c:v>
                </c:pt>
                <c:pt idx="1">
                  <c:v>2 квартал 2014</c:v>
                </c:pt>
                <c:pt idx="2">
                  <c:v>3 квартал 2014</c:v>
                </c:pt>
                <c:pt idx="3">
                  <c:v>4 квартал 2014</c:v>
                </c:pt>
                <c:pt idx="4">
                  <c:v>1 квартал 2015</c:v>
                </c:pt>
                <c:pt idx="5">
                  <c:v>2 квартал 2015</c:v>
                </c:pt>
                <c:pt idx="6">
                  <c:v>3 квартал 2015</c:v>
                </c:pt>
              </c:strCache>
            </c:strRef>
          </c:cat>
          <c:val>
            <c:numRef>
              <c:f>'Лабораторна робота 13'!$C$34:$I$34</c:f>
              <c:numCache>
                <c:formatCode>0.00</c:formatCode>
                <c:ptCount val="7"/>
                <c:pt idx="0">
                  <c:v>0.86199999999999999</c:v>
                </c:pt>
                <c:pt idx="1">
                  <c:v>0.86199999999999999</c:v>
                </c:pt>
                <c:pt idx="2">
                  <c:v>0.86199999999999999</c:v>
                </c:pt>
                <c:pt idx="3">
                  <c:v>0.86199999999999999</c:v>
                </c:pt>
                <c:pt idx="4">
                  <c:v>0.86199999999999999</c:v>
                </c:pt>
                <c:pt idx="5">
                  <c:v>0.86199999999999999</c:v>
                </c:pt>
                <c:pt idx="6">
                  <c:v>0.86199999999999999</c:v>
                </c:pt>
              </c:numCache>
            </c:numRef>
          </c:val>
          <c:smooth val="0"/>
          <c:extLst>
            <c:ext xmlns:c16="http://schemas.microsoft.com/office/drawing/2014/chart" uri="{C3380CC4-5D6E-409C-BE32-E72D297353CC}">
              <c16:uniqueId val="{00000001-7397-4DD4-AA35-22003E5B5148}"/>
            </c:ext>
          </c:extLst>
        </c:ser>
        <c:dLbls>
          <c:showLegendKey val="0"/>
          <c:showVal val="0"/>
          <c:showCatName val="0"/>
          <c:showSerName val="0"/>
          <c:showPercent val="0"/>
          <c:showBubbleSize val="0"/>
        </c:dLbls>
        <c:smooth val="0"/>
        <c:axId val="332028400"/>
        <c:axId val="332027744"/>
      </c:lineChart>
      <c:catAx>
        <c:axId val="33202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027744"/>
        <c:crosses val="autoZero"/>
        <c:auto val="1"/>
        <c:lblAlgn val="ctr"/>
        <c:lblOffset val="100"/>
        <c:noMultiLvlLbl val="0"/>
      </c:catAx>
      <c:valAx>
        <c:axId val="3320277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0284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Модель Таффлера</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'Лабораторна робота 14'!$A$7:$B$7</c:f>
              <c:strCache>
                <c:ptCount val="2"/>
                <c:pt idx="0">
                  <c:v>Модель Таффлера</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poly"/>
            <c:order val="4"/>
            <c:forward val="1"/>
            <c:dispRSqr val="1"/>
            <c:dispEq val="1"/>
            <c:trendlineLbl>
              <c:layout>
                <c:manualLayout>
                  <c:x val="5.7564322477262904E-2"/>
                  <c:y val="-0.72060546967701866"/>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ru-RU" baseline="0"/>
                      <a:t>Рівняння лінії тренду</a:t>
                    </a:r>
                  </a:p>
                  <a:p>
                    <a:pPr>
                      <a:defRPr/>
                    </a:pPr>
                    <a:r>
                      <a:rPr lang="en-US" baseline="0"/>
                      <a:t>y = -0.0013x</a:t>
                    </a:r>
                    <a:r>
                      <a:rPr lang="en-US" baseline="30000"/>
                      <a:t>4</a:t>
                    </a:r>
                    <a:r>
                      <a:rPr lang="en-US" baseline="0"/>
                      <a:t> + 0.0222x</a:t>
                    </a:r>
                    <a:r>
                      <a:rPr lang="en-US" baseline="30000"/>
                      <a:t>3</a:t>
                    </a:r>
                    <a:r>
                      <a:rPr lang="en-US" baseline="0"/>
                      <a:t> - 0.1218x</a:t>
                    </a:r>
                    <a:r>
                      <a:rPr lang="en-US" baseline="30000"/>
                      <a:t>2</a:t>
                    </a:r>
                    <a:r>
                      <a:rPr lang="en-US" baseline="0"/>
                      <a:t> + 0.2455x + 0.1731</a:t>
                    </a:r>
                    <a:br>
                      <a:rPr lang="en-US" baseline="0"/>
                    </a:br>
                    <a:r>
                      <a:rPr lang="en-US" baseline="0"/>
                      <a:t>R² = 0.72</a:t>
                    </a:r>
                    <a:endParaRPr lang="en-US"/>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'Лабораторна робота 14'!$C$6:$I$6</c:f>
              <c:strCache>
                <c:ptCount val="7"/>
                <c:pt idx="0">
                  <c:v>1 квартал 2014</c:v>
                </c:pt>
                <c:pt idx="1">
                  <c:v>2 квартал 2014</c:v>
                </c:pt>
                <c:pt idx="2">
                  <c:v>3 квартал 2014</c:v>
                </c:pt>
                <c:pt idx="3">
                  <c:v>4 квартал 2014</c:v>
                </c:pt>
                <c:pt idx="4">
                  <c:v>1 квартал 2015</c:v>
                </c:pt>
                <c:pt idx="5">
                  <c:v>2 квартал 2015</c:v>
                </c:pt>
                <c:pt idx="6">
                  <c:v>3 квартал 2015</c:v>
                </c:pt>
              </c:strCache>
            </c:strRef>
          </c:cat>
          <c:val>
            <c:numRef>
              <c:f>'Лабораторна робота 14'!$C$7:$I$7</c:f>
              <c:numCache>
                <c:formatCode>0.00</c:formatCode>
                <c:ptCount val="7"/>
                <c:pt idx="0">
                  <c:v>0.32056265142225443</c:v>
                </c:pt>
                <c:pt idx="1">
                  <c:v>0.32056265142225443</c:v>
                </c:pt>
                <c:pt idx="2">
                  <c:v>0.32056265142225443</c:v>
                </c:pt>
                <c:pt idx="3">
                  <c:v>0.27806985673880613</c:v>
                </c:pt>
                <c:pt idx="4">
                  <c:v>0.27806985673880613</c:v>
                </c:pt>
                <c:pt idx="5">
                  <c:v>0.32056265142225443</c:v>
                </c:pt>
                <c:pt idx="6">
                  <c:v>0.30102827604177329</c:v>
                </c:pt>
              </c:numCache>
            </c:numRef>
          </c:val>
          <c:smooth val="0"/>
          <c:extLst>
            <c:ext xmlns:c16="http://schemas.microsoft.com/office/drawing/2014/chart" uri="{C3380CC4-5D6E-409C-BE32-E72D297353CC}">
              <c16:uniqueId val="{00000000-758E-4EEB-BA21-DE8668BE407C}"/>
            </c:ext>
          </c:extLst>
        </c:ser>
        <c:ser>
          <c:idx val="1"/>
          <c:order val="1"/>
          <c:tx>
            <c:strRef>
              <c:f>'Лабораторна робота 14'!$A$8:$B$8</c:f>
              <c:strCache>
                <c:ptCount val="2"/>
                <c:pt idx="0">
                  <c:v>Гранична межа</c:v>
                </c:pt>
              </c:strCache>
            </c:strRef>
          </c:tx>
          <c:spPr>
            <a:ln w="28575" cap="rnd">
              <a:solidFill>
                <a:schemeClr val="accent2"/>
              </a:solidFill>
              <a:round/>
            </a:ln>
            <a:effectLst/>
          </c:spPr>
          <c:marker>
            <c:symbol val="none"/>
          </c:marker>
          <c:cat>
            <c:strRef>
              <c:f>'Лабораторна робота 14'!$C$6:$I$6</c:f>
              <c:strCache>
                <c:ptCount val="7"/>
                <c:pt idx="0">
                  <c:v>1 квартал 2014</c:v>
                </c:pt>
                <c:pt idx="1">
                  <c:v>2 квартал 2014</c:v>
                </c:pt>
                <c:pt idx="2">
                  <c:v>3 квартал 2014</c:v>
                </c:pt>
                <c:pt idx="3">
                  <c:v>4 квартал 2014</c:v>
                </c:pt>
                <c:pt idx="4">
                  <c:v>1 квартал 2015</c:v>
                </c:pt>
                <c:pt idx="5">
                  <c:v>2 квартал 2015</c:v>
                </c:pt>
                <c:pt idx="6">
                  <c:v>3 квартал 2015</c:v>
                </c:pt>
              </c:strCache>
            </c:strRef>
          </c:cat>
          <c:val>
            <c:numRef>
              <c:f>'Лабораторна робота 14'!$C$8:$I$8</c:f>
              <c:numCache>
                <c:formatCode>0.00</c:formatCode>
                <c:ptCount val="7"/>
                <c:pt idx="0">
                  <c:v>0.3</c:v>
                </c:pt>
                <c:pt idx="1">
                  <c:v>0.3</c:v>
                </c:pt>
                <c:pt idx="2">
                  <c:v>0.3</c:v>
                </c:pt>
                <c:pt idx="3">
                  <c:v>0.3</c:v>
                </c:pt>
                <c:pt idx="4">
                  <c:v>0.3</c:v>
                </c:pt>
                <c:pt idx="5">
                  <c:v>0.3</c:v>
                </c:pt>
                <c:pt idx="6">
                  <c:v>0.3</c:v>
                </c:pt>
              </c:numCache>
            </c:numRef>
          </c:val>
          <c:smooth val="0"/>
          <c:extLst>
            <c:ext xmlns:c16="http://schemas.microsoft.com/office/drawing/2014/chart" uri="{C3380CC4-5D6E-409C-BE32-E72D297353CC}">
              <c16:uniqueId val="{00000001-758E-4EEB-BA21-DE8668BE407C}"/>
            </c:ext>
          </c:extLst>
        </c:ser>
        <c:dLbls>
          <c:showLegendKey val="0"/>
          <c:showVal val="0"/>
          <c:showCatName val="0"/>
          <c:showSerName val="0"/>
          <c:showPercent val="0"/>
          <c:showBubbleSize val="0"/>
        </c:dLbls>
        <c:smooth val="0"/>
        <c:axId val="332028400"/>
        <c:axId val="332027744"/>
      </c:lineChart>
      <c:catAx>
        <c:axId val="33202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027744"/>
        <c:crosses val="autoZero"/>
        <c:auto val="1"/>
        <c:lblAlgn val="ctr"/>
        <c:lblOffset val="100"/>
        <c:noMultiLvlLbl val="0"/>
      </c:catAx>
      <c:valAx>
        <c:axId val="3320277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0284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Creditmen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'Лабораторна робота 14'!$A$33:$B$33</c:f>
              <c:strCache>
                <c:ptCount val="2"/>
                <c:pt idx="0">
                  <c:v>Creditmen</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poly"/>
            <c:order val="3"/>
            <c:forward val="1"/>
            <c:dispRSqr val="1"/>
            <c:dispEq val="1"/>
            <c:trendlineLbl>
              <c:layout>
                <c:manualLayout>
                  <c:x val="5.0497821308920846E-2"/>
                  <c:y val="-0.75947117686066523"/>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uk-UA" baseline="0"/>
                      <a:t>Рівняння лінії тренду</a:t>
                    </a:r>
                  </a:p>
                  <a:p>
                    <a:pPr>
                      <a:defRPr/>
                    </a:pPr>
                    <a:r>
                      <a:rPr lang="en-US" baseline="0"/>
                      <a:t>y = -4.9302x</a:t>
                    </a:r>
                    <a:r>
                      <a:rPr lang="en-US" baseline="30000"/>
                      <a:t>3</a:t>
                    </a:r>
                    <a:r>
                      <a:rPr lang="en-US" baseline="0"/>
                      <a:t> + 51.817x</a:t>
                    </a:r>
                    <a:r>
                      <a:rPr lang="en-US" baseline="30000"/>
                      <a:t>2</a:t>
                    </a:r>
                    <a:r>
                      <a:rPr lang="en-US" baseline="0"/>
                      <a:t> - 146.32x + 318.36</a:t>
                    </a:r>
                    <a:br>
                      <a:rPr lang="en-US" baseline="0"/>
                    </a:br>
                    <a:r>
                      <a:rPr lang="en-US" baseline="0"/>
                      <a:t>R² = 0.9308</a:t>
                    </a:r>
                    <a:endParaRPr lang="en-US"/>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'Лабораторна робота 14'!$C$32:$I$32</c:f>
              <c:strCache>
                <c:ptCount val="7"/>
                <c:pt idx="0">
                  <c:v>1 квартал 2014</c:v>
                </c:pt>
                <c:pt idx="1">
                  <c:v>2 квартал 2014</c:v>
                </c:pt>
                <c:pt idx="2">
                  <c:v>3 квартал 2014</c:v>
                </c:pt>
                <c:pt idx="3">
                  <c:v>4 квартал 2014</c:v>
                </c:pt>
                <c:pt idx="4">
                  <c:v>1 квартал 2015</c:v>
                </c:pt>
                <c:pt idx="5">
                  <c:v>2 квартал 2015</c:v>
                </c:pt>
                <c:pt idx="6">
                  <c:v>3 квартал 2015</c:v>
                </c:pt>
              </c:strCache>
            </c:strRef>
          </c:cat>
          <c:val>
            <c:numRef>
              <c:f>'Лабораторна робота 14'!$C$33:$I$33</c:f>
              <c:numCache>
                <c:formatCode>0.00</c:formatCode>
                <c:ptCount val="7"/>
                <c:pt idx="0">
                  <c:v>218.86300341931033</c:v>
                </c:pt>
                <c:pt idx="1">
                  <c:v>199.11960901139909</c:v>
                </c:pt>
                <c:pt idx="2">
                  <c:v>194.86929493747368</c:v>
                </c:pt>
                <c:pt idx="3">
                  <c:v>263.60172513776678</c:v>
                </c:pt>
                <c:pt idx="4">
                  <c:v>267.24730196672766</c:v>
                </c:pt>
                <c:pt idx="5">
                  <c:v>231.25771252025908</c:v>
                </c:pt>
                <c:pt idx="6">
                  <c:v>145.89173880604565</c:v>
                </c:pt>
              </c:numCache>
            </c:numRef>
          </c:val>
          <c:smooth val="0"/>
          <c:extLst>
            <c:ext xmlns:c16="http://schemas.microsoft.com/office/drawing/2014/chart" uri="{C3380CC4-5D6E-409C-BE32-E72D297353CC}">
              <c16:uniqueId val="{00000000-34D0-4D1C-8C78-CDE34F95F089}"/>
            </c:ext>
          </c:extLst>
        </c:ser>
        <c:ser>
          <c:idx val="1"/>
          <c:order val="1"/>
          <c:tx>
            <c:strRef>
              <c:f>'Лабораторна робота 14'!$A$34:$B$34</c:f>
              <c:strCache>
                <c:ptCount val="2"/>
                <c:pt idx="0">
                  <c:v>Норма</c:v>
                </c:pt>
              </c:strCache>
            </c:strRef>
          </c:tx>
          <c:spPr>
            <a:ln w="28575" cap="rnd">
              <a:solidFill>
                <a:schemeClr val="accent2"/>
              </a:solidFill>
              <a:round/>
            </a:ln>
            <a:effectLst/>
          </c:spPr>
          <c:marker>
            <c:symbol val="none"/>
          </c:marker>
          <c:cat>
            <c:strRef>
              <c:f>'Лабораторна робота 14'!$C$32:$I$32</c:f>
              <c:strCache>
                <c:ptCount val="7"/>
                <c:pt idx="0">
                  <c:v>1 квартал 2014</c:v>
                </c:pt>
                <c:pt idx="1">
                  <c:v>2 квартал 2014</c:v>
                </c:pt>
                <c:pt idx="2">
                  <c:v>3 квартал 2014</c:v>
                </c:pt>
                <c:pt idx="3">
                  <c:v>4 квартал 2014</c:v>
                </c:pt>
                <c:pt idx="4">
                  <c:v>1 квартал 2015</c:v>
                </c:pt>
                <c:pt idx="5">
                  <c:v>2 квартал 2015</c:v>
                </c:pt>
                <c:pt idx="6">
                  <c:v>3 квартал 2015</c:v>
                </c:pt>
              </c:strCache>
            </c:strRef>
          </c:cat>
          <c:val>
            <c:numRef>
              <c:f>'Лабораторна робота 14'!$C$34:$I$34</c:f>
              <c:numCache>
                <c:formatCode>0.00</c:formatCode>
                <c:ptCount val="7"/>
                <c:pt idx="0">
                  <c:v>100</c:v>
                </c:pt>
                <c:pt idx="1">
                  <c:v>100</c:v>
                </c:pt>
                <c:pt idx="2">
                  <c:v>100</c:v>
                </c:pt>
                <c:pt idx="3">
                  <c:v>100</c:v>
                </c:pt>
                <c:pt idx="4">
                  <c:v>100</c:v>
                </c:pt>
                <c:pt idx="5">
                  <c:v>100</c:v>
                </c:pt>
                <c:pt idx="6">
                  <c:v>100</c:v>
                </c:pt>
              </c:numCache>
            </c:numRef>
          </c:val>
          <c:smooth val="0"/>
          <c:extLst>
            <c:ext xmlns:c16="http://schemas.microsoft.com/office/drawing/2014/chart" uri="{C3380CC4-5D6E-409C-BE32-E72D297353CC}">
              <c16:uniqueId val="{00000001-34D0-4D1C-8C78-CDE34F95F089}"/>
            </c:ext>
          </c:extLst>
        </c:ser>
        <c:dLbls>
          <c:showLegendKey val="0"/>
          <c:showVal val="0"/>
          <c:showCatName val="0"/>
          <c:showSerName val="0"/>
          <c:showPercent val="0"/>
          <c:showBubbleSize val="0"/>
        </c:dLbls>
        <c:smooth val="0"/>
        <c:axId val="332028400"/>
        <c:axId val="332027744"/>
      </c:lineChart>
      <c:catAx>
        <c:axId val="33202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027744"/>
        <c:crosses val="autoZero"/>
        <c:auto val="1"/>
        <c:lblAlgn val="ctr"/>
        <c:lblOffset val="100"/>
        <c:noMultiLvlLbl val="0"/>
      </c:catAx>
      <c:valAx>
        <c:axId val="3320277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0284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Модель </a:t>
            </a:r>
            <a:r>
              <a:rPr lang="en-US"/>
              <a:t>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'Лабораторна робота 15'!$A$7:$B$7</c:f>
              <c:strCache>
                <c:ptCount val="2"/>
                <c:pt idx="0">
                  <c:v>Модель R</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poly"/>
            <c:order val="4"/>
            <c:forward val="1"/>
            <c:dispRSqr val="1"/>
            <c:dispEq val="1"/>
            <c:trendlineLbl>
              <c:layout>
                <c:manualLayout>
                  <c:x val="5.2096665641281965E-2"/>
                  <c:y val="-0.18370189758492889"/>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uk-UA" baseline="0"/>
                      <a:t>Рівняння лінії тренду</a:t>
                    </a:r>
                  </a:p>
                  <a:p>
                    <a:pPr>
                      <a:defRPr/>
                    </a:pPr>
                    <a:r>
                      <a:rPr lang="en-US" baseline="0"/>
                      <a:t>y = 0.0022x</a:t>
                    </a:r>
                    <a:r>
                      <a:rPr lang="en-US" baseline="30000"/>
                      <a:t>4</a:t>
                    </a:r>
                    <a:r>
                      <a:rPr lang="en-US" baseline="0"/>
                      <a:t> - 0.0368x</a:t>
                    </a:r>
                    <a:r>
                      <a:rPr lang="en-US" baseline="30000"/>
                      <a:t>3</a:t>
                    </a:r>
                    <a:r>
                      <a:rPr lang="en-US" baseline="0"/>
                      <a:t> + 0.2035x</a:t>
                    </a:r>
                    <a:r>
                      <a:rPr lang="en-US" baseline="30000"/>
                      <a:t>2</a:t>
                    </a:r>
                    <a:r>
                      <a:rPr lang="en-US" baseline="0"/>
                      <a:t> - 0.4141x + 0.9015</a:t>
                    </a:r>
                    <a:br>
                      <a:rPr lang="en-US" baseline="0"/>
                    </a:br>
                    <a:r>
                      <a:rPr lang="en-US" baseline="0"/>
                      <a:t>R² = 0.7267</a:t>
                    </a:r>
                    <a:endParaRPr lang="en-US"/>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'Лабораторна робота 15'!$C$6:$I$6</c:f>
              <c:strCache>
                <c:ptCount val="7"/>
                <c:pt idx="0">
                  <c:v>1 квартал 2014</c:v>
                </c:pt>
                <c:pt idx="1">
                  <c:v>2 квартал 2014</c:v>
                </c:pt>
                <c:pt idx="2">
                  <c:v>3 квартал 2014</c:v>
                </c:pt>
                <c:pt idx="3">
                  <c:v>4 квартал 2014</c:v>
                </c:pt>
                <c:pt idx="4">
                  <c:v>1 квартал 2015</c:v>
                </c:pt>
                <c:pt idx="5">
                  <c:v>2 квартал 2015</c:v>
                </c:pt>
                <c:pt idx="6">
                  <c:v>3 квартал 2015</c:v>
                </c:pt>
              </c:strCache>
            </c:strRef>
          </c:cat>
          <c:val>
            <c:numRef>
              <c:f>'Лабораторна робота 15'!$C$7:$I$7</c:f>
              <c:numCache>
                <c:formatCode>0.00</c:formatCode>
                <c:ptCount val="7"/>
                <c:pt idx="0">
                  <c:v>0.6513709869921247</c:v>
                </c:pt>
                <c:pt idx="1">
                  <c:v>0.64867978362884138</c:v>
                </c:pt>
                <c:pt idx="2">
                  <c:v>0.64817876608955105</c:v>
                </c:pt>
                <c:pt idx="3">
                  <c:v>0.72101225928363732</c:v>
                </c:pt>
                <c:pt idx="4">
                  <c:v>0.7216521309470505</c:v>
                </c:pt>
                <c:pt idx="5">
                  <c:v>0.65329967452950166</c:v>
                </c:pt>
                <c:pt idx="6">
                  <c:v>0.68335392151478558</c:v>
                </c:pt>
              </c:numCache>
            </c:numRef>
          </c:val>
          <c:smooth val="0"/>
          <c:extLst>
            <c:ext xmlns:c16="http://schemas.microsoft.com/office/drawing/2014/chart" uri="{C3380CC4-5D6E-409C-BE32-E72D297353CC}">
              <c16:uniqueId val="{00000000-600C-44E1-9938-0D2A61826F2B}"/>
            </c:ext>
          </c:extLst>
        </c:ser>
        <c:dLbls>
          <c:showLegendKey val="0"/>
          <c:showVal val="0"/>
          <c:showCatName val="0"/>
          <c:showSerName val="0"/>
          <c:showPercent val="0"/>
          <c:showBubbleSize val="0"/>
        </c:dLbls>
        <c:smooth val="0"/>
        <c:axId val="332028400"/>
        <c:axId val="332027744"/>
      </c:lineChart>
      <c:catAx>
        <c:axId val="33202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027744"/>
        <c:crosses val="autoZero"/>
        <c:auto val="1"/>
        <c:lblAlgn val="ctr"/>
        <c:lblOffset val="100"/>
        <c:noMultiLvlLbl val="0"/>
      </c:catAx>
      <c:valAx>
        <c:axId val="3320277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0284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uk-UA" sz="1400" b="1" i="1" u="none" strike="noStrike" baseline="0">
                <a:effectLst/>
              </a:rPr>
              <a:t>Універсальна дискримінантна модель</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'Лабораторна робота 15'!$A$33:$B$33</c:f>
              <c:strCache>
                <c:ptCount val="2"/>
                <c:pt idx="0">
                  <c:v>Універсальна дискримінантна модель</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poly"/>
            <c:order val="2"/>
            <c:forward val="1"/>
            <c:dispRSqr val="1"/>
            <c:dispEq val="1"/>
            <c:trendlineLbl>
              <c:layout>
                <c:manualLayout>
                  <c:x val="5.8906553976014159E-2"/>
                  <c:y val="-0.65938163130692884"/>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uk-UA" baseline="0"/>
                      <a:t>Рівняння лінії тренду</a:t>
                    </a:r>
                  </a:p>
                  <a:p>
                    <a:pPr>
                      <a:defRPr/>
                    </a:pPr>
                    <a:r>
                      <a:rPr lang="en-US" baseline="0"/>
                      <a:t>y = 0.0062x</a:t>
                    </a:r>
                    <a:r>
                      <a:rPr lang="en-US" baseline="30000"/>
                      <a:t>2</a:t>
                    </a:r>
                    <a:r>
                      <a:rPr lang="en-US" baseline="0"/>
                      <a:t> - 0.093x + 0.4242</a:t>
                    </a:r>
                    <a:br>
                      <a:rPr lang="en-US" baseline="0"/>
                    </a:br>
                    <a:r>
                      <a:rPr lang="en-US" baseline="0"/>
                      <a:t>R² = 0.7012</a:t>
                    </a:r>
                    <a:endParaRPr lang="en-US"/>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'Лабораторна робота 15'!$C$32:$I$32</c:f>
              <c:strCache>
                <c:ptCount val="7"/>
                <c:pt idx="0">
                  <c:v>1 квартал 2014</c:v>
                </c:pt>
                <c:pt idx="1">
                  <c:v>2 квартал 2014</c:v>
                </c:pt>
                <c:pt idx="2">
                  <c:v>3 квартал 2014</c:v>
                </c:pt>
                <c:pt idx="3">
                  <c:v>4 квартал 2014</c:v>
                </c:pt>
                <c:pt idx="4">
                  <c:v>1 квартал 2015</c:v>
                </c:pt>
                <c:pt idx="5">
                  <c:v>2 квартал 2015</c:v>
                </c:pt>
                <c:pt idx="6">
                  <c:v>3 квартал 2015</c:v>
                </c:pt>
              </c:strCache>
            </c:strRef>
          </c:cat>
          <c:val>
            <c:numRef>
              <c:f>'Лабораторна робота 15'!$C$33:$I$33</c:f>
              <c:numCache>
                <c:formatCode>0.00</c:formatCode>
                <c:ptCount val="7"/>
                <c:pt idx="0">
                  <c:v>0.38421554846723127</c:v>
                </c:pt>
                <c:pt idx="1">
                  <c:v>0.22553828570765916</c:v>
                </c:pt>
                <c:pt idx="2">
                  <c:v>0.15894113973621413</c:v>
                </c:pt>
                <c:pt idx="3">
                  <c:v>9.6210437536767279E-2</c:v>
                </c:pt>
                <c:pt idx="4">
                  <c:v>0.20022556975156666</c:v>
                </c:pt>
                <c:pt idx="5">
                  <c:v>0.1527747298132435</c:v>
                </c:pt>
                <c:pt idx="6">
                  <c:v>1.1878968738807671E-2</c:v>
                </c:pt>
              </c:numCache>
            </c:numRef>
          </c:val>
          <c:smooth val="0"/>
          <c:extLst>
            <c:ext xmlns:c16="http://schemas.microsoft.com/office/drawing/2014/chart" uri="{C3380CC4-5D6E-409C-BE32-E72D297353CC}">
              <c16:uniqueId val="{00000000-E4BC-4FD6-9ADF-DA44548F9EB4}"/>
            </c:ext>
          </c:extLst>
        </c:ser>
        <c:dLbls>
          <c:showLegendKey val="0"/>
          <c:showVal val="0"/>
          <c:showCatName val="0"/>
          <c:showSerName val="0"/>
          <c:showPercent val="0"/>
          <c:showBubbleSize val="0"/>
        </c:dLbls>
        <c:smooth val="0"/>
        <c:axId val="332028400"/>
        <c:axId val="332027744"/>
      </c:lineChart>
      <c:catAx>
        <c:axId val="33202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027744"/>
        <c:crosses val="autoZero"/>
        <c:auto val="1"/>
        <c:lblAlgn val="ctr"/>
        <c:lblOffset val="100"/>
        <c:noMultiLvlLbl val="0"/>
      </c:catAx>
      <c:valAx>
        <c:axId val="3320277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0284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44824</xdr:colOff>
      <xdr:row>8</xdr:row>
      <xdr:rowOff>40341</xdr:rowOff>
    </xdr:from>
    <xdr:to>
      <xdr:col>8</xdr:col>
      <xdr:colOff>1021976</xdr:colOff>
      <xdr:row>27</xdr:row>
      <xdr:rowOff>80682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44824</xdr:colOff>
      <xdr:row>34</xdr:row>
      <xdr:rowOff>40341</xdr:rowOff>
    </xdr:from>
    <xdr:to>
      <xdr:col>8</xdr:col>
      <xdr:colOff>1021976</xdr:colOff>
      <xdr:row>53</xdr:row>
      <xdr:rowOff>80682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44824</xdr:colOff>
      <xdr:row>8</xdr:row>
      <xdr:rowOff>40341</xdr:rowOff>
    </xdr:from>
    <xdr:to>
      <xdr:col>8</xdr:col>
      <xdr:colOff>1021976</xdr:colOff>
      <xdr:row>27</xdr:row>
      <xdr:rowOff>80682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44824</xdr:colOff>
      <xdr:row>34</xdr:row>
      <xdr:rowOff>40341</xdr:rowOff>
    </xdr:from>
    <xdr:to>
      <xdr:col>8</xdr:col>
      <xdr:colOff>1021976</xdr:colOff>
      <xdr:row>53</xdr:row>
      <xdr:rowOff>80682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44824</xdr:colOff>
      <xdr:row>8</xdr:row>
      <xdr:rowOff>40341</xdr:rowOff>
    </xdr:from>
    <xdr:to>
      <xdr:col>8</xdr:col>
      <xdr:colOff>1021976</xdr:colOff>
      <xdr:row>27</xdr:row>
      <xdr:rowOff>80682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44824</xdr:colOff>
      <xdr:row>34</xdr:row>
      <xdr:rowOff>40341</xdr:rowOff>
    </xdr:from>
    <xdr:to>
      <xdr:col>8</xdr:col>
      <xdr:colOff>1021976</xdr:colOff>
      <xdr:row>53</xdr:row>
      <xdr:rowOff>80682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15"/>
  <sheetViews>
    <sheetView topLeftCell="A56" workbookViewId="0">
      <selection activeCell="C59" sqref="C59"/>
    </sheetView>
  </sheetViews>
  <sheetFormatPr defaultRowHeight="14.4" x14ac:dyDescent="0.3"/>
  <cols>
    <col min="1" max="1" width="21.5546875" customWidth="1"/>
    <col min="2" max="2" width="15.33203125" customWidth="1"/>
    <col min="3" max="3" width="19.6640625" customWidth="1"/>
    <col min="4" max="4" width="16.109375" customWidth="1"/>
    <col min="5" max="5" width="23.5546875" customWidth="1"/>
    <col min="6" max="6" width="22.109375" customWidth="1"/>
    <col min="7" max="7" width="18.88671875" customWidth="1"/>
    <col min="8" max="8" width="15.109375" customWidth="1"/>
    <col min="9" max="9" width="17.88671875" customWidth="1"/>
  </cols>
  <sheetData>
    <row r="2" spans="1:9" ht="18" x14ac:dyDescent="0.35">
      <c r="B2" s="43" t="s">
        <v>0</v>
      </c>
      <c r="C2" s="43"/>
      <c r="D2" s="43"/>
      <c r="E2" s="43"/>
      <c r="F2" s="43"/>
      <c r="G2" s="43"/>
      <c r="H2" s="43"/>
      <c r="I2" s="43"/>
    </row>
    <row r="3" spans="1:9" ht="31.2" x14ac:dyDescent="0.3">
      <c r="A3" s="1" t="s">
        <v>1</v>
      </c>
      <c r="B3" s="1" t="s">
        <v>2</v>
      </c>
      <c r="C3" s="1" t="s">
        <v>3</v>
      </c>
      <c r="D3" s="1" t="s">
        <v>4</v>
      </c>
      <c r="E3" s="1" t="s">
        <v>5</v>
      </c>
      <c r="F3" s="1" t="s">
        <v>6</v>
      </c>
      <c r="G3" s="1" t="s">
        <v>7</v>
      </c>
      <c r="H3" s="1" t="s">
        <v>8</v>
      </c>
      <c r="I3" s="1" t="s">
        <v>9</v>
      </c>
    </row>
    <row r="4" spans="1:9" ht="15.6" x14ac:dyDescent="0.3">
      <c r="A4" s="1"/>
      <c r="B4" s="1"/>
      <c r="C4" s="1"/>
      <c r="D4" s="1"/>
      <c r="E4" s="1"/>
      <c r="F4" s="2"/>
      <c r="G4" s="2"/>
      <c r="H4" s="2"/>
      <c r="I4" s="2"/>
    </row>
    <row r="5" spans="1:9" ht="15.6" x14ac:dyDescent="0.3">
      <c r="A5" s="44" t="s">
        <v>10</v>
      </c>
      <c r="B5" s="44"/>
      <c r="C5" s="44"/>
      <c r="D5" s="44"/>
      <c r="E5" s="44"/>
      <c r="F5" s="2"/>
      <c r="G5" s="2"/>
      <c r="H5" s="2"/>
      <c r="I5" s="2"/>
    </row>
    <row r="6" spans="1:9" ht="31.2" x14ac:dyDescent="0.3">
      <c r="A6" s="3" t="s">
        <v>11</v>
      </c>
      <c r="B6" s="4">
        <v>1000</v>
      </c>
      <c r="C6" s="4">
        <v>546</v>
      </c>
      <c r="D6" s="4">
        <v>682.5</v>
      </c>
      <c r="E6" s="4">
        <v>737.1</v>
      </c>
      <c r="F6" s="4">
        <v>807</v>
      </c>
      <c r="G6" s="4">
        <v>807</v>
      </c>
      <c r="H6" s="5">
        <v>611.5200000000001</v>
      </c>
      <c r="I6" s="4">
        <v>355</v>
      </c>
    </row>
    <row r="7" spans="1:9" ht="15.6" x14ac:dyDescent="0.3">
      <c r="A7" s="3" t="s">
        <v>12</v>
      </c>
      <c r="B7" s="4">
        <v>1001</v>
      </c>
      <c r="C7" s="4">
        <v>1789</v>
      </c>
      <c r="D7" s="4">
        <v>2236.25</v>
      </c>
      <c r="E7" s="4">
        <v>2415.15</v>
      </c>
      <c r="F7" s="4">
        <v>2223</v>
      </c>
      <c r="G7" s="4">
        <v>2223</v>
      </c>
      <c r="H7" s="5">
        <v>2003.6800000000003</v>
      </c>
      <c r="I7" s="4">
        <v>2338</v>
      </c>
    </row>
    <row r="8" spans="1:9" ht="31.2" x14ac:dyDescent="0.3">
      <c r="A8" s="3" t="s">
        <v>13</v>
      </c>
      <c r="B8" s="4">
        <v>1002</v>
      </c>
      <c r="C8" s="4">
        <v>1243</v>
      </c>
      <c r="D8" s="4">
        <v>1553.75</v>
      </c>
      <c r="E8" s="4">
        <v>1678.0500000000002</v>
      </c>
      <c r="F8" s="4">
        <v>1416</v>
      </c>
      <c r="G8" s="4">
        <v>1416</v>
      </c>
      <c r="H8" s="5">
        <v>1392.16</v>
      </c>
      <c r="I8" s="4">
        <v>1983</v>
      </c>
    </row>
    <row r="9" spans="1:9" ht="46.8" x14ac:dyDescent="0.3">
      <c r="A9" s="3" t="s">
        <v>14</v>
      </c>
      <c r="B9" s="4">
        <v>1005</v>
      </c>
      <c r="C9" s="4">
        <v>12667</v>
      </c>
      <c r="D9" s="4">
        <v>15833.75</v>
      </c>
      <c r="E9" s="4">
        <v>17100.45</v>
      </c>
      <c r="F9" s="4">
        <v>11674</v>
      </c>
      <c r="G9" s="4">
        <v>11674</v>
      </c>
      <c r="H9" s="5">
        <v>14187.04</v>
      </c>
      <c r="I9" s="4">
        <v>8463</v>
      </c>
    </row>
    <row r="10" spans="1:9" ht="15.6" x14ac:dyDescent="0.3">
      <c r="A10" s="3" t="s">
        <v>15</v>
      </c>
      <c r="B10" s="4">
        <v>1010</v>
      </c>
      <c r="C10" s="4">
        <v>238238</v>
      </c>
      <c r="D10" s="4">
        <v>297797.5</v>
      </c>
      <c r="E10" s="4">
        <v>321621.30000000005</v>
      </c>
      <c r="F10" s="4">
        <v>218599</v>
      </c>
      <c r="G10" s="4">
        <v>218599</v>
      </c>
      <c r="H10" s="5">
        <v>266826.56</v>
      </c>
      <c r="I10" s="4">
        <v>235753</v>
      </c>
    </row>
    <row r="11" spans="1:9" ht="15.6" x14ac:dyDescent="0.3">
      <c r="A11" s="3" t="s">
        <v>12</v>
      </c>
      <c r="B11" s="4">
        <v>1011</v>
      </c>
      <c r="C11" s="4">
        <v>256136</v>
      </c>
      <c r="D11" s="4">
        <v>320170</v>
      </c>
      <c r="E11" s="4">
        <v>345783.60000000003</v>
      </c>
      <c r="F11" s="4">
        <v>322467</v>
      </c>
      <c r="G11" s="4">
        <v>322467</v>
      </c>
      <c r="H11" s="5">
        <v>286872.32000000001</v>
      </c>
      <c r="I11" s="4">
        <v>368461</v>
      </c>
    </row>
    <row r="12" spans="1:9" ht="15.6" x14ac:dyDescent="0.3">
      <c r="A12" s="3" t="s">
        <v>16</v>
      </c>
      <c r="B12" s="4">
        <v>1012</v>
      </c>
      <c r="C12" s="4">
        <v>17898</v>
      </c>
      <c r="D12" s="4">
        <v>22372.5</v>
      </c>
      <c r="E12" s="4">
        <v>24162.300000000003</v>
      </c>
      <c r="F12" s="4">
        <v>103868</v>
      </c>
      <c r="G12" s="4">
        <v>103868</v>
      </c>
      <c r="H12" s="5">
        <v>20045.760000000002</v>
      </c>
      <c r="I12" s="4">
        <v>132708</v>
      </c>
    </row>
    <row r="13" spans="1:9" ht="31.2" x14ac:dyDescent="0.3">
      <c r="A13" s="3" t="s">
        <v>17</v>
      </c>
      <c r="B13" s="4">
        <v>1015</v>
      </c>
      <c r="C13" s="4">
        <v>0</v>
      </c>
      <c r="D13" s="4">
        <v>0</v>
      </c>
      <c r="E13" s="4">
        <v>0</v>
      </c>
      <c r="F13" s="4">
        <v>0</v>
      </c>
      <c r="G13" s="4">
        <v>0</v>
      </c>
      <c r="H13" s="5">
        <v>0</v>
      </c>
      <c r="I13" s="4">
        <v>0</v>
      </c>
    </row>
    <row r="14" spans="1:9" ht="15.6" x14ac:dyDescent="0.3">
      <c r="A14" s="3" t="s">
        <v>12</v>
      </c>
      <c r="B14" s="4">
        <v>1016</v>
      </c>
      <c r="C14" s="4">
        <v>0</v>
      </c>
      <c r="D14" s="4">
        <v>0</v>
      </c>
      <c r="E14" s="4">
        <v>0</v>
      </c>
      <c r="F14" s="4">
        <v>0</v>
      </c>
      <c r="G14" s="4">
        <v>0</v>
      </c>
      <c r="H14" s="5">
        <v>0</v>
      </c>
      <c r="I14" s="4">
        <v>0</v>
      </c>
    </row>
    <row r="15" spans="1:9" ht="15.6" x14ac:dyDescent="0.3">
      <c r="A15" s="3" t="s">
        <v>16</v>
      </c>
      <c r="B15" s="4">
        <v>1017</v>
      </c>
      <c r="C15" s="4">
        <v>0</v>
      </c>
      <c r="D15" s="4">
        <v>0</v>
      </c>
      <c r="E15" s="4">
        <v>0</v>
      </c>
      <c r="F15" s="4">
        <v>0</v>
      </c>
      <c r="G15" s="4">
        <v>0</v>
      </c>
      <c r="H15" s="5">
        <v>0</v>
      </c>
      <c r="I15" s="4">
        <v>0</v>
      </c>
    </row>
    <row r="16" spans="1:9" ht="31.2" x14ac:dyDescent="0.3">
      <c r="A16" s="3" t="s">
        <v>18</v>
      </c>
      <c r="B16" s="4">
        <v>1020</v>
      </c>
      <c r="C16" s="4">
        <v>0</v>
      </c>
      <c r="D16" s="4">
        <v>0</v>
      </c>
      <c r="E16" s="4">
        <v>0</v>
      </c>
      <c r="F16" s="4">
        <v>0</v>
      </c>
      <c r="G16" s="4">
        <v>0</v>
      </c>
      <c r="H16" s="5">
        <v>0</v>
      </c>
      <c r="I16" s="4">
        <v>0</v>
      </c>
    </row>
    <row r="17" spans="1:9" ht="15.6" x14ac:dyDescent="0.3">
      <c r="A17" s="3" t="s">
        <v>12</v>
      </c>
      <c r="B17" s="4">
        <v>1021</v>
      </c>
      <c r="C17" s="4">
        <v>0</v>
      </c>
      <c r="D17" s="4">
        <v>0</v>
      </c>
      <c r="E17" s="4">
        <v>0</v>
      </c>
      <c r="F17" s="4">
        <v>0</v>
      </c>
      <c r="G17" s="4">
        <v>0</v>
      </c>
      <c r="H17" s="5">
        <v>0</v>
      </c>
      <c r="I17" s="4">
        <v>0</v>
      </c>
    </row>
    <row r="18" spans="1:9" ht="31.2" x14ac:dyDescent="0.3">
      <c r="A18" s="3" t="s">
        <v>13</v>
      </c>
      <c r="B18" s="4">
        <v>1022</v>
      </c>
      <c r="C18" s="4">
        <v>0</v>
      </c>
      <c r="D18" s="4">
        <v>0</v>
      </c>
      <c r="E18" s="4">
        <v>0</v>
      </c>
      <c r="F18" s="4">
        <v>0</v>
      </c>
      <c r="G18" s="4">
        <v>0</v>
      </c>
      <c r="H18" s="5">
        <v>0</v>
      </c>
      <c r="I18" s="4">
        <v>0</v>
      </c>
    </row>
    <row r="19" spans="1:9" ht="46.8" x14ac:dyDescent="0.3">
      <c r="A19" s="3" t="s">
        <v>19</v>
      </c>
      <c r="B19" s="42">
        <v>1030</v>
      </c>
      <c r="C19" s="42">
        <v>0</v>
      </c>
      <c r="D19" s="5"/>
      <c r="E19" s="42">
        <v>0</v>
      </c>
      <c r="F19" s="42">
        <v>0</v>
      </c>
      <c r="G19" s="42">
        <v>0</v>
      </c>
      <c r="H19" s="5"/>
      <c r="I19" s="42">
        <v>0</v>
      </c>
    </row>
    <row r="20" spans="1:9" ht="62.4" x14ac:dyDescent="0.3">
      <c r="A20" s="3" t="s">
        <v>20</v>
      </c>
      <c r="B20" s="42"/>
      <c r="C20" s="42"/>
      <c r="D20" s="5">
        <v>0</v>
      </c>
      <c r="E20" s="42"/>
      <c r="F20" s="42"/>
      <c r="G20" s="42"/>
      <c r="H20" s="5">
        <v>0</v>
      </c>
      <c r="I20" s="42"/>
    </row>
    <row r="21" spans="1:9" ht="31.2" x14ac:dyDescent="0.3">
      <c r="A21" s="3" t="s">
        <v>21</v>
      </c>
      <c r="B21" s="4">
        <v>1035</v>
      </c>
      <c r="C21" s="4">
        <v>1950</v>
      </c>
      <c r="D21" s="5">
        <v>2437.5</v>
      </c>
      <c r="E21" s="4">
        <v>2632.5</v>
      </c>
      <c r="F21" s="4">
        <v>49509</v>
      </c>
      <c r="G21" s="4">
        <v>49509</v>
      </c>
      <c r="H21" s="5">
        <v>2184</v>
      </c>
      <c r="I21" s="4">
        <v>53538</v>
      </c>
    </row>
    <row r="22" spans="1:9" ht="46.8" x14ac:dyDescent="0.3">
      <c r="A22" s="3" t="s">
        <v>22</v>
      </c>
      <c r="B22" s="4">
        <v>1040</v>
      </c>
      <c r="C22" s="4">
        <v>0</v>
      </c>
      <c r="D22" s="5">
        <v>0</v>
      </c>
      <c r="E22" s="4">
        <v>0</v>
      </c>
      <c r="F22" s="4">
        <v>290</v>
      </c>
      <c r="G22" s="4">
        <v>290</v>
      </c>
      <c r="H22" s="5">
        <v>0</v>
      </c>
      <c r="I22" s="4">
        <v>588</v>
      </c>
    </row>
    <row r="23" spans="1:9" ht="31.2" x14ac:dyDescent="0.3">
      <c r="A23" s="3" t="s">
        <v>23</v>
      </c>
      <c r="B23" s="4">
        <v>1045</v>
      </c>
      <c r="C23" s="4">
        <v>18484</v>
      </c>
      <c r="D23" s="5">
        <v>23105</v>
      </c>
      <c r="E23" s="4">
        <v>24953.4</v>
      </c>
      <c r="F23" s="4">
        <v>26036</v>
      </c>
      <c r="G23" s="4">
        <v>26036</v>
      </c>
      <c r="H23" s="5">
        <v>20702.080000000002</v>
      </c>
      <c r="I23" s="4">
        <v>13513</v>
      </c>
    </row>
    <row r="24" spans="1:9" ht="15.6" x14ac:dyDescent="0.3">
      <c r="A24" s="3" t="s">
        <v>24</v>
      </c>
      <c r="B24" s="4">
        <v>1050</v>
      </c>
      <c r="C24" s="4">
        <v>0</v>
      </c>
      <c r="D24" s="5">
        <v>0</v>
      </c>
      <c r="E24" s="4">
        <v>0</v>
      </c>
      <c r="F24" s="4">
        <v>0</v>
      </c>
      <c r="G24" s="4">
        <v>0</v>
      </c>
      <c r="H24" s="5">
        <v>0</v>
      </c>
      <c r="I24" s="4">
        <v>0</v>
      </c>
    </row>
    <row r="25" spans="1:9" ht="31.2" x14ac:dyDescent="0.3">
      <c r="A25" s="3" t="s">
        <v>25</v>
      </c>
      <c r="B25" s="4">
        <v>1060</v>
      </c>
      <c r="C25" s="4">
        <v>0</v>
      </c>
      <c r="D25" s="5">
        <v>0</v>
      </c>
      <c r="E25" s="4">
        <v>0</v>
      </c>
      <c r="F25" s="4">
        <v>0</v>
      </c>
      <c r="G25" s="4">
        <v>0</v>
      </c>
      <c r="H25" s="5">
        <v>0</v>
      </c>
      <c r="I25" s="4">
        <v>0</v>
      </c>
    </row>
    <row r="26" spans="1:9" ht="62.4" x14ac:dyDescent="0.3">
      <c r="A26" s="3" t="s">
        <v>26</v>
      </c>
      <c r="B26" s="4">
        <v>1065</v>
      </c>
      <c r="C26" s="4">
        <v>0</v>
      </c>
      <c r="D26" s="5">
        <v>0</v>
      </c>
      <c r="E26" s="4">
        <v>0</v>
      </c>
      <c r="F26" s="4">
        <v>0</v>
      </c>
      <c r="G26" s="4">
        <v>0</v>
      </c>
      <c r="H26" s="5">
        <v>0</v>
      </c>
      <c r="I26" s="4">
        <v>0</v>
      </c>
    </row>
    <row r="27" spans="1:9" ht="31.2" x14ac:dyDescent="0.3">
      <c r="A27" s="3" t="s">
        <v>27</v>
      </c>
      <c r="B27" s="4">
        <v>1090</v>
      </c>
      <c r="C27" s="4">
        <v>38936</v>
      </c>
      <c r="D27" s="5">
        <v>48670</v>
      </c>
      <c r="E27" s="4">
        <v>52563.600000000006</v>
      </c>
      <c r="F27" s="4">
        <v>3523</v>
      </c>
      <c r="G27" s="4">
        <v>3523</v>
      </c>
      <c r="H27" s="5">
        <v>43608.320000000007</v>
      </c>
      <c r="I27" s="4">
        <v>2612</v>
      </c>
    </row>
    <row r="28" spans="1:9" ht="31.2" x14ac:dyDescent="0.3">
      <c r="A28" s="6" t="s">
        <v>28</v>
      </c>
      <c r="B28" s="4">
        <v>1095</v>
      </c>
      <c r="C28" s="4">
        <v>310821</v>
      </c>
      <c r="D28" s="4">
        <v>388526.25</v>
      </c>
      <c r="E28" s="4">
        <v>419608.35000000003</v>
      </c>
      <c r="F28" s="4">
        <v>310438</v>
      </c>
      <c r="G28" s="4">
        <v>310438</v>
      </c>
      <c r="H28" s="5">
        <v>348119.52</v>
      </c>
      <c r="I28" s="4">
        <v>314822</v>
      </c>
    </row>
    <row r="29" spans="1:9" ht="15.6" x14ac:dyDescent="0.3">
      <c r="A29" s="45" t="s">
        <v>29</v>
      </c>
      <c r="B29" s="45"/>
      <c r="C29" s="45"/>
      <c r="D29" s="45"/>
      <c r="E29" s="45"/>
      <c r="F29" s="5"/>
      <c r="G29" s="5"/>
      <c r="H29" s="5"/>
      <c r="I29" s="5"/>
    </row>
    <row r="30" spans="1:9" ht="15.6" x14ac:dyDescent="0.3">
      <c r="A30" s="3" t="s">
        <v>30</v>
      </c>
      <c r="B30" s="4">
        <v>1100</v>
      </c>
      <c r="C30" s="4">
        <v>2922</v>
      </c>
      <c r="D30" s="5">
        <v>3652.5</v>
      </c>
      <c r="E30" s="5">
        <v>3944.7000000000003</v>
      </c>
      <c r="F30" s="4">
        <v>4068</v>
      </c>
      <c r="G30" s="4">
        <v>4068</v>
      </c>
      <c r="H30" s="5">
        <v>3272.6400000000003</v>
      </c>
      <c r="I30" s="4">
        <v>3751</v>
      </c>
    </row>
    <row r="31" spans="1:9" ht="15.6" x14ac:dyDescent="0.3">
      <c r="A31" s="3" t="s">
        <v>31</v>
      </c>
      <c r="B31" s="4">
        <v>1101</v>
      </c>
      <c r="C31" s="4">
        <v>0</v>
      </c>
      <c r="D31" s="5">
        <v>0</v>
      </c>
      <c r="E31" s="5">
        <v>0</v>
      </c>
      <c r="F31" s="4">
        <v>0</v>
      </c>
      <c r="G31" s="4">
        <v>0</v>
      </c>
      <c r="H31" s="5">
        <v>0</v>
      </c>
      <c r="I31" s="4">
        <v>0</v>
      </c>
    </row>
    <row r="32" spans="1:9" ht="31.2" x14ac:dyDescent="0.3">
      <c r="A32" s="3" t="s">
        <v>32</v>
      </c>
      <c r="B32" s="4">
        <v>1102</v>
      </c>
      <c r="C32" s="4">
        <v>0</v>
      </c>
      <c r="D32" s="5">
        <v>0</v>
      </c>
      <c r="E32" s="5">
        <v>0</v>
      </c>
      <c r="F32" s="4">
        <v>0</v>
      </c>
      <c r="G32" s="4">
        <v>0</v>
      </c>
      <c r="H32" s="5">
        <v>0</v>
      </c>
      <c r="I32" s="4">
        <v>0</v>
      </c>
    </row>
    <row r="33" spans="1:9" ht="15.6" x14ac:dyDescent="0.3">
      <c r="A33" s="3" t="s">
        <v>33</v>
      </c>
      <c r="B33" s="4">
        <v>1103</v>
      </c>
      <c r="C33" s="4">
        <v>0</v>
      </c>
      <c r="D33" s="5">
        <v>0</v>
      </c>
      <c r="E33" s="5">
        <v>0</v>
      </c>
      <c r="F33" s="4">
        <v>0</v>
      </c>
      <c r="G33" s="4">
        <v>0</v>
      </c>
      <c r="H33" s="5">
        <v>0</v>
      </c>
      <c r="I33" s="4">
        <v>0</v>
      </c>
    </row>
    <row r="34" spans="1:9" ht="15.6" x14ac:dyDescent="0.3">
      <c r="A34" s="3" t="s">
        <v>34</v>
      </c>
      <c r="B34" s="4">
        <v>1104</v>
      </c>
      <c r="C34" s="4">
        <v>0</v>
      </c>
      <c r="D34" s="5">
        <v>0</v>
      </c>
      <c r="E34" s="5">
        <v>0</v>
      </c>
      <c r="F34" s="4">
        <v>0</v>
      </c>
      <c r="G34" s="4">
        <v>0</v>
      </c>
      <c r="H34" s="5">
        <v>0</v>
      </c>
      <c r="I34" s="4">
        <v>0</v>
      </c>
    </row>
    <row r="35" spans="1:9" ht="31.2" x14ac:dyDescent="0.3">
      <c r="A35" s="3" t="s">
        <v>35</v>
      </c>
      <c r="B35" s="4">
        <v>1110</v>
      </c>
      <c r="C35" s="4">
        <v>0</v>
      </c>
      <c r="D35" s="5">
        <v>0</v>
      </c>
      <c r="E35" s="5">
        <v>0</v>
      </c>
      <c r="F35" s="4">
        <v>0</v>
      </c>
      <c r="G35" s="4">
        <v>0</v>
      </c>
      <c r="H35" s="5">
        <v>0</v>
      </c>
      <c r="I35" s="4">
        <v>0</v>
      </c>
    </row>
    <row r="36" spans="1:9" ht="31.2" x14ac:dyDescent="0.3">
      <c r="A36" s="3" t="s">
        <v>36</v>
      </c>
      <c r="B36" s="4">
        <v>1115</v>
      </c>
      <c r="C36" s="4">
        <v>0</v>
      </c>
      <c r="D36" s="5">
        <v>0</v>
      </c>
      <c r="E36" s="5">
        <v>0</v>
      </c>
      <c r="F36" s="4">
        <v>0</v>
      </c>
      <c r="G36" s="4">
        <v>0</v>
      </c>
      <c r="H36" s="5">
        <v>0</v>
      </c>
      <c r="I36" s="4">
        <v>0</v>
      </c>
    </row>
    <row r="37" spans="1:9" ht="15.6" x14ac:dyDescent="0.3">
      <c r="A37" s="3" t="s">
        <v>37</v>
      </c>
      <c r="B37" s="4">
        <v>1120</v>
      </c>
      <c r="C37" s="4">
        <v>0</v>
      </c>
      <c r="D37" s="5">
        <v>0</v>
      </c>
      <c r="E37" s="5">
        <v>0</v>
      </c>
      <c r="F37" s="4">
        <v>0</v>
      </c>
      <c r="G37" s="4">
        <v>0</v>
      </c>
      <c r="H37" s="5">
        <v>0</v>
      </c>
      <c r="I37" s="4">
        <v>0</v>
      </c>
    </row>
    <row r="38" spans="1:9" ht="62.4" x14ac:dyDescent="0.3">
      <c r="A38" s="3" t="s">
        <v>38</v>
      </c>
      <c r="B38" s="4">
        <v>1125</v>
      </c>
      <c r="C38" s="4">
        <v>77068</v>
      </c>
      <c r="D38" s="5">
        <v>96335</v>
      </c>
      <c r="E38" s="5">
        <v>104041.8</v>
      </c>
      <c r="F38" s="4">
        <v>60341</v>
      </c>
      <c r="G38" s="4">
        <v>60341</v>
      </c>
      <c r="H38" s="5">
        <v>86316.160000000003</v>
      </c>
      <c r="I38" s="4">
        <v>84497</v>
      </c>
    </row>
    <row r="39" spans="1:9" ht="46.8" x14ac:dyDescent="0.3">
      <c r="A39" s="3" t="s">
        <v>39</v>
      </c>
      <c r="B39" s="42">
        <v>1130</v>
      </c>
      <c r="C39" s="42">
        <v>675</v>
      </c>
      <c r="D39" s="5">
        <v>843.75</v>
      </c>
      <c r="E39" s="5">
        <v>911.25000000000011</v>
      </c>
      <c r="F39" s="42">
        <v>4739</v>
      </c>
      <c r="G39" s="42">
        <v>4739</v>
      </c>
      <c r="H39" s="5">
        <v>756.00000000000011</v>
      </c>
      <c r="I39" s="42">
        <v>98</v>
      </c>
    </row>
    <row r="40" spans="1:9" ht="31.2" x14ac:dyDescent="0.3">
      <c r="A40" s="3" t="s">
        <v>40</v>
      </c>
      <c r="B40" s="42"/>
      <c r="C40" s="42"/>
      <c r="D40" s="5">
        <v>0</v>
      </c>
      <c r="E40" s="5">
        <v>0</v>
      </c>
      <c r="F40" s="42"/>
      <c r="G40" s="42"/>
      <c r="H40" s="5">
        <v>0</v>
      </c>
      <c r="I40" s="42"/>
    </row>
    <row r="41" spans="1:9" ht="15.6" x14ac:dyDescent="0.3">
      <c r="A41" s="3" t="s">
        <v>41</v>
      </c>
      <c r="B41" s="4">
        <v>1135</v>
      </c>
      <c r="C41" s="4">
        <v>1941</v>
      </c>
      <c r="D41" s="5">
        <v>2426.25</v>
      </c>
      <c r="E41" s="5">
        <v>2620.3500000000004</v>
      </c>
      <c r="F41" s="4">
        <v>1249</v>
      </c>
      <c r="G41" s="4">
        <v>1249</v>
      </c>
      <c r="H41" s="5">
        <v>2173.92</v>
      </c>
      <c r="I41" s="4">
        <v>12647</v>
      </c>
    </row>
    <row r="42" spans="1:9" ht="46.8" x14ac:dyDescent="0.3">
      <c r="A42" s="3" t="s">
        <v>42</v>
      </c>
      <c r="B42" s="4">
        <v>1136</v>
      </c>
      <c r="C42" s="4">
        <v>0</v>
      </c>
      <c r="D42" s="5">
        <v>0</v>
      </c>
      <c r="E42" s="5">
        <v>0</v>
      </c>
      <c r="F42" s="4">
        <v>0</v>
      </c>
      <c r="G42" s="4">
        <v>0</v>
      </c>
      <c r="H42" s="5">
        <v>0</v>
      </c>
      <c r="I42" s="4">
        <v>8177</v>
      </c>
    </row>
    <row r="43" spans="1:9" ht="31.2" x14ac:dyDescent="0.3">
      <c r="A43" s="3" t="s">
        <v>43</v>
      </c>
      <c r="B43" s="4">
        <v>1140</v>
      </c>
      <c r="C43" s="4">
        <v>0</v>
      </c>
      <c r="D43" s="5">
        <v>0</v>
      </c>
      <c r="E43" s="5">
        <v>0</v>
      </c>
      <c r="F43" s="4">
        <v>524</v>
      </c>
      <c r="G43" s="4">
        <v>524</v>
      </c>
      <c r="H43" s="5">
        <v>0</v>
      </c>
      <c r="I43" s="4">
        <v>49</v>
      </c>
    </row>
    <row r="44" spans="1:9" ht="31.2" x14ac:dyDescent="0.3">
      <c r="A44" s="3" t="s">
        <v>44</v>
      </c>
      <c r="B44" s="4">
        <v>1145</v>
      </c>
      <c r="C44" s="4">
        <v>0</v>
      </c>
      <c r="D44" s="5">
        <v>0</v>
      </c>
      <c r="E44" s="5">
        <v>0</v>
      </c>
      <c r="F44" s="4">
        <v>0</v>
      </c>
      <c r="G44" s="4">
        <v>0</v>
      </c>
      <c r="H44" s="5">
        <v>0</v>
      </c>
      <c r="I44" s="4">
        <v>0</v>
      </c>
    </row>
    <row r="45" spans="1:9" ht="46.8" x14ac:dyDescent="0.3">
      <c r="A45" s="3" t="s">
        <v>45</v>
      </c>
      <c r="B45" s="4">
        <v>1155</v>
      </c>
      <c r="C45" s="4">
        <v>0</v>
      </c>
      <c r="D45" s="5">
        <v>0</v>
      </c>
      <c r="E45" s="5">
        <v>0</v>
      </c>
      <c r="F45" s="4">
        <v>143</v>
      </c>
      <c r="G45" s="4">
        <v>143</v>
      </c>
      <c r="H45" s="5">
        <v>0</v>
      </c>
      <c r="I45" s="4">
        <v>13392</v>
      </c>
    </row>
    <row r="46" spans="1:9" ht="31.2" x14ac:dyDescent="0.3">
      <c r="A46" s="3" t="s">
        <v>46</v>
      </c>
      <c r="B46" s="4">
        <v>1160</v>
      </c>
      <c r="C46" s="4">
        <v>0</v>
      </c>
      <c r="D46" s="5">
        <v>0</v>
      </c>
      <c r="E46" s="5">
        <v>0</v>
      </c>
      <c r="F46" s="4">
        <v>0</v>
      </c>
      <c r="G46" s="4">
        <v>0</v>
      </c>
      <c r="H46" s="5">
        <v>0</v>
      </c>
      <c r="I46" s="4">
        <v>0</v>
      </c>
    </row>
    <row r="47" spans="1:9" ht="31.2" x14ac:dyDescent="0.3">
      <c r="A47" s="3" t="s">
        <v>47</v>
      </c>
      <c r="B47" s="4">
        <v>1165</v>
      </c>
      <c r="C47" s="4">
        <v>39636</v>
      </c>
      <c r="D47" s="5">
        <v>49545</v>
      </c>
      <c r="E47" s="5">
        <v>53508.600000000006</v>
      </c>
      <c r="F47" s="4">
        <v>6861</v>
      </c>
      <c r="G47" s="4">
        <v>6861</v>
      </c>
      <c r="H47" s="5">
        <v>44392.320000000007</v>
      </c>
      <c r="I47" s="4">
        <v>16334</v>
      </c>
    </row>
    <row r="48" spans="1:9" ht="15.6" x14ac:dyDescent="0.3">
      <c r="A48" s="3" t="s">
        <v>48</v>
      </c>
      <c r="B48" s="4">
        <v>1166</v>
      </c>
      <c r="C48" s="4">
        <v>0</v>
      </c>
      <c r="D48" s="5">
        <v>0</v>
      </c>
      <c r="E48" s="5">
        <v>0</v>
      </c>
      <c r="F48" s="4">
        <v>0</v>
      </c>
      <c r="G48" s="4">
        <v>0</v>
      </c>
      <c r="H48" s="5">
        <v>0</v>
      </c>
      <c r="I48" s="4">
        <v>0</v>
      </c>
    </row>
    <row r="49" spans="1:9" ht="15.6" x14ac:dyDescent="0.3">
      <c r="A49" s="3" t="s">
        <v>49</v>
      </c>
      <c r="B49" s="4">
        <v>1167</v>
      </c>
      <c r="C49" s="4">
        <v>0</v>
      </c>
      <c r="D49" s="5">
        <v>0</v>
      </c>
      <c r="E49" s="5">
        <v>0</v>
      </c>
      <c r="F49" s="4">
        <v>0</v>
      </c>
      <c r="G49" s="4">
        <v>0</v>
      </c>
      <c r="H49" s="5">
        <v>0</v>
      </c>
      <c r="I49" s="4">
        <v>0</v>
      </c>
    </row>
    <row r="50" spans="1:9" ht="31.2" x14ac:dyDescent="0.3">
      <c r="A50" s="3" t="s">
        <v>50</v>
      </c>
      <c r="B50" s="4">
        <v>1170</v>
      </c>
      <c r="C50" s="4">
        <v>0</v>
      </c>
      <c r="D50" s="5">
        <v>0</v>
      </c>
      <c r="E50" s="5">
        <v>0</v>
      </c>
      <c r="F50" s="4">
        <v>0</v>
      </c>
      <c r="G50" s="4">
        <v>0</v>
      </c>
      <c r="H50" s="5">
        <v>0</v>
      </c>
      <c r="I50" s="4">
        <v>0</v>
      </c>
    </row>
    <row r="51" spans="1:9" ht="46.8" x14ac:dyDescent="0.3">
      <c r="A51" s="3" t="s">
        <v>51</v>
      </c>
      <c r="B51" s="4">
        <v>1180</v>
      </c>
      <c r="C51" s="4">
        <v>0</v>
      </c>
      <c r="D51" s="5">
        <v>0</v>
      </c>
      <c r="E51" s="5">
        <v>0</v>
      </c>
      <c r="F51" s="4">
        <v>0</v>
      </c>
      <c r="G51" s="4">
        <v>0</v>
      </c>
      <c r="H51" s="5">
        <v>0</v>
      </c>
      <c r="I51" s="4">
        <v>0</v>
      </c>
    </row>
    <row r="52" spans="1:9" ht="15.6" x14ac:dyDescent="0.3">
      <c r="A52" s="3" t="s">
        <v>52</v>
      </c>
      <c r="B52" s="42">
        <v>1181</v>
      </c>
      <c r="C52" s="42">
        <v>0</v>
      </c>
      <c r="D52" s="5">
        <v>0</v>
      </c>
      <c r="E52" s="5">
        <v>0</v>
      </c>
      <c r="F52" s="42">
        <v>0</v>
      </c>
      <c r="G52" s="42">
        <v>0</v>
      </c>
      <c r="H52" s="5">
        <v>0</v>
      </c>
      <c r="I52" s="42">
        <v>0</v>
      </c>
    </row>
    <row r="53" spans="1:9" ht="46.8" x14ac:dyDescent="0.3">
      <c r="A53" s="3" t="s">
        <v>53</v>
      </c>
      <c r="B53" s="42"/>
      <c r="C53" s="42"/>
      <c r="D53" s="5">
        <v>0</v>
      </c>
      <c r="E53" s="5">
        <v>0</v>
      </c>
      <c r="F53" s="42"/>
      <c r="G53" s="42"/>
      <c r="H53" s="5">
        <v>0</v>
      </c>
      <c r="I53" s="42"/>
    </row>
    <row r="54" spans="1:9" ht="46.8" x14ac:dyDescent="0.3">
      <c r="A54" s="3" t="s">
        <v>54</v>
      </c>
      <c r="B54" s="4">
        <v>1182</v>
      </c>
      <c r="C54" s="4">
        <v>0</v>
      </c>
      <c r="D54" s="5">
        <v>0</v>
      </c>
      <c r="E54" s="5">
        <v>0</v>
      </c>
      <c r="F54" s="4">
        <v>0</v>
      </c>
      <c r="G54" s="4">
        <v>0</v>
      </c>
      <c r="H54" s="5">
        <v>0</v>
      </c>
      <c r="I54" s="4">
        <v>0</v>
      </c>
    </row>
    <row r="55" spans="1:9" ht="46.8" x14ac:dyDescent="0.3">
      <c r="A55" s="3" t="s">
        <v>55</v>
      </c>
      <c r="B55" s="4">
        <v>1183</v>
      </c>
      <c r="C55" s="4">
        <v>0</v>
      </c>
      <c r="D55" s="5">
        <v>0</v>
      </c>
      <c r="E55" s="5">
        <v>0</v>
      </c>
      <c r="F55" s="4">
        <v>0</v>
      </c>
      <c r="G55" s="4">
        <v>0</v>
      </c>
      <c r="H55" s="5">
        <v>0</v>
      </c>
      <c r="I55" s="4">
        <v>0</v>
      </c>
    </row>
    <row r="56" spans="1:9" ht="31.2" x14ac:dyDescent="0.3">
      <c r="A56" s="3" t="s">
        <v>56</v>
      </c>
      <c r="B56" s="4">
        <v>1184</v>
      </c>
      <c r="C56" s="4">
        <v>0</v>
      </c>
      <c r="D56" s="5">
        <v>0</v>
      </c>
      <c r="E56" s="4">
        <v>0</v>
      </c>
      <c r="F56" s="4">
        <v>0</v>
      </c>
      <c r="G56" s="4">
        <v>0</v>
      </c>
      <c r="H56" s="5">
        <v>0</v>
      </c>
      <c r="I56" s="4">
        <v>0</v>
      </c>
    </row>
    <row r="57" spans="1:9" ht="31.2" x14ac:dyDescent="0.3">
      <c r="A57" s="3" t="s">
        <v>57</v>
      </c>
      <c r="B57" s="4">
        <v>1190</v>
      </c>
      <c r="C57" s="4">
        <f>Balance!C1</f>
        <v>0</v>
      </c>
      <c r="D57" s="5">
        <v>0</v>
      </c>
      <c r="E57" s="4">
        <v>0</v>
      </c>
      <c r="F57" s="4">
        <v>441</v>
      </c>
      <c r="G57" s="4">
        <v>441</v>
      </c>
      <c r="H57" s="5">
        <v>0</v>
      </c>
      <c r="I57" s="4">
        <v>439</v>
      </c>
    </row>
    <row r="58" spans="1:9" ht="31.2" x14ac:dyDescent="0.3">
      <c r="A58" s="6" t="s">
        <v>58</v>
      </c>
      <c r="B58" s="4">
        <v>1195</v>
      </c>
      <c r="C58" s="4">
        <v>122242</v>
      </c>
      <c r="D58" s="5">
        <v>152802.5</v>
      </c>
      <c r="E58" s="4">
        <v>165026.70000000001</v>
      </c>
      <c r="F58" s="4">
        <v>78366</v>
      </c>
      <c r="G58" s="4">
        <v>78366</v>
      </c>
      <c r="H58" s="5">
        <v>136911.04000000001</v>
      </c>
      <c r="I58" s="4">
        <v>131207</v>
      </c>
    </row>
    <row r="59" spans="1:9" ht="78" x14ac:dyDescent="0.3">
      <c r="A59" s="6" t="s">
        <v>59</v>
      </c>
      <c r="B59" s="4">
        <v>1200</v>
      </c>
      <c r="C59" s="4">
        <v>0</v>
      </c>
      <c r="D59" s="5">
        <v>0</v>
      </c>
      <c r="E59" s="4">
        <v>0</v>
      </c>
      <c r="F59" s="4">
        <v>0</v>
      </c>
      <c r="G59" s="4">
        <v>0</v>
      </c>
      <c r="H59" s="5">
        <v>0</v>
      </c>
      <c r="I59" s="4">
        <v>0</v>
      </c>
    </row>
    <row r="60" spans="1:9" ht="15.6" x14ac:dyDescent="0.3">
      <c r="A60" s="6" t="s">
        <v>60</v>
      </c>
      <c r="B60" s="4">
        <v>1300</v>
      </c>
      <c r="C60" s="4">
        <v>433063</v>
      </c>
      <c r="D60" s="5">
        <v>541328.75</v>
      </c>
      <c r="E60" s="4">
        <v>584635.05000000005</v>
      </c>
      <c r="F60" s="4">
        <v>388804</v>
      </c>
      <c r="G60" s="4">
        <v>388804</v>
      </c>
      <c r="H60" s="5">
        <v>485030.56000000006</v>
      </c>
      <c r="I60" s="4">
        <v>446029</v>
      </c>
    </row>
    <row r="61" spans="1:9" ht="15.6" x14ac:dyDescent="0.3">
      <c r="A61" s="5"/>
      <c r="B61" s="5"/>
      <c r="C61" s="5"/>
      <c r="D61" s="5"/>
      <c r="E61" s="5"/>
      <c r="F61" s="5"/>
      <c r="G61" s="5"/>
      <c r="H61" s="5"/>
      <c r="I61" s="5"/>
    </row>
    <row r="62" spans="1:9" ht="15.6" x14ac:dyDescent="0.3">
      <c r="A62" s="7" t="s">
        <v>61</v>
      </c>
      <c r="B62" s="7"/>
      <c r="C62" s="7"/>
      <c r="D62" s="7"/>
      <c r="E62" s="7"/>
      <c r="F62" s="5"/>
      <c r="G62" s="5"/>
      <c r="H62" s="5"/>
      <c r="I62" s="5"/>
    </row>
    <row r="63" spans="1:9" ht="15.6" x14ac:dyDescent="0.3">
      <c r="A63" s="45" t="s">
        <v>62</v>
      </c>
      <c r="B63" s="45"/>
      <c r="C63" s="45"/>
      <c r="D63" s="45"/>
      <c r="E63" s="45"/>
      <c r="F63" s="5"/>
      <c r="G63" s="5"/>
      <c r="H63" s="5"/>
      <c r="I63" s="5"/>
    </row>
    <row r="64" spans="1:9" ht="31.2" x14ac:dyDescent="0.3">
      <c r="A64" s="3" t="s">
        <v>63</v>
      </c>
      <c r="B64" s="4">
        <v>1400</v>
      </c>
      <c r="C64" s="4">
        <v>17121</v>
      </c>
      <c r="D64" s="4">
        <v>21401.25</v>
      </c>
      <c r="E64" s="4">
        <v>23113.350000000002</v>
      </c>
      <c r="F64" s="4">
        <v>17121</v>
      </c>
      <c r="G64" s="4">
        <v>17121</v>
      </c>
      <c r="H64" s="5">
        <v>19175.52</v>
      </c>
      <c r="I64" s="4">
        <v>17121</v>
      </c>
    </row>
    <row r="65" spans="1:9" ht="46.8" x14ac:dyDescent="0.3">
      <c r="A65" s="3" t="s">
        <v>64</v>
      </c>
      <c r="B65" s="4">
        <v>1401</v>
      </c>
      <c r="C65" s="4">
        <v>0</v>
      </c>
      <c r="D65" s="4">
        <v>0</v>
      </c>
      <c r="E65" s="4">
        <v>0</v>
      </c>
      <c r="F65" s="4">
        <v>0</v>
      </c>
      <c r="G65" s="4">
        <v>0</v>
      </c>
      <c r="H65" s="5">
        <v>0</v>
      </c>
      <c r="I65" s="4">
        <v>0</v>
      </c>
    </row>
    <row r="66" spans="1:9" ht="31.2" x14ac:dyDescent="0.3">
      <c r="A66" s="3" t="s">
        <v>65</v>
      </c>
      <c r="B66" s="4">
        <v>1405</v>
      </c>
      <c r="C66" s="4">
        <v>0</v>
      </c>
      <c r="D66" s="4">
        <v>0</v>
      </c>
      <c r="E66" s="4">
        <v>0</v>
      </c>
      <c r="F66" s="4">
        <v>0</v>
      </c>
      <c r="G66" s="4">
        <v>0</v>
      </c>
      <c r="H66" s="5">
        <v>0</v>
      </c>
      <c r="I66" s="4">
        <v>0</v>
      </c>
    </row>
    <row r="67" spans="1:9" ht="31.2" x14ac:dyDescent="0.3">
      <c r="A67" s="3" t="s">
        <v>66</v>
      </c>
      <c r="B67" s="4">
        <v>1410</v>
      </c>
      <c r="C67" s="4">
        <v>230083</v>
      </c>
      <c r="D67" s="4">
        <v>287603.75</v>
      </c>
      <c r="E67" s="4">
        <v>310612.05000000005</v>
      </c>
      <c r="F67" s="4">
        <v>255962</v>
      </c>
      <c r="G67" s="4">
        <v>255962</v>
      </c>
      <c r="H67" s="5">
        <v>257692.96000000002</v>
      </c>
      <c r="I67" s="4">
        <v>222270</v>
      </c>
    </row>
    <row r="68" spans="1:9" ht="15.6" x14ac:dyDescent="0.3">
      <c r="A68" s="3" t="s">
        <v>67</v>
      </c>
      <c r="B68" s="4">
        <v>1411</v>
      </c>
      <c r="C68" s="4">
        <v>0</v>
      </c>
      <c r="D68" s="4">
        <v>0</v>
      </c>
      <c r="E68" s="4">
        <v>0</v>
      </c>
      <c r="F68" s="4">
        <v>0</v>
      </c>
      <c r="G68" s="4">
        <v>0</v>
      </c>
      <c r="H68" s="5">
        <v>0</v>
      </c>
      <c r="I68" s="4">
        <v>0</v>
      </c>
    </row>
    <row r="69" spans="1:9" ht="31.2" x14ac:dyDescent="0.3">
      <c r="A69" s="3" t="s">
        <v>68</v>
      </c>
      <c r="B69" s="4">
        <v>1412</v>
      </c>
      <c r="C69" s="4">
        <v>0</v>
      </c>
      <c r="D69" s="4">
        <v>0</v>
      </c>
      <c r="E69" s="4">
        <v>0</v>
      </c>
      <c r="F69" s="4">
        <v>0</v>
      </c>
      <c r="G69" s="4">
        <v>0</v>
      </c>
      <c r="H69" s="5">
        <v>0</v>
      </c>
      <c r="I69" s="4">
        <v>0</v>
      </c>
    </row>
    <row r="70" spans="1:9" ht="15.6" x14ac:dyDescent="0.3">
      <c r="A70" s="3" t="s">
        <v>69</v>
      </c>
      <c r="B70" s="4">
        <v>1415</v>
      </c>
      <c r="C70" s="4">
        <v>14</v>
      </c>
      <c r="D70" s="4">
        <v>17.5</v>
      </c>
      <c r="E70" s="4">
        <v>18.900000000000002</v>
      </c>
      <c r="F70" s="4">
        <v>14</v>
      </c>
      <c r="G70" s="4">
        <v>14</v>
      </c>
      <c r="H70" s="5">
        <v>15.680000000000001</v>
      </c>
      <c r="I70" s="4">
        <v>14</v>
      </c>
    </row>
    <row r="71" spans="1:9" ht="62.4" x14ac:dyDescent="0.3">
      <c r="A71" s="3" t="s">
        <v>70</v>
      </c>
      <c r="B71" s="4">
        <v>1420</v>
      </c>
      <c r="C71" s="4">
        <v>16378</v>
      </c>
      <c r="D71" s="4">
        <v>20472.5</v>
      </c>
      <c r="E71" s="4">
        <v>22110.300000000003</v>
      </c>
      <c r="F71" s="4">
        <v>-47954</v>
      </c>
      <c r="G71" s="4">
        <v>-47954</v>
      </c>
      <c r="H71" s="5">
        <v>18343.36</v>
      </c>
      <c r="I71" s="4">
        <v>-54749</v>
      </c>
    </row>
    <row r="72" spans="1:9" ht="31.2" x14ac:dyDescent="0.3">
      <c r="A72" s="3" t="s">
        <v>71</v>
      </c>
      <c r="B72" s="4">
        <v>1425</v>
      </c>
      <c r="C72" s="4">
        <v>0</v>
      </c>
      <c r="D72" s="4">
        <v>0</v>
      </c>
      <c r="E72" s="4">
        <v>0</v>
      </c>
      <c r="F72" s="4">
        <v>0</v>
      </c>
      <c r="G72" s="4">
        <v>0</v>
      </c>
      <c r="H72" s="5">
        <v>0</v>
      </c>
      <c r="I72" s="4">
        <v>0</v>
      </c>
    </row>
    <row r="73" spans="1:9" ht="15.6" x14ac:dyDescent="0.3">
      <c r="A73" s="3" t="s">
        <v>72</v>
      </c>
      <c r="B73" s="4">
        <v>1430</v>
      </c>
      <c r="C73" s="4">
        <v>0</v>
      </c>
      <c r="D73" s="4">
        <v>0</v>
      </c>
      <c r="E73" s="4">
        <v>0</v>
      </c>
      <c r="F73" s="4">
        <v>0</v>
      </c>
      <c r="G73" s="4">
        <v>0</v>
      </c>
      <c r="H73" s="5">
        <v>0</v>
      </c>
      <c r="I73" s="4">
        <v>0</v>
      </c>
    </row>
    <row r="74" spans="1:9" ht="15.6" x14ac:dyDescent="0.3">
      <c r="A74" s="3" t="s">
        <v>73</v>
      </c>
      <c r="B74" s="4">
        <v>1435</v>
      </c>
      <c r="C74" s="4">
        <v>0</v>
      </c>
      <c r="D74" s="4">
        <v>0</v>
      </c>
      <c r="E74" s="4">
        <v>0</v>
      </c>
      <c r="F74" s="4">
        <v>0</v>
      </c>
      <c r="G74" s="4">
        <v>0</v>
      </c>
      <c r="H74" s="5">
        <v>0</v>
      </c>
      <c r="I74" s="4">
        <v>0</v>
      </c>
    </row>
    <row r="75" spans="1:9" ht="31.2" x14ac:dyDescent="0.3">
      <c r="A75" s="6" t="s">
        <v>28</v>
      </c>
      <c r="B75" s="4">
        <v>1495</v>
      </c>
      <c r="C75" s="4">
        <v>263596</v>
      </c>
      <c r="D75" s="4">
        <v>329495</v>
      </c>
      <c r="E75" s="4">
        <v>355854.60000000003</v>
      </c>
      <c r="F75" s="4">
        <v>225143</v>
      </c>
      <c r="G75" s="4">
        <v>225143</v>
      </c>
      <c r="H75" s="5">
        <v>295227.52000000002</v>
      </c>
      <c r="I75" s="4">
        <v>184656</v>
      </c>
    </row>
    <row r="76" spans="1:9" ht="15.6" x14ac:dyDescent="0.3">
      <c r="A76" s="45" t="s">
        <v>74</v>
      </c>
      <c r="B76" s="45"/>
      <c r="C76" s="45"/>
      <c r="D76" s="45"/>
      <c r="E76" s="45"/>
      <c r="F76" s="5"/>
      <c r="G76" s="5"/>
      <c r="H76" s="5">
        <v>0</v>
      </c>
      <c r="I76" s="5"/>
    </row>
    <row r="77" spans="1:9" ht="46.8" x14ac:dyDescent="0.3">
      <c r="A77" s="3" t="s">
        <v>75</v>
      </c>
      <c r="B77" s="4">
        <v>1500</v>
      </c>
      <c r="C77" s="4">
        <v>0</v>
      </c>
      <c r="D77" s="4">
        <v>0</v>
      </c>
      <c r="E77" s="4">
        <v>0</v>
      </c>
      <c r="F77" s="4">
        <v>0</v>
      </c>
      <c r="G77" s="4">
        <v>0</v>
      </c>
      <c r="H77" s="5">
        <v>0</v>
      </c>
      <c r="I77" s="4">
        <v>0</v>
      </c>
    </row>
    <row r="78" spans="1:9" ht="31.2" x14ac:dyDescent="0.3">
      <c r="A78" s="3" t="s">
        <v>76</v>
      </c>
      <c r="B78" s="4">
        <v>1505</v>
      </c>
      <c r="C78" s="4">
        <v>0</v>
      </c>
      <c r="D78" s="4">
        <v>0</v>
      </c>
      <c r="E78" s="4">
        <v>0</v>
      </c>
      <c r="F78" s="4">
        <v>0</v>
      </c>
      <c r="G78" s="4">
        <v>0</v>
      </c>
      <c r="H78" s="5">
        <v>0</v>
      </c>
      <c r="I78" s="4">
        <v>0</v>
      </c>
    </row>
    <row r="79" spans="1:9" ht="31.2" x14ac:dyDescent="0.3">
      <c r="A79" s="3" t="s">
        <v>77</v>
      </c>
      <c r="B79" s="4">
        <v>1510</v>
      </c>
      <c r="C79" s="4">
        <v>0</v>
      </c>
      <c r="D79" s="4">
        <v>0</v>
      </c>
      <c r="E79" s="4">
        <v>0</v>
      </c>
      <c r="F79" s="4">
        <v>0</v>
      </c>
      <c r="G79" s="4">
        <v>0</v>
      </c>
      <c r="H79" s="5">
        <v>0</v>
      </c>
      <c r="I79" s="4">
        <v>0</v>
      </c>
    </row>
    <row r="80" spans="1:9" ht="31.2" x14ac:dyDescent="0.3">
      <c r="A80" s="3" t="s">
        <v>78</v>
      </c>
      <c r="B80" s="4">
        <v>1515</v>
      </c>
      <c r="C80" s="4">
        <v>21077</v>
      </c>
      <c r="D80" s="4">
        <v>26346.25</v>
      </c>
      <c r="E80" s="4">
        <v>28453.95</v>
      </c>
      <c r="F80" s="4">
        <v>42291</v>
      </c>
      <c r="G80" s="4">
        <v>42291</v>
      </c>
      <c r="H80" s="5">
        <v>23606.240000000002</v>
      </c>
      <c r="I80" s="4">
        <v>68305</v>
      </c>
    </row>
    <row r="81" spans="1:9" ht="31.2" x14ac:dyDescent="0.3">
      <c r="A81" s="3" t="s">
        <v>79</v>
      </c>
      <c r="B81" s="4">
        <v>1520</v>
      </c>
      <c r="C81" s="4">
        <v>12606</v>
      </c>
      <c r="D81" s="4">
        <v>15757.5</v>
      </c>
      <c r="E81" s="4">
        <v>17018.100000000002</v>
      </c>
      <c r="F81" s="4">
        <v>14209</v>
      </c>
      <c r="G81" s="4">
        <v>14209</v>
      </c>
      <c r="H81" s="5">
        <v>14118.720000000001</v>
      </c>
      <c r="I81" s="4">
        <v>12455</v>
      </c>
    </row>
    <row r="82" spans="1:9" ht="46.8" x14ac:dyDescent="0.3">
      <c r="A82" s="3" t="s">
        <v>80</v>
      </c>
      <c r="B82" s="4">
        <v>1521</v>
      </c>
      <c r="C82" s="4">
        <v>0</v>
      </c>
      <c r="D82" s="4">
        <v>0</v>
      </c>
      <c r="E82" s="4">
        <v>0</v>
      </c>
      <c r="F82" s="4">
        <v>0</v>
      </c>
      <c r="G82" s="4">
        <v>0</v>
      </c>
      <c r="H82" s="5">
        <v>0</v>
      </c>
      <c r="I82" s="4">
        <v>0</v>
      </c>
    </row>
    <row r="83" spans="1:9" ht="31.2" x14ac:dyDescent="0.3">
      <c r="A83" s="3" t="s">
        <v>81</v>
      </c>
      <c r="B83" s="4">
        <v>1525</v>
      </c>
      <c r="C83" s="4">
        <v>0</v>
      </c>
      <c r="D83" s="4">
        <v>0</v>
      </c>
      <c r="E83" s="4">
        <v>0</v>
      </c>
      <c r="F83" s="4">
        <v>0</v>
      </c>
      <c r="G83" s="4">
        <v>0</v>
      </c>
      <c r="H83" s="5">
        <v>0</v>
      </c>
      <c r="I83" s="4">
        <v>0</v>
      </c>
    </row>
    <row r="84" spans="1:9" ht="31.2" x14ac:dyDescent="0.3">
      <c r="A84" s="3" t="s">
        <v>82</v>
      </c>
      <c r="B84" s="4">
        <v>1526</v>
      </c>
      <c r="C84" s="4">
        <v>0</v>
      </c>
      <c r="D84" s="4">
        <v>0</v>
      </c>
      <c r="E84" s="4">
        <v>0</v>
      </c>
      <c r="F84" s="4">
        <v>0</v>
      </c>
      <c r="G84" s="4">
        <v>0</v>
      </c>
      <c r="H84" s="5">
        <v>0</v>
      </c>
      <c r="I84" s="4">
        <v>0</v>
      </c>
    </row>
    <row r="85" spans="1:9" ht="31.2" x14ac:dyDescent="0.3">
      <c r="A85" s="3" t="s">
        <v>83</v>
      </c>
      <c r="B85" s="4">
        <v>1530</v>
      </c>
      <c r="C85" s="4">
        <v>0</v>
      </c>
      <c r="D85" s="4">
        <v>0</v>
      </c>
      <c r="E85" s="4">
        <v>0</v>
      </c>
      <c r="F85" s="4">
        <v>0</v>
      </c>
      <c r="G85" s="4">
        <v>0</v>
      </c>
      <c r="H85" s="5">
        <v>0</v>
      </c>
      <c r="I85" s="4">
        <v>0</v>
      </c>
    </row>
    <row r="86" spans="1:9" ht="78" x14ac:dyDescent="0.3">
      <c r="A86" s="3" t="s">
        <v>84</v>
      </c>
      <c r="B86" s="4">
        <v>1531</v>
      </c>
      <c r="C86" s="4">
        <v>0</v>
      </c>
      <c r="D86" s="4">
        <v>0</v>
      </c>
      <c r="E86" s="4">
        <v>0</v>
      </c>
      <c r="F86" s="4">
        <v>0</v>
      </c>
      <c r="G86" s="4">
        <v>0</v>
      </c>
      <c r="H86" s="5">
        <v>0</v>
      </c>
      <c r="I86" s="4">
        <v>0</v>
      </c>
    </row>
    <row r="87" spans="1:9" ht="62.4" x14ac:dyDescent="0.3">
      <c r="A87" s="3" t="s">
        <v>85</v>
      </c>
      <c r="B87" s="4">
        <v>1532</v>
      </c>
      <c r="C87" s="4">
        <v>0</v>
      </c>
      <c r="D87" s="4">
        <v>0</v>
      </c>
      <c r="E87" s="4">
        <v>0</v>
      </c>
      <c r="F87" s="4">
        <v>0</v>
      </c>
      <c r="G87" s="4">
        <v>0</v>
      </c>
      <c r="H87" s="5">
        <v>0</v>
      </c>
      <c r="I87" s="4">
        <v>0</v>
      </c>
    </row>
    <row r="88" spans="1:9" ht="62.4" x14ac:dyDescent="0.3">
      <c r="A88" s="3" t="s">
        <v>86</v>
      </c>
      <c r="B88" s="4">
        <v>1533</v>
      </c>
      <c r="C88" s="4">
        <v>0</v>
      </c>
      <c r="D88" s="4">
        <v>0</v>
      </c>
      <c r="E88" s="4">
        <v>0</v>
      </c>
      <c r="F88" s="4">
        <v>0</v>
      </c>
      <c r="G88" s="4">
        <v>0</v>
      </c>
      <c r="H88" s="5">
        <v>0</v>
      </c>
      <c r="I88" s="4">
        <v>0</v>
      </c>
    </row>
    <row r="89" spans="1:9" ht="62.4" x14ac:dyDescent="0.3">
      <c r="A89" s="3" t="s">
        <v>87</v>
      </c>
      <c r="B89" s="4">
        <v>1534</v>
      </c>
      <c r="C89" s="4">
        <v>0</v>
      </c>
      <c r="D89" s="4">
        <v>0</v>
      </c>
      <c r="E89" s="4">
        <v>0</v>
      </c>
      <c r="F89" s="4">
        <v>0</v>
      </c>
      <c r="G89" s="4">
        <v>0</v>
      </c>
      <c r="H89" s="5">
        <v>0</v>
      </c>
      <c r="I89" s="4">
        <v>0</v>
      </c>
    </row>
    <row r="90" spans="1:9" ht="31.2" x14ac:dyDescent="0.3">
      <c r="A90" s="3" t="s">
        <v>88</v>
      </c>
      <c r="B90" s="4">
        <v>1535</v>
      </c>
      <c r="C90" s="4">
        <v>0</v>
      </c>
      <c r="D90" s="4">
        <v>0</v>
      </c>
      <c r="E90" s="4">
        <v>0</v>
      </c>
      <c r="F90" s="4">
        <v>0</v>
      </c>
      <c r="G90" s="4">
        <v>0</v>
      </c>
      <c r="H90" s="5">
        <v>0</v>
      </c>
      <c r="I90" s="4">
        <v>0</v>
      </c>
    </row>
    <row r="91" spans="1:9" ht="15.6" x14ac:dyDescent="0.3">
      <c r="A91" s="3" t="s">
        <v>89</v>
      </c>
      <c r="B91" s="4">
        <v>1540</v>
      </c>
      <c r="C91" s="4">
        <v>0</v>
      </c>
      <c r="D91" s="4">
        <v>0</v>
      </c>
      <c r="E91" s="4">
        <v>0</v>
      </c>
      <c r="F91" s="4">
        <v>0</v>
      </c>
      <c r="G91" s="4">
        <v>0</v>
      </c>
      <c r="H91" s="5">
        <v>0</v>
      </c>
      <c r="I91" s="4">
        <v>0</v>
      </c>
    </row>
    <row r="92" spans="1:9" ht="31.2" x14ac:dyDescent="0.3">
      <c r="A92" s="3" t="s">
        <v>90</v>
      </c>
      <c r="B92" s="4">
        <v>1545</v>
      </c>
      <c r="C92" s="4">
        <v>0</v>
      </c>
      <c r="D92" s="4">
        <v>0</v>
      </c>
      <c r="E92" s="4">
        <v>0</v>
      </c>
      <c r="F92" s="4">
        <v>0</v>
      </c>
      <c r="G92" s="4">
        <v>0</v>
      </c>
      <c r="H92" s="5">
        <v>0</v>
      </c>
      <c r="I92" s="4">
        <v>0</v>
      </c>
    </row>
    <row r="93" spans="1:9" ht="31.2" x14ac:dyDescent="0.3">
      <c r="A93" s="6" t="s">
        <v>58</v>
      </c>
      <c r="B93" s="4">
        <v>1595</v>
      </c>
      <c r="C93" s="4">
        <v>33683</v>
      </c>
      <c r="D93" s="4">
        <v>42103.75</v>
      </c>
      <c r="E93" s="4">
        <v>45472.05</v>
      </c>
      <c r="F93" s="4">
        <v>56500</v>
      </c>
      <c r="G93" s="4">
        <v>56500</v>
      </c>
      <c r="H93" s="5">
        <v>37724.960000000006</v>
      </c>
      <c r="I93" s="4">
        <v>80760</v>
      </c>
    </row>
    <row r="94" spans="1:9" ht="15.6" x14ac:dyDescent="0.3">
      <c r="A94" s="45" t="s">
        <v>91</v>
      </c>
      <c r="B94" s="45"/>
      <c r="C94" s="45"/>
      <c r="D94" s="45"/>
      <c r="E94" s="45"/>
      <c r="F94" s="5"/>
      <c r="G94" s="5"/>
      <c r="H94" s="5"/>
      <c r="I94" s="5"/>
    </row>
    <row r="95" spans="1:9" ht="31.2" x14ac:dyDescent="0.3">
      <c r="A95" s="3" t="s">
        <v>92</v>
      </c>
      <c r="B95" s="4">
        <v>1600</v>
      </c>
      <c r="C95" s="4">
        <v>0</v>
      </c>
      <c r="D95" s="5">
        <v>0</v>
      </c>
      <c r="E95" s="5">
        <v>0</v>
      </c>
      <c r="F95" s="4">
        <v>0</v>
      </c>
      <c r="G95" s="4">
        <v>0</v>
      </c>
      <c r="H95" s="5">
        <v>0</v>
      </c>
      <c r="I95" s="4">
        <v>0</v>
      </c>
    </row>
    <row r="96" spans="1:9" ht="15.6" x14ac:dyDescent="0.3">
      <c r="A96" s="3" t="s">
        <v>93</v>
      </c>
      <c r="B96" s="4">
        <v>1605</v>
      </c>
      <c r="C96" s="4">
        <v>0</v>
      </c>
      <c r="D96" s="5">
        <v>0</v>
      </c>
      <c r="E96" s="5">
        <v>0</v>
      </c>
      <c r="F96" s="4">
        <v>0</v>
      </c>
      <c r="G96" s="4">
        <v>0</v>
      </c>
      <c r="H96" s="5">
        <v>0</v>
      </c>
      <c r="I96" s="4">
        <v>0</v>
      </c>
    </row>
    <row r="97" spans="1:9" ht="46.8" x14ac:dyDescent="0.3">
      <c r="A97" s="3" t="s">
        <v>94</v>
      </c>
      <c r="B97" s="42">
        <v>1610</v>
      </c>
      <c r="C97" s="42">
        <v>4011</v>
      </c>
      <c r="D97" s="5"/>
      <c r="E97" s="5">
        <v>5414.85</v>
      </c>
      <c r="F97" s="42">
        <v>4182</v>
      </c>
      <c r="G97" s="42">
        <v>4182</v>
      </c>
      <c r="H97" s="5">
        <v>4492.3200000000006</v>
      </c>
      <c r="I97" s="42">
        <v>4173</v>
      </c>
    </row>
    <row r="98" spans="1:9" ht="31.2" x14ac:dyDescent="0.3">
      <c r="A98" s="3" t="s">
        <v>95</v>
      </c>
      <c r="B98" s="42"/>
      <c r="C98" s="42"/>
      <c r="D98" s="5">
        <v>4060</v>
      </c>
      <c r="E98" s="5">
        <v>0</v>
      </c>
      <c r="F98" s="42"/>
      <c r="G98" s="42"/>
      <c r="H98" s="5">
        <v>0</v>
      </c>
      <c r="I98" s="42"/>
    </row>
    <row r="99" spans="1:9" ht="31.2" x14ac:dyDescent="0.3">
      <c r="A99" s="3" t="s">
        <v>96</v>
      </c>
      <c r="B99" s="4">
        <v>1615</v>
      </c>
      <c r="C99" s="4">
        <v>83275</v>
      </c>
      <c r="D99" s="5">
        <v>104093.75</v>
      </c>
      <c r="E99" s="5">
        <v>112421.25000000001</v>
      </c>
      <c r="F99" s="4">
        <v>47855</v>
      </c>
      <c r="G99" s="4">
        <v>47855</v>
      </c>
      <c r="H99" s="5">
        <v>93268.000000000015</v>
      </c>
      <c r="I99" s="4">
        <v>115383</v>
      </c>
    </row>
    <row r="100" spans="1:9" ht="31.2" x14ac:dyDescent="0.3">
      <c r="A100" s="3" t="s">
        <v>97</v>
      </c>
      <c r="B100" s="4">
        <v>1620</v>
      </c>
      <c r="C100" s="4">
        <v>14821</v>
      </c>
      <c r="D100" s="5">
        <v>18526.25</v>
      </c>
      <c r="E100" s="5">
        <v>20008.350000000002</v>
      </c>
      <c r="F100" s="4">
        <v>9262</v>
      </c>
      <c r="G100" s="4">
        <v>9262</v>
      </c>
      <c r="H100" s="5">
        <v>16599.52</v>
      </c>
      <c r="I100" s="4">
        <v>16819</v>
      </c>
    </row>
    <row r="101" spans="1:9" ht="46.8" x14ac:dyDescent="0.3">
      <c r="A101" s="3" t="s">
        <v>98</v>
      </c>
      <c r="B101" s="4">
        <v>1621</v>
      </c>
      <c r="C101" s="4">
        <v>0</v>
      </c>
      <c r="D101" s="5">
        <v>0</v>
      </c>
      <c r="E101" s="5">
        <v>0</v>
      </c>
      <c r="F101" s="4">
        <v>0</v>
      </c>
      <c r="G101" s="4">
        <v>0</v>
      </c>
      <c r="H101" s="5">
        <v>0</v>
      </c>
      <c r="I101" s="4">
        <v>0</v>
      </c>
    </row>
    <row r="102" spans="1:9" ht="31.2" x14ac:dyDescent="0.3">
      <c r="A102" s="3" t="s">
        <v>99</v>
      </c>
      <c r="B102" s="4">
        <v>1625</v>
      </c>
      <c r="C102" s="4">
        <v>1103</v>
      </c>
      <c r="D102" s="5">
        <v>1378.75</v>
      </c>
      <c r="E102" s="5">
        <v>1489.0500000000002</v>
      </c>
      <c r="F102" s="4">
        <v>1082</v>
      </c>
      <c r="G102" s="4">
        <v>1082</v>
      </c>
      <c r="H102" s="5">
        <v>1235.3600000000001</v>
      </c>
      <c r="I102" s="4">
        <v>1448</v>
      </c>
    </row>
    <row r="103" spans="1:9" ht="31.2" x14ac:dyDescent="0.3">
      <c r="A103" s="3" t="s">
        <v>100</v>
      </c>
      <c r="B103" s="4">
        <v>1630</v>
      </c>
      <c r="C103" s="4">
        <v>1401</v>
      </c>
      <c r="D103" s="5">
        <v>1751.25</v>
      </c>
      <c r="E103" s="5">
        <v>1891.3500000000001</v>
      </c>
      <c r="F103" s="4">
        <v>1819</v>
      </c>
      <c r="G103" s="4">
        <v>1819</v>
      </c>
      <c r="H103" s="5">
        <v>1569.1200000000001</v>
      </c>
      <c r="I103" s="4">
        <v>2426</v>
      </c>
    </row>
    <row r="104" spans="1:9" ht="31.2" x14ac:dyDescent="0.3">
      <c r="A104" s="3" t="s">
        <v>101</v>
      </c>
      <c r="B104" s="4">
        <v>1635</v>
      </c>
      <c r="C104" s="4">
        <v>20555</v>
      </c>
      <c r="D104" s="5">
        <v>25693.75</v>
      </c>
      <c r="E104" s="5">
        <v>27749.250000000004</v>
      </c>
      <c r="F104" s="4">
        <v>32220</v>
      </c>
      <c r="G104" s="4">
        <v>32220</v>
      </c>
      <c r="H104" s="5">
        <v>23021.600000000002</v>
      </c>
      <c r="I104" s="4">
        <v>37061</v>
      </c>
    </row>
    <row r="105" spans="1:9" ht="31.2" x14ac:dyDescent="0.3">
      <c r="A105" s="3" t="s">
        <v>102</v>
      </c>
      <c r="B105" s="4">
        <v>1640</v>
      </c>
      <c r="C105" s="4">
        <v>0</v>
      </c>
      <c r="D105" s="4">
        <v>0</v>
      </c>
      <c r="E105" s="5">
        <v>0</v>
      </c>
      <c r="F105" s="4">
        <v>0</v>
      </c>
      <c r="G105" s="4">
        <v>0</v>
      </c>
      <c r="H105" s="5">
        <v>0</v>
      </c>
      <c r="I105" s="4">
        <v>0</v>
      </c>
    </row>
    <row r="106" spans="1:9" ht="31.2" x14ac:dyDescent="0.3">
      <c r="A106" s="3" t="s">
        <v>44</v>
      </c>
      <c r="B106" s="4">
        <v>1645</v>
      </c>
      <c r="C106" s="4">
        <v>0</v>
      </c>
      <c r="D106" s="4">
        <v>0</v>
      </c>
      <c r="E106" s="5">
        <v>0</v>
      </c>
      <c r="F106" s="4">
        <v>0</v>
      </c>
      <c r="G106" s="4">
        <v>0</v>
      </c>
      <c r="H106" s="5">
        <v>0</v>
      </c>
      <c r="I106" s="4">
        <v>0</v>
      </c>
    </row>
    <row r="107" spans="1:9" ht="31.2" x14ac:dyDescent="0.3">
      <c r="A107" s="3" t="s">
        <v>103</v>
      </c>
      <c r="B107" s="4">
        <v>1650</v>
      </c>
      <c r="C107" s="4">
        <v>0</v>
      </c>
      <c r="D107" s="4">
        <v>0</v>
      </c>
      <c r="E107" s="5">
        <v>0</v>
      </c>
      <c r="F107" s="4">
        <v>0</v>
      </c>
      <c r="G107" s="4">
        <v>0</v>
      </c>
      <c r="H107" s="5">
        <v>0</v>
      </c>
      <c r="I107" s="4">
        <v>0</v>
      </c>
    </row>
    <row r="108" spans="1:9" ht="31.2" x14ac:dyDescent="0.3">
      <c r="A108" s="3" t="s">
        <v>104</v>
      </c>
      <c r="B108" s="4">
        <v>1660</v>
      </c>
      <c r="C108" s="4">
        <v>10229</v>
      </c>
      <c r="D108" s="4">
        <v>12786.25</v>
      </c>
      <c r="E108" s="5">
        <v>13809.150000000001</v>
      </c>
      <c r="F108" s="4">
        <v>10540</v>
      </c>
      <c r="G108" s="4">
        <v>10540</v>
      </c>
      <c r="H108" s="5">
        <v>11456.480000000001</v>
      </c>
      <c r="I108" s="4">
        <v>3079</v>
      </c>
    </row>
    <row r="109" spans="1:9" ht="31.2" x14ac:dyDescent="0.3">
      <c r="A109" s="3" t="s">
        <v>105</v>
      </c>
      <c r="B109" s="4">
        <v>1665</v>
      </c>
      <c r="C109" s="4">
        <v>0</v>
      </c>
      <c r="D109" s="4">
        <v>0</v>
      </c>
      <c r="E109" s="5">
        <v>0</v>
      </c>
      <c r="F109" s="4">
        <v>0</v>
      </c>
      <c r="G109" s="4">
        <v>0</v>
      </c>
      <c r="H109" s="5">
        <v>0</v>
      </c>
      <c r="I109" s="4">
        <v>0</v>
      </c>
    </row>
    <row r="110" spans="1:9" ht="46.8" x14ac:dyDescent="0.3">
      <c r="A110" s="3" t="s">
        <v>106</v>
      </c>
      <c r="B110" s="4">
        <v>1670</v>
      </c>
      <c r="C110" s="4">
        <v>0</v>
      </c>
      <c r="D110" s="4">
        <v>0</v>
      </c>
      <c r="E110" s="5">
        <v>0</v>
      </c>
      <c r="F110" s="4">
        <v>0</v>
      </c>
      <c r="G110" s="4">
        <v>0</v>
      </c>
      <c r="H110" s="5">
        <v>0</v>
      </c>
      <c r="I110" s="4">
        <v>0</v>
      </c>
    </row>
    <row r="111" spans="1:9" ht="31.2" x14ac:dyDescent="0.3">
      <c r="A111" s="3" t="s">
        <v>107</v>
      </c>
      <c r="B111" s="4">
        <v>1690</v>
      </c>
      <c r="C111" s="4">
        <v>389</v>
      </c>
      <c r="D111" s="4">
        <v>486.25</v>
      </c>
      <c r="E111" s="5">
        <v>525.15000000000009</v>
      </c>
      <c r="F111" s="4">
        <v>201</v>
      </c>
      <c r="G111" s="4">
        <v>201</v>
      </c>
      <c r="H111" s="5">
        <v>435.68000000000006</v>
      </c>
      <c r="I111" s="4">
        <v>224</v>
      </c>
    </row>
    <row r="112" spans="1:9" ht="31.2" x14ac:dyDescent="0.3">
      <c r="A112" s="6" t="s">
        <v>108</v>
      </c>
      <c r="B112" s="4">
        <v>1695</v>
      </c>
      <c r="C112" s="4">
        <v>135784</v>
      </c>
      <c r="D112" s="4">
        <v>169730</v>
      </c>
      <c r="E112" s="5">
        <v>183308.40000000002</v>
      </c>
      <c r="F112" s="4">
        <v>107161</v>
      </c>
      <c r="G112" s="4">
        <v>107161</v>
      </c>
      <c r="H112" s="5">
        <v>152078.08000000002</v>
      </c>
      <c r="I112" s="4">
        <v>180613</v>
      </c>
    </row>
    <row r="113" spans="1:9" ht="109.2" x14ac:dyDescent="0.3">
      <c r="A113" s="6" t="s">
        <v>109</v>
      </c>
      <c r="B113" s="4">
        <v>1700</v>
      </c>
      <c r="C113" s="4">
        <v>0</v>
      </c>
      <c r="D113" s="4">
        <v>0</v>
      </c>
      <c r="E113" s="4">
        <v>0</v>
      </c>
      <c r="F113" s="4">
        <v>0</v>
      </c>
      <c r="G113" s="4">
        <v>0</v>
      </c>
      <c r="H113" s="5">
        <v>0</v>
      </c>
      <c r="I113" s="4">
        <v>0</v>
      </c>
    </row>
    <row r="114" spans="1:9" ht="62.4" x14ac:dyDescent="0.3">
      <c r="A114" s="6" t="s">
        <v>110</v>
      </c>
      <c r="B114" s="4">
        <v>1800</v>
      </c>
      <c r="C114" s="4">
        <v>0</v>
      </c>
      <c r="D114" s="4">
        <v>0</v>
      </c>
      <c r="E114" s="4">
        <v>0</v>
      </c>
      <c r="F114" s="4">
        <v>0</v>
      </c>
      <c r="G114" s="4">
        <v>0</v>
      </c>
      <c r="H114" s="5">
        <v>0</v>
      </c>
      <c r="I114" s="4">
        <v>0</v>
      </c>
    </row>
    <row r="115" spans="1:9" ht="15.6" x14ac:dyDescent="0.3">
      <c r="A115" s="6" t="s">
        <v>60</v>
      </c>
      <c r="B115" s="4">
        <v>1900</v>
      </c>
      <c r="C115" s="4">
        <v>433063</v>
      </c>
      <c r="D115" s="4">
        <v>541328.75</v>
      </c>
      <c r="E115" s="4">
        <v>584635.05000000005</v>
      </c>
      <c r="F115" s="4">
        <v>388804</v>
      </c>
      <c r="G115" s="4">
        <v>388804</v>
      </c>
      <c r="H115" s="5">
        <v>485030.56000000006</v>
      </c>
      <c r="I115" s="4">
        <v>446029</v>
      </c>
    </row>
  </sheetData>
  <mergeCells count="27">
    <mergeCell ref="A63:E63"/>
    <mergeCell ref="I97:I98"/>
    <mergeCell ref="A76:E76"/>
    <mergeCell ref="A94:E94"/>
    <mergeCell ref="B97:B98"/>
    <mergeCell ref="C97:C98"/>
    <mergeCell ref="F97:F98"/>
    <mergeCell ref="G97:G98"/>
    <mergeCell ref="B52:B53"/>
    <mergeCell ref="C52:C53"/>
    <mergeCell ref="F52:F53"/>
    <mergeCell ref="G52:G53"/>
    <mergeCell ref="I52:I53"/>
    <mergeCell ref="G39:G40"/>
    <mergeCell ref="I39:I40"/>
    <mergeCell ref="B2:I2"/>
    <mergeCell ref="A5:E5"/>
    <mergeCell ref="B19:B20"/>
    <mergeCell ref="C19:C20"/>
    <mergeCell ref="E19:E20"/>
    <mergeCell ref="F19:F20"/>
    <mergeCell ref="G19:G20"/>
    <mergeCell ref="I19:I20"/>
    <mergeCell ref="A29:E29"/>
    <mergeCell ref="B39:B40"/>
    <mergeCell ref="C39:C40"/>
    <mergeCell ref="F39:F40"/>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opLeftCell="A19" zoomScale="85" zoomScaleNormal="85" workbookViewId="0">
      <selection activeCell="C8" sqref="C8"/>
    </sheetView>
  </sheetViews>
  <sheetFormatPr defaultRowHeight="14.4" x14ac:dyDescent="0.3"/>
  <cols>
    <col min="1" max="1" width="24.33203125" customWidth="1"/>
    <col min="2" max="2" width="18" customWidth="1"/>
    <col min="3" max="3" width="22.5546875" customWidth="1"/>
    <col min="4" max="4" width="25.109375" customWidth="1"/>
    <col min="5" max="5" width="19.109375" customWidth="1"/>
    <col min="6" max="6" width="16.88671875" customWidth="1"/>
    <col min="7" max="7" width="16.33203125" customWidth="1"/>
    <col min="8" max="8" width="16" customWidth="1"/>
    <col min="9" max="9" width="18" customWidth="1"/>
  </cols>
  <sheetData>
    <row r="1" spans="1:9" ht="18" x14ac:dyDescent="0.35">
      <c r="A1" s="43" t="s">
        <v>0</v>
      </c>
      <c r="B1" s="43"/>
      <c r="C1" s="43"/>
      <c r="D1" s="43"/>
      <c r="E1" s="43"/>
      <c r="F1" s="43"/>
      <c r="G1" s="43"/>
      <c r="H1" s="43"/>
      <c r="I1" s="8"/>
    </row>
    <row r="2" spans="1:9" ht="27.6" x14ac:dyDescent="0.3">
      <c r="A2" s="9" t="s">
        <v>111</v>
      </c>
      <c r="B2" s="9" t="s">
        <v>2</v>
      </c>
      <c r="C2" s="9" t="s">
        <v>112</v>
      </c>
      <c r="D2" s="9" t="s">
        <v>113</v>
      </c>
      <c r="E2" s="9" t="s">
        <v>114</v>
      </c>
      <c r="F2" s="9" t="s">
        <v>115</v>
      </c>
      <c r="G2" s="9" t="s">
        <v>116</v>
      </c>
      <c r="H2" s="9" t="s">
        <v>117</v>
      </c>
      <c r="I2" s="9" t="s">
        <v>118</v>
      </c>
    </row>
    <row r="3" spans="1:9" ht="42" x14ac:dyDescent="0.3">
      <c r="A3" s="10" t="s">
        <v>119</v>
      </c>
      <c r="B3" s="11">
        <v>2000</v>
      </c>
      <c r="C3" s="11">
        <v>614544</v>
      </c>
      <c r="D3" s="11">
        <v>669852.96000000008</v>
      </c>
      <c r="E3" s="12">
        <v>700580.15999999992</v>
      </c>
      <c r="F3" s="12">
        <v>712871.03999999992</v>
      </c>
      <c r="G3" s="12">
        <v>725161.91999999993</v>
      </c>
      <c r="H3" s="12">
        <v>743598.24</v>
      </c>
      <c r="I3" s="12">
        <v>762034.56</v>
      </c>
    </row>
    <row r="4" spans="1:9" ht="28.2" x14ac:dyDescent="0.3">
      <c r="A4" s="10" t="s">
        <v>120</v>
      </c>
      <c r="B4" s="11">
        <v>2010</v>
      </c>
      <c r="C4" s="11">
        <v>-632743</v>
      </c>
      <c r="D4" s="11">
        <v>-689689.87</v>
      </c>
      <c r="E4" s="12">
        <v>-721327.0199999999</v>
      </c>
      <c r="F4" s="12">
        <v>-733981.88</v>
      </c>
      <c r="G4" s="12">
        <v>-746636.74</v>
      </c>
      <c r="H4" s="12">
        <v>-765619.03</v>
      </c>
      <c r="I4" s="12">
        <v>-784601.32</v>
      </c>
    </row>
    <row r="5" spans="1:9" ht="28.2" x14ac:dyDescent="0.3">
      <c r="A5" s="10" t="s">
        <v>121</v>
      </c>
      <c r="B5" s="11">
        <v>2011</v>
      </c>
      <c r="C5" s="11">
        <v>0</v>
      </c>
      <c r="D5" s="11">
        <v>0</v>
      </c>
      <c r="E5" s="12">
        <v>0</v>
      </c>
      <c r="F5" s="12">
        <v>0</v>
      </c>
      <c r="G5" s="12">
        <v>0</v>
      </c>
      <c r="H5" s="12">
        <v>0</v>
      </c>
      <c r="I5" s="12">
        <v>0</v>
      </c>
    </row>
    <row r="6" spans="1:9" ht="28.2" x14ac:dyDescent="0.3">
      <c r="A6" s="10" t="s">
        <v>122</v>
      </c>
      <c r="B6" s="11">
        <v>2012</v>
      </c>
      <c r="C6" s="11">
        <v>0</v>
      </c>
      <c r="D6" s="11">
        <v>0</v>
      </c>
      <c r="E6" s="12">
        <v>0</v>
      </c>
      <c r="F6" s="12">
        <v>0</v>
      </c>
      <c r="G6" s="12">
        <v>0</v>
      </c>
      <c r="H6" s="12">
        <v>0</v>
      </c>
      <c r="I6" s="12">
        <v>0</v>
      </c>
    </row>
    <row r="7" spans="1:9" ht="42" x14ac:dyDescent="0.3">
      <c r="A7" s="10" t="s">
        <v>123</v>
      </c>
      <c r="B7" s="11">
        <v>2013</v>
      </c>
      <c r="C7" s="11">
        <v>0</v>
      </c>
      <c r="D7" s="11">
        <v>0</v>
      </c>
      <c r="E7" s="12">
        <v>0</v>
      </c>
      <c r="F7" s="12">
        <v>0</v>
      </c>
      <c r="G7" s="12">
        <v>0</v>
      </c>
      <c r="H7" s="12">
        <v>0</v>
      </c>
      <c r="I7" s="12">
        <v>0</v>
      </c>
    </row>
    <row r="8" spans="1:9" ht="55.8" x14ac:dyDescent="0.3">
      <c r="A8" s="10" t="s">
        <v>124</v>
      </c>
      <c r="B8" s="11">
        <v>2014</v>
      </c>
      <c r="C8" s="11">
        <v>0</v>
      </c>
      <c r="D8" s="11">
        <v>0</v>
      </c>
      <c r="E8" s="12">
        <v>0</v>
      </c>
      <c r="F8" s="12">
        <v>0</v>
      </c>
      <c r="G8" s="12">
        <v>0</v>
      </c>
      <c r="H8" s="12">
        <v>0</v>
      </c>
      <c r="I8" s="12">
        <v>0</v>
      </c>
    </row>
    <row r="9" spans="1:9" ht="42" x14ac:dyDescent="0.3">
      <c r="A9" s="10" t="s">
        <v>125</v>
      </c>
      <c r="B9" s="11">
        <v>2050</v>
      </c>
      <c r="C9" s="11">
        <v>0</v>
      </c>
      <c r="D9" s="11">
        <v>0</v>
      </c>
      <c r="E9" s="12">
        <v>0</v>
      </c>
      <c r="F9" s="12">
        <v>0</v>
      </c>
      <c r="G9" s="12">
        <v>0</v>
      </c>
      <c r="H9" s="12">
        <v>0</v>
      </c>
      <c r="I9" s="12">
        <v>0</v>
      </c>
    </row>
    <row r="10" spans="1:9" ht="28.2" x14ac:dyDescent="0.3">
      <c r="A10" s="10" t="s">
        <v>126</v>
      </c>
      <c r="B10" s="11">
        <v>2070</v>
      </c>
      <c r="C10" s="11">
        <v>0</v>
      </c>
      <c r="D10" s="11">
        <v>0</v>
      </c>
      <c r="E10" s="12">
        <v>0</v>
      </c>
      <c r="F10" s="12">
        <v>0</v>
      </c>
      <c r="G10" s="12">
        <v>0</v>
      </c>
      <c r="H10" s="12">
        <v>0</v>
      </c>
      <c r="I10" s="12">
        <v>0</v>
      </c>
    </row>
    <row r="11" spans="1:9" x14ac:dyDescent="0.3">
      <c r="A11" s="10" t="s">
        <v>127</v>
      </c>
      <c r="B11" s="11">
        <v>2090</v>
      </c>
      <c r="C11" s="11">
        <v>0</v>
      </c>
      <c r="D11" s="11">
        <v>0</v>
      </c>
      <c r="E11" s="12">
        <v>0</v>
      </c>
      <c r="F11" s="12">
        <v>0</v>
      </c>
      <c r="G11" s="12">
        <v>0</v>
      </c>
      <c r="H11" s="12">
        <v>0</v>
      </c>
      <c r="I11" s="12">
        <v>0</v>
      </c>
    </row>
    <row r="12" spans="1:9" x14ac:dyDescent="0.3">
      <c r="A12" s="10" t="s">
        <v>128</v>
      </c>
      <c r="B12" s="11">
        <v>2095</v>
      </c>
      <c r="C12" s="11">
        <v>-18199</v>
      </c>
      <c r="D12" s="11">
        <v>-19836.91</v>
      </c>
      <c r="E12" s="12">
        <v>-20746.859999999997</v>
      </c>
      <c r="F12" s="12">
        <v>-21110.84</v>
      </c>
      <c r="G12" s="12">
        <v>-21474.82</v>
      </c>
      <c r="H12" s="12">
        <v>-22020.79</v>
      </c>
      <c r="I12" s="12">
        <v>-22566.76</v>
      </c>
    </row>
    <row r="13" spans="1:9" ht="55.8" x14ac:dyDescent="0.3">
      <c r="A13" s="10" t="s">
        <v>129</v>
      </c>
      <c r="B13" s="11">
        <v>2105</v>
      </c>
      <c r="C13" s="11">
        <v>0</v>
      </c>
      <c r="D13" s="11">
        <v>0</v>
      </c>
      <c r="E13" s="12">
        <v>0</v>
      </c>
      <c r="F13" s="12">
        <v>0</v>
      </c>
      <c r="G13" s="12">
        <v>0</v>
      </c>
      <c r="H13" s="12">
        <v>0</v>
      </c>
      <c r="I13" s="12">
        <v>0</v>
      </c>
    </row>
    <row r="14" spans="1:9" ht="42" x14ac:dyDescent="0.3">
      <c r="A14" s="10" t="s">
        <v>130</v>
      </c>
      <c r="B14" s="11">
        <v>2110</v>
      </c>
      <c r="C14" s="11">
        <v>0</v>
      </c>
      <c r="D14" s="11">
        <v>0</v>
      </c>
      <c r="E14" s="12">
        <v>0</v>
      </c>
      <c r="F14" s="12">
        <v>0</v>
      </c>
      <c r="G14" s="12">
        <v>0</v>
      </c>
      <c r="H14" s="12">
        <v>0</v>
      </c>
      <c r="I14" s="12">
        <v>0</v>
      </c>
    </row>
    <row r="15" spans="1:9" ht="28.2" x14ac:dyDescent="0.3">
      <c r="A15" s="10" t="s">
        <v>131</v>
      </c>
      <c r="B15" s="11">
        <v>2111</v>
      </c>
      <c r="C15" s="11">
        <v>0</v>
      </c>
      <c r="D15" s="11">
        <v>0</v>
      </c>
      <c r="E15" s="12">
        <v>0</v>
      </c>
      <c r="F15" s="12">
        <v>0</v>
      </c>
      <c r="G15" s="12">
        <v>0</v>
      </c>
      <c r="H15" s="12">
        <v>0</v>
      </c>
      <c r="I15" s="12">
        <v>0</v>
      </c>
    </row>
    <row r="16" spans="1:9" ht="42" x14ac:dyDescent="0.3">
      <c r="A16" s="10" t="s">
        <v>132</v>
      </c>
      <c r="B16" s="11">
        <v>2112</v>
      </c>
      <c r="C16" s="11">
        <v>0</v>
      </c>
      <c r="D16" s="11">
        <v>0</v>
      </c>
      <c r="E16" s="12">
        <v>0</v>
      </c>
      <c r="F16" s="12">
        <v>0</v>
      </c>
      <c r="G16" s="12">
        <v>0</v>
      </c>
      <c r="H16" s="12">
        <v>0</v>
      </c>
      <c r="I16" s="12">
        <v>0</v>
      </c>
    </row>
    <row r="17" spans="1:9" x14ac:dyDescent="0.3">
      <c r="A17" s="10" t="s">
        <v>133</v>
      </c>
      <c r="B17" s="11">
        <v>2120</v>
      </c>
      <c r="C17" s="11">
        <v>47055</v>
      </c>
      <c r="D17" s="11">
        <v>51289.950000000004</v>
      </c>
      <c r="E17" s="12">
        <v>53642.7</v>
      </c>
      <c r="F17" s="12">
        <v>54583.799999999996</v>
      </c>
      <c r="G17" s="12">
        <v>55524.899999999994</v>
      </c>
      <c r="H17" s="12">
        <v>56936.549999999996</v>
      </c>
      <c r="I17" s="12">
        <v>58348.2</v>
      </c>
    </row>
    <row r="18" spans="1:9" ht="55.8" x14ac:dyDescent="0.3">
      <c r="A18" s="10" t="s">
        <v>134</v>
      </c>
      <c r="B18" s="11">
        <v>2121</v>
      </c>
      <c r="C18" s="11">
        <v>0</v>
      </c>
      <c r="D18" s="11">
        <v>0</v>
      </c>
      <c r="E18" s="12">
        <v>0</v>
      </c>
      <c r="F18" s="12">
        <v>0</v>
      </c>
      <c r="G18" s="12">
        <v>0</v>
      </c>
      <c r="H18" s="12">
        <v>0</v>
      </c>
      <c r="I18" s="12">
        <v>0</v>
      </c>
    </row>
    <row r="19" spans="1:9" ht="69.599999999999994" x14ac:dyDescent="0.3">
      <c r="A19" s="10" t="s">
        <v>135</v>
      </c>
      <c r="B19" s="11">
        <v>2122</v>
      </c>
      <c r="C19" s="11">
        <v>0</v>
      </c>
      <c r="D19" s="11">
        <v>0</v>
      </c>
      <c r="E19" s="12">
        <v>0</v>
      </c>
      <c r="F19" s="12">
        <v>0</v>
      </c>
      <c r="G19" s="12">
        <v>0</v>
      </c>
      <c r="H19" s="12">
        <v>0</v>
      </c>
      <c r="I19" s="12">
        <v>0</v>
      </c>
    </row>
    <row r="20" spans="1:9" ht="42" x14ac:dyDescent="0.3">
      <c r="A20" s="10" t="s">
        <v>136</v>
      </c>
      <c r="B20" s="11">
        <v>2130</v>
      </c>
      <c r="C20" s="11">
        <v>0</v>
      </c>
      <c r="D20" s="11">
        <v>0</v>
      </c>
      <c r="E20" s="12">
        <v>0</v>
      </c>
      <c r="F20" s="12">
        <v>0</v>
      </c>
      <c r="G20" s="12">
        <v>0</v>
      </c>
      <c r="H20" s="12">
        <v>0</v>
      </c>
      <c r="I20" s="12">
        <v>0</v>
      </c>
    </row>
    <row r="21" spans="1:9" x14ac:dyDescent="0.3">
      <c r="A21" s="10" t="s">
        <v>137</v>
      </c>
      <c r="B21" s="11">
        <v>2130</v>
      </c>
      <c r="C21" s="11">
        <v>-20922</v>
      </c>
      <c r="D21" s="11">
        <v>-22804.980000000003</v>
      </c>
      <c r="E21" s="12">
        <v>-23851.079999999998</v>
      </c>
      <c r="F21" s="12">
        <v>-24269.519999999997</v>
      </c>
      <c r="G21" s="12">
        <v>-24687.96</v>
      </c>
      <c r="H21" s="12">
        <v>-25315.62</v>
      </c>
      <c r="I21" s="12">
        <v>-25943.279999999999</v>
      </c>
    </row>
    <row r="22" spans="1:9" x14ac:dyDescent="0.3">
      <c r="A22" s="10" t="s">
        <v>138</v>
      </c>
      <c r="B22" s="11">
        <v>2150</v>
      </c>
      <c r="C22" s="11">
        <v>0</v>
      </c>
      <c r="D22" s="11">
        <v>0</v>
      </c>
      <c r="E22" s="12">
        <v>0</v>
      </c>
      <c r="F22" s="12">
        <v>0</v>
      </c>
      <c r="G22" s="12">
        <v>0</v>
      </c>
      <c r="H22" s="12">
        <v>0</v>
      </c>
      <c r="I22" s="12">
        <v>0</v>
      </c>
    </row>
    <row r="23" spans="1:9" x14ac:dyDescent="0.3">
      <c r="A23" s="10" t="s">
        <v>139</v>
      </c>
      <c r="B23" s="11">
        <v>2180</v>
      </c>
      <c r="C23" s="11">
        <v>-10563</v>
      </c>
      <c r="D23" s="11">
        <v>-11513.67</v>
      </c>
      <c r="E23" s="12">
        <v>-12041.82</v>
      </c>
      <c r="F23" s="12">
        <v>-12253.08</v>
      </c>
      <c r="G23" s="12">
        <v>-12464.34</v>
      </c>
      <c r="H23" s="12">
        <v>-12781.23</v>
      </c>
      <c r="I23" s="12">
        <v>-13098.12</v>
      </c>
    </row>
    <row r="24" spans="1:9" ht="55.8" x14ac:dyDescent="0.3">
      <c r="A24" s="10" t="s">
        <v>140</v>
      </c>
      <c r="B24" s="11">
        <v>2181</v>
      </c>
      <c r="C24" s="11">
        <v>0</v>
      </c>
      <c r="D24" s="11">
        <v>0</v>
      </c>
      <c r="E24" s="12">
        <v>0</v>
      </c>
      <c r="F24" s="12">
        <v>0</v>
      </c>
      <c r="G24" s="12">
        <v>0</v>
      </c>
      <c r="H24" s="12">
        <v>0</v>
      </c>
      <c r="I24" s="12">
        <v>0</v>
      </c>
    </row>
    <row r="25" spans="1:9" ht="69.599999999999994" x14ac:dyDescent="0.3">
      <c r="A25" s="10" t="s">
        <v>141</v>
      </c>
      <c r="B25" s="11">
        <v>2182</v>
      </c>
      <c r="C25" s="11">
        <v>0</v>
      </c>
      <c r="D25" s="11">
        <v>0</v>
      </c>
      <c r="E25" s="12">
        <v>0</v>
      </c>
      <c r="F25" s="12">
        <v>0</v>
      </c>
      <c r="G25" s="12">
        <v>0</v>
      </c>
      <c r="H25" s="12">
        <v>0</v>
      </c>
      <c r="I25" s="12">
        <v>0</v>
      </c>
    </row>
    <row r="26" spans="1:9" ht="42" x14ac:dyDescent="0.3">
      <c r="A26" s="10" t="s">
        <v>142</v>
      </c>
      <c r="B26" s="11">
        <v>2190</v>
      </c>
      <c r="C26" s="11">
        <v>0</v>
      </c>
      <c r="D26" s="11">
        <v>0</v>
      </c>
      <c r="E26" s="12">
        <v>0</v>
      </c>
      <c r="F26" s="12">
        <v>0</v>
      </c>
      <c r="G26" s="12">
        <v>0</v>
      </c>
      <c r="H26" s="12">
        <v>0</v>
      </c>
      <c r="I26" s="12">
        <v>0</v>
      </c>
    </row>
    <row r="27" spans="1:9" ht="42" x14ac:dyDescent="0.3">
      <c r="A27" s="10" t="s">
        <v>143</v>
      </c>
      <c r="B27" s="11">
        <v>2195</v>
      </c>
      <c r="C27" s="11">
        <v>-2629</v>
      </c>
      <c r="D27" s="11">
        <v>-2865.61</v>
      </c>
      <c r="E27" s="12">
        <v>-2997.06</v>
      </c>
      <c r="F27" s="12">
        <v>-3049.64</v>
      </c>
      <c r="G27" s="12">
        <v>-3102.22</v>
      </c>
      <c r="H27" s="12">
        <v>-3181.0899999999997</v>
      </c>
      <c r="I27" s="12">
        <v>-3259.96</v>
      </c>
    </row>
    <row r="28" spans="1:9" ht="28.2" x14ac:dyDescent="0.3">
      <c r="A28" s="10" t="s">
        <v>144</v>
      </c>
      <c r="B28" s="11">
        <v>2200</v>
      </c>
      <c r="C28" s="11">
        <v>0</v>
      </c>
      <c r="D28" s="11">
        <v>0</v>
      </c>
      <c r="E28" s="12">
        <v>0</v>
      </c>
      <c r="F28" s="12">
        <v>0</v>
      </c>
      <c r="G28" s="12">
        <v>0</v>
      </c>
      <c r="H28" s="12">
        <v>0</v>
      </c>
      <c r="I28" s="12">
        <v>0</v>
      </c>
    </row>
    <row r="29" spans="1:9" x14ac:dyDescent="0.3">
      <c r="A29" s="10" t="s">
        <v>145</v>
      </c>
      <c r="B29" s="11">
        <v>2220</v>
      </c>
      <c r="C29" s="11">
        <v>14618</v>
      </c>
      <c r="D29" s="11">
        <v>15933.62</v>
      </c>
      <c r="E29" s="12">
        <v>16664.519999999997</v>
      </c>
      <c r="F29" s="12">
        <v>16956.879999999997</v>
      </c>
      <c r="G29" s="12">
        <v>17249.239999999998</v>
      </c>
      <c r="H29" s="12">
        <v>17687.78</v>
      </c>
      <c r="I29" s="12">
        <v>18126.32</v>
      </c>
    </row>
    <row r="30" spans="1:9" x14ac:dyDescent="0.3">
      <c r="A30" s="10" t="s">
        <v>146</v>
      </c>
      <c r="B30" s="11">
        <v>2240</v>
      </c>
      <c r="C30" s="11">
        <v>0</v>
      </c>
      <c r="D30" s="11">
        <v>0</v>
      </c>
      <c r="E30" s="12">
        <v>0</v>
      </c>
      <c r="F30" s="12">
        <v>0</v>
      </c>
      <c r="G30" s="12">
        <v>0</v>
      </c>
      <c r="H30" s="12">
        <v>0</v>
      </c>
      <c r="I30" s="12">
        <v>0</v>
      </c>
    </row>
    <row r="31" spans="1:9" ht="28.2" x14ac:dyDescent="0.3">
      <c r="A31" s="10" t="s">
        <v>147</v>
      </c>
      <c r="B31" s="11">
        <v>2241</v>
      </c>
      <c r="C31" s="11">
        <v>0</v>
      </c>
      <c r="D31" s="11">
        <v>0</v>
      </c>
      <c r="E31" s="12">
        <v>0</v>
      </c>
      <c r="F31" s="12">
        <v>0</v>
      </c>
      <c r="G31" s="12">
        <v>0</v>
      </c>
      <c r="H31" s="12">
        <v>0</v>
      </c>
      <c r="I31" s="12">
        <v>0</v>
      </c>
    </row>
    <row r="32" spans="1:9" x14ac:dyDescent="0.3">
      <c r="A32" s="10" t="s">
        <v>148</v>
      </c>
      <c r="B32" s="11">
        <v>2250</v>
      </c>
      <c r="C32" s="11">
        <v>-12325</v>
      </c>
      <c r="D32" s="11">
        <v>-13434.250000000002</v>
      </c>
      <c r="E32" s="12">
        <v>-14050.499999999998</v>
      </c>
      <c r="F32" s="12">
        <v>-14296.999999999998</v>
      </c>
      <c r="G32" s="12">
        <v>-14543.5</v>
      </c>
      <c r="H32" s="12">
        <v>-14913.25</v>
      </c>
      <c r="I32" s="12">
        <v>-15283</v>
      </c>
    </row>
    <row r="33" spans="1:9" ht="28.2" x14ac:dyDescent="0.3">
      <c r="A33" s="10" t="s">
        <v>149</v>
      </c>
      <c r="B33" s="11">
        <v>2255</v>
      </c>
      <c r="C33" s="11">
        <v>0</v>
      </c>
      <c r="D33" s="11">
        <v>0</v>
      </c>
      <c r="E33" s="12">
        <v>0</v>
      </c>
      <c r="F33" s="12">
        <v>0</v>
      </c>
      <c r="G33" s="12">
        <v>0</v>
      </c>
      <c r="H33" s="12">
        <v>0</v>
      </c>
      <c r="I33" s="12">
        <v>0</v>
      </c>
    </row>
    <row r="34" spans="1:9" x14ac:dyDescent="0.3">
      <c r="A34" s="10" t="s">
        <v>150</v>
      </c>
      <c r="B34" s="11">
        <v>2270</v>
      </c>
      <c r="C34" s="11">
        <v>0</v>
      </c>
      <c r="D34" s="11">
        <v>0</v>
      </c>
      <c r="E34" s="12">
        <v>0</v>
      </c>
      <c r="F34" s="12">
        <v>0</v>
      </c>
      <c r="G34" s="12">
        <v>0</v>
      </c>
      <c r="H34" s="12">
        <v>0</v>
      </c>
      <c r="I34" s="12">
        <v>0</v>
      </c>
    </row>
    <row r="35" spans="1:9" ht="42" x14ac:dyDescent="0.3">
      <c r="A35" s="10" t="s">
        <v>151</v>
      </c>
      <c r="B35" s="11">
        <v>2275</v>
      </c>
      <c r="C35" s="11">
        <v>0</v>
      </c>
      <c r="D35" s="11">
        <v>0</v>
      </c>
      <c r="E35" s="12">
        <v>0</v>
      </c>
      <c r="F35" s="12">
        <v>0</v>
      </c>
      <c r="G35" s="12">
        <v>0</v>
      </c>
      <c r="H35" s="12">
        <v>0</v>
      </c>
      <c r="I35" s="12">
        <v>0</v>
      </c>
    </row>
    <row r="36" spans="1:9" ht="42" x14ac:dyDescent="0.3">
      <c r="A36" s="10" t="s">
        <v>152</v>
      </c>
      <c r="B36" s="11">
        <v>2290</v>
      </c>
      <c r="C36" s="11">
        <v>0</v>
      </c>
      <c r="D36" s="11">
        <v>0</v>
      </c>
      <c r="E36" s="12">
        <v>0</v>
      </c>
      <c r="F36" s="12">
        <v>0</v>
      </c>
      <c r="G36" s="12">
        <v>0</v>
      </c>
      <c r="H36" s="12">
        <v>0</v>
      </c>
      <c r="I36" s="12">
        <v>0</v>
      </c>
    </row>
    <row r="37" spans="1:9" ht="28.2" x14ac:dyDescent="0.3">
      <c r="A37" s="10" t="s">
        <v>153</v>
      </c>
      <c r="B37" s="11">
        <v>2295</v>
      </c>
      <c r="C37" s="11">
        <v>-336</v>
      </c>
      <c r="D37" s="11">
        <v>-366.24</v>
      </c>
      <c r="E37" s="12">
        <v>-383.03999999999996</v>
      </c>
      <c r="F37" s="12">
        <v>-389.76</v>
      </c>
      <c r="G37" s="12">
        <v>-396.47999999999996</v>
      </c>
      <c r="H37" s="12">
        <v>-406.56</v>
      </c>
      <c r="I37" s="12">
        <v>-416.64</v>
      </c>
    </row>
    <row r="38" spans="1:9" ht="28.2" x14ac:dyDescent="0.3">
      <c r="A38" s="10" t="s">
        <v>154</v>
      </c>
      <c r="B38" s="11">
        <v>2300</v>
      </c>
      <c r="C38" s="11">
        <v>-10253</v>
      </c>
      <c r="D38" s="11">
        <v>-11175.77</v>
      </c>
      <c r="E38" s="12">
        <v>-11688.419999999998</v>
      </c>
      <c r="F38" s="12">
        <v>-11893.48</v>
      </c>
      <c r="G38" s="12">
        <v>-12098.539999999999</v>
      </c>
      <c r="H38" s="12">
        <v>-12406.13</v>
      </c>
      <c r="I38" s="12">
        <v>-12713.72</v>
      </c>
    </row>
    <row r="39" spans="1:9" ht="42" x14ac:dyDescent="0.3">
      <c r="A39" s="10" t="s">
        <v>155</v>
      </c>
      <c r="B39" s="11">
        <v>2305</v>
      </c>
      <c r="C39" s="11">
        <v>0</v>
      </c>
      <c r="D39" s="11">
        <v>0</v>
      </c>
      <c r="E39" s="12">
        <v>0</v>
      </c>
      <c r="F39" s="12">
        <v>0</v>
      </c>
      <c r="G39" s="12">
        <v>0</v>
      </c>
      <c r="H39" s="12">
        <v>0</v>
      </c>
      <c r="I39" s="12">
        <v>0</v>
      </c>
    </row>
    <row r="40" spans="1:9" ht="28.2" x14ac:dyDescent="0.3">
      <c r="A40" s="10" t="s">
        <v>156</v>
      </c>
      <c r="B40" s="11">
        <v>2350</v>
      </c>
      <c r="C40" s="11">
        <v>0</v>
      </c>
      <c r="D40" s="11">
        <v>0</v>
      </c>
      <c r="E40" s="12">
        <v>0</v>
      </c>
      <c r="F40" s="12">
        <v>0</v>
      </c>
      <c r="G40" s="12">
        <v>0</v>
      </c>
      <c r="H40" s="12">
        <v>0</v>
      </c>
      <c r="I40" s="12">
        <v>0</v>
      </c>
    </row>
    <row r="41" spans="1:9" ht="28.8" thickBot="1" x14ac:dyDescent="0.35">
      <c r="A41" s="35" t="s">
        <v>157</v>
      </c>
      <c r="B41" s="36">
        <v>2355</v>
      </c>
      <c r="C41" s="36">
        <v>-10589</v>
      </c>
      <c r="D41" s="36">
        <v>-11542.01</v>
      </c>
      <c r="E41" s="37">
        <v>-12071.46</v>
      </c>
      <c r="F41" s="37">
        <v>-12283.24</v>
      </c>
      <c r="G41" s="37">
        <v>-12495.019999999999</v>
      </c>
      <c r="H41" s="37">
        <v>-12812.69</v>
      </c>
      <c r="I41" s="37">
        <v>-13130.36</v>
      </c>
    </row>
    <row r="42" spans="1:9" ht="28.8" thickBot="1" x14ac:dyDescent="0.35">
      <c r="A42" s="38" t="s">
        <v>178</v>
      </c>
      <c r="B42" s="39">
        <v>3400</v>
      </c>
      <c r="C42" s="39">
        <v>32775</v>
      </c>
      <c r="D42" s="40">
        <v>19949</v>
      </c>
      <c r="E42" s="40">
        <v>12376</v>
      </c>
      <c r="F42" s="40">
        <v>8271</v>
      </c>
      <c r="G42" s="40">
        <v>18118</v>
      </c>
      <c r="H42" s="40">
        <v>12283</v>
      </c>
      <c r="I42" s="41">
        <v>12283</v>
      </c>
    </row>
  </sheetData>
  <mergeCells count="1">
    <mergeCell ref="A1:H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1"/>
  <sheetViews>
    <sheetView tabSelected="1" topLeftCell="A10" zoomScale="145" zoomScaleNormal="145" workbookViewId="0">
      <selection activeCell="K53" sqref="K53"/>
    </sheetView>
  </sheetViews>
  <sheetFormatPr defaultRowHeight="14.4" x14ac:dyDescent="0.3"/>
  <cols>
    <col min="1" max="9" width="15.6640625" style="15" customWidth="1"/>
    <col min="10" max="11" width="11.5546875" style="15" customWidth="1"/>
    <col min="12" max="16384" width="8.88671875" style="15"/>
  </cols>
  <sheetData>
    <row r="1" spans="1:16" ht="18" customHeight="1" x14ac:dyDescent="0.35">
      <c r="A1" s="17"/>
      <c r="B1" s="51" t="s">
        <v>163</v>
      </c>
      <c r="C1" s="52"/>
      <c r="D1" s="52"/>
      <c r="E1" s="52"/>
      <c r="F1" s="17"/>
      <c r="G1" s="19"/>
      <c r="H1" s="19"/>
      <c r="I1" s="19"/>
      <c r="J1" s="19"/>
      <c r="K1" s="19"/>
      <c r="L1" s="19"/>
      <c r="M1" s="19"/>
      <c r="N1" s="19"/>
    </row>
    <row r="3" spans="1:16" ht="18" x14ac:dyDescent="0.35">
      <c r="A3" s="53" t="s">
        <v>164</v>
      </c>
      <c r="B3" s="53"/>
      <c r="C3" s="53"/>
      <c r="D3" s="53"/>
      <c r="E3" s="53"/>
      <c r="F3" s="53"/>
      <c r="G3" s="53"/>
      <c r="H3" s="53"/>
      <c r="I3" s="53"/>
    </row>
    <row r="4" spans="1:16" ht="17.399999999999999" x14ac:dyDescent="0.35">
      <c r="A4" s="47" t="s">
        <v>161</v>
      </c>
      <c r="B4" s="47"/>
      <c r="C4" s="47"/>
      <c r="D4" s="47"/>
      <c r="E4" s="47"/>
      <c r="F4" s="17"/>
      <c r="G4" s="17"/>
      <c r="H4" s="17"/>
      <c r="I4" s="17"/>
    </row>
    <row r="5" spans="1:16" ht="15" thickBot="1" x14ac:dyDescent="0.35">
      <c r="A5"/>
      <c r="B5"/>
      <c r="C5"/>
      <c r="D5"/>
      <c r="E5"/>
      <c r="F5"/>
      <c r="G5"/>
      <c r="H5"/>
      <c r="I5"/>
    </row>
    <row r="6" spans="1:16" ht="16.2" thickBot="1" x14ac:dyDescent="0.35">
      <c r="A6" s="48" t="s">
        <v>158</v>
      </c>
      <c r="B6" s="48"/>
      <c r="C6" s="13" t="s">
        <v>3</v>
      </c>
      <c r="D6" s="13" t="s">
        <v>4</v>
      </c>
      <c r="E6" s="13" t="s">
        <v>5</v>
      </c>
      <c r="F6" s="13" t="s">
        <v>6</v>
      </c>
      <c r="G6" s="13" t="s">
        <v>7</v>
      </c>
      <c r="H6" s="13" t="s">
        <v>8</v>
      </c>
      <c r="I6" s="13" t="s">
        <v>159</v>
      </c>
      <c r="J6" s="19"/>
      <c r="K6" s="19"/>
      <c r="L6" s="19"/>
      <c r="M6" s="19"/>
      <c r="N6" s="19"/>
    </row>
    <row r="7" spans="1:16" ht="16.2" thickBot="1" x14ac:dyDescent="0.35">
      <c r="A7" s="49" t="s">
        <v>160</v>
      </c>
      <c r="B7" s="49"/>
      <c r="C7" s="31">
        <f>1.2*((Balance!C58-(Balance!C112-Balance!C108))/Balance!C60)+1.4*('Звіт про фінансовий результат'!C40/Balance!C60)+3.3*('Звіт про фінансовий результат'!C36/Balance!C60)+0.6*(Balance!C75/((Balance!C93-Balance!C81-Balance!C83)+(Balance!C112-Balance!C108)+Balance!C113))+('Звіт про фінансовий результат'!C3/Balance!C60)</f>
        <v>2.4884857654993233</v>
      </c>
      <c r="D7" s="31">
        <f>1.2*((Balance!D58-(Balance!D112-Balance!D108))/Balance!D60)+1.4*('Звіт про фінансовий результат'!D40/Balance!D60)+3.3*('Звіт про фінансовий результат'!D36/Balance!D60)+0.6*(Balance!D75/((Balance!D93-Balance!D81-Balance!D83)+(Balance!D112-Balance!D108)+Balance!D113))+('Звіт про фінансовий результат'!D3/Balance!D60)</f>
        <v>2.3068456069080794</v>
      </c>
      <c r="E7" s="31">
        <f>1.2*((Balance!E58-(Balance!E112-Balance!E108))/Balance!E60)+1.4*('Звіт про фінансовий результат'!E40/Balance!E60)+3.3*('Звіт про фінансовий результат'!E36/Balance!E60)+0.6*(Balance!E75/((Balance!E93-Balance!E81-Balance!E83)+(Balance!E112-Balance!E108)+Balance!E113))+('Звіт про фінансовий результат'!E3/Balance!E60)</f>
        <v>2.2677425172113521</v>
      </c>
      <c r="F7" s="31">
        <f>1.2*((Balance!F58-(Balance!F112-Balance!F108))/Balance!F60)+1.4*('Звіт про фінансовий результат'!F40/Balance!F60)+3.3*('Звіт про фінансовий результат'!F36/Balance!F60)+0.6*(Balance!F75/((Balance!F93-Balance!F81-Balance!F83)+(Balance!F112-Balance!F108)+Balance!F113))+('Звіт про фінансовий результат'!F3/Balance!F60)</f>
        <v>2.7496111166317156</v>
      </c>
      <c r="G7" s="31">
        <f>1.2*((Balance!G58-(Balance!G112-Balance!G108))/Balance!G60)+1.4*('Звіт про фінансовий результат'!G40/Balance!G60)+3.3*('Звіт про фінансовий результат'!G36/Balance!G60)+0.6*(Balance!G75/((Balance!G93-Balance!G81-Balance!G83)+(Balance!G112-Balance!G108)+Balance!G113))+('Звіт про фінансовий результат'!G3/Balance!G60)</f>
        <v>2.7812231370841802</v>
      </c>
      <c r="H7" s="31">
        <f>1.2*((Balance!H58-(Balance!H112-Balance!H108))/Balance!H60)+1.4*('Звіт про фінансовий результат'!H40/Balance!H60)+3.3*('Звіт про фінансовий результат'!H36/Balance!H60)+0.6*(Balance!H75/((Balance!H93-Balance!H81-Balance!H83)+(Balance!H112-Balance!H108)+Balance!H113))+('Звіт про фінансовий результат'!H3/Balance!H60)</f>
        <v>2.6025176730970632</v>
      </c>
      <c r="I7" s="31">
        <f>1.2*((Balance!I58-(Balance!I112-Balance!I108))/Balance!I60)+1.4*('Звіт про фінансовий результат'!I40/Balance!I60)+3.3*('Звіт про фінансовий результат'!I36/Balance!I60)+0.6*(Balance!I75/((Balance!I93-Balance!I81-Balance!I83)+(Balance!I112-Balance!I108)+Balance!I113))+('Звіт про фінансовий результат'!I3/Balance!I60)</f>
        <v>2.0345234878124794</v>
      </c>
    </row>
    <row r="8" spans="1:16" ht="16.2" thickBot="1" x14ac:dyDescent="0.35">
      <c r="A8" s="49" t="s">
        <v>162</v>
      </c>
      <c r="B8" s="49"/>
      <c r="C8" s="31">
        <v>1.23</v>
      </c>
      <c r="D8" s="31">
        <v>1.23</v>
      </c>
      <c r="E8" s="31">
        <v>1.23</v>
      </c>
      <c r="F8" s="31">
        <v>1.23</v>
      </c>
      <c r="G8" s="31">
        <v>1.23</v>
      </c>
      <c r="H8" s="31">
        <v>1.23</v>
      </c>
      <c r="I8" s="31">
        <v>1.23</v>
      </c>
    </row>
    <row r="9" spans="1:16" ht="15.6" x14ac:dyDescent="0.3">
      <c r="A9" s="18"/>
      <c r="B9" s="18"/>
      <c r="C9" s="24"/>
      <c r="D9" s="24"/>
      <c r="E9" s="24"/>
      <c r="F9" s="24"/>
      <c r="G9" s="24"/>
      <c r="H9" s="24"/>
      <c r="I9" s="24"/>
    </row>
    <row r="12" spans="1:16" ht="15.6" x14ac:dyDescent="0.3">
      <c r="A12" s="14"/>
      <c r="B12" s="14"/>
      <c r="C12" s="14"/>
      <c r="D12" s="14"/>
      <c r="E12" s="14"/>
      <c r="F12" s="14"/>
      <c r="G12" s="14"/>
      <c r="H12" s="14"/>
      <c r="I12" s="14"/>
      <c r="J12" s="14"/>
    </row>
    <row r="13" spans="1:16" ht="15.6" x14ac:dyDescent="0.3">
      <c r="A13" s="14"/>
      <c r="B13" s="14"/>
      <c r="C13" s="14"/>
      <c r="D13" s="14"/>
      <c r="E13" s="14"/>
      <c r="F13" s="14"/>
      <c r="G13" s="14"/>
      <c r="H13" s="14"/>
      <c r="I13" s="14"/>
      <c r="J13" s="14"/>
      <c r="K13" s="14"/>
      <c r="L13" s="14"/>
      <c r="M13" s="14"/>
      <c r="N13" s="14"/>
      <c r="O13" s="14"/>
      <c r="P13" s="14"/>
    </row>
    <row r="14" spans="1:16" ht="15.6" x14ac:dyDescent="0.3">
      <c r="J14" s="14"/>
      <c r="K14" s="14"/>
      <c r="L14" s="14"/>
      <c r="M14" s="14"/>
    </row>
    <row r="15" spans="1:16" ht="15.6" x14ac:dyDescent="0.3">
      <c r="J15" s="14"/>
      <c r="K15" s="14"/>
      <c r="L15" s="14"/>
      <c r="M15" s="14"/>
    </row>
    <row r="16" spans="1:16" ht="15.6" x14ac:dyDescent="0.3">
      <c r="J16" s="14"/>
      <c r="K16" s="14"/>
      <c r="L16" s="14"/>
      <c r="M16" s="14"/>
    </row>
    <row r="17" spans="1:13" ht="15.6" x14ac:dyDescent="0.3">
      <c r="J17" s="14"/>
      <c r="K17" s="14"/>
      <c r="L17" s="14"/>
      <c r="M17" s="14"/>
    </row>
    <row r="18" spans="1:13" ht="15.6" x14ac:dyDescent="0.3">
      <c r="J18" s="14"/>
      <c r="K18" s="14"/>
      <c r="L18" s="14"/>
      <c r="M18" s="14"/>
    </row>
    <row r="19" spans="1:13" ht="15.6" x14ac:dyDescent="0.3">
      <c r="A19" s="14"/>
      <c r="B19" s="14"/>
      <c r="C19" s="14"/>
      <c r="D19" s="14"/>
      <c r="E19" s="14"/>
      <c r="F19" s="14"/>
      <c r="G19" s="14"/>
      <c r="H19" s="14"/>
      <c r="I19" s="14"/>
      <c r="J19" s="14"/>
      <c r="K19" s="14"/>
      <c r="L19" s="14"/>
      <c r="M19" s="14"/>
    </row>
    <row r="20" spans="1:13" ht="15.6" x14ac:dyDescent="0.3">
      <c r="A20" s="14"/>
      <c r="B20" s="14"/>
      <c r="C20" s="14"/>
      <c r="D20" s="14"/>
      <c r="E20" s="14"/>
      <c r="F20" s="14"/>
      <c r="G20" s="14"/>
      <c r="H20" s="14"/>
      <c r="I20" s="14"/>
      <c r="J20" s="14"/>
      <c r="K20" s="14"/>
      <c r="L20" s="14"/>
      <c r="M20" s="14"/>
    </row>
    <row r="21" spans="1:13" ht="15.6" x14ac:dyDescent="0.3">
      <c r="A21" s="14"/>
      <c r="B21" s="14"/>
      <c r="C21" s="14"/>
      <c r="D21" s="14"/>
      <c r="E21" s="14"/>
      <c r="F21" s="14"/>
      <c r="G21" s="14"/>
      <c r="H21" s="14"/>
      <c r="I21" s="14"/>
      <c r="J21" s="14"/>
      <c r="K21" s="14"/>
      <c r="L21" s="14"/>
      <c r="M21" s="14"/>
    </row>
    <row r="22" spans="1:13" ht="15.6" x14ac:dyDescent="0.3">
      <c r="A22" s="14"/>
      <c r="B22" s="14"/>
      <c r="C22" s="14"/>
      <c r="D22" s="14"/>
      <c r="E22" s="14"/>
      <c r="F22" s="14"/>
      <c r="G22" s="14"/>
      <c r="H22" s="14"/>
      <c r="I22" s="14"/>
      <c r="J22" s="14"/>
      <c r="K22" s="14"/>
      <c r="L22" s="14"/>
      <c r="M22" s="14"/>
    </row>
    <row r="23" spans="1:13" ht="15.6" x14ac:dyDescent="0.3">
      <c r="A23" s="14"/>
      <c r="B23" s="14"/>
      <c r="C23" s="14"/>
      <c r="D23" s="14"/>
      <c r="E23" s="14"/>
      <c r="F23" s="14"/>
      <c r="G23" s="14"/>
      <c r="H23" s="14"/>
      <c r="I23" s="14"/>
      <c r="J23" s="14"/>
      <c r="K23" s="14"/>
      <c r="L23" s="14"/>
      <c r="M23" s="14"/>
    </row>
    <row r="24" spans="1:13" ht="15.6" x14ac:dyDescent="0.3">
      <c r="A24" s="14"/>
      <c r="B24" s="14"/>
      <c r="C24" s="14"/>
      <c r="D24" s="14"/>
      <c r="E24" s="14"/>
      <c r="F24" s="14"/>
      <c r="G24" s="14"/>
      <c r="H24" s="14"/>
      <c r="I24" s="14"/>
      <c r="J24" s="14"/>
      <c r="K24" s="14"/>
      <c r="L24" s="14"/>
      <c r="M24" s="14"/>
    </row>
    <row r="25" spans="1:13" ht="15.6" x14ac:dyDescent="0.3">
      <c r="A25" s="14"/>
      <c r="B25" s="14"/>
      <c r="C25" s="14"/>
      <c r="D25" s="14"/>
      <c r="E25" s="14"/>
      <c r="F25" s="14"/>
      <c r="G25" s="14"/>
      <c r="H25" s="14"/>
      <c r="I25" s="14"/>
      <c r="J25" s="14"/>
      <c r="K25" s="14"/>
      <c r="L25" s="14"/>
      <c r="M25" s="14"/>
    </row>
    <row r="26" spans="1:13" ht="15.6" x14ac:dyDescent="0.3">
      <c r="A26" s="14"/>
      <c r="B26" s="14"/>
      <c r="C26" s="14"/>
      <c r="D26" s="14"/>
      <c r="E26" s="14"/>
      <c r="F26" s="14"/>
      <c r="G26" s="14"/>
      <c r="H26" s="14"/>
      <c r="I26" s="14"/>
      <c r="J26" s="14"/>
      <c r="K26" s="14"/>
      <c r="L26" s="14"/>
      <c r="M26" s="14"/>
    </row>
    <row r="27" spans="1:13" ht="15.6" x14ac:dyDescent="0.3">
      <c r="A27" s="14"/>
      <c r="B27" s="14"/>
      <c r="C27" s="14"/>
      <c r="D27" s="14"/>
      <c r="E27" s="14"/>
      <c r="F27" s="14"/>
      <c r="G27" s="14"/>
      <c r="H27" s="14"/>
      <c r="I27" s="14"/>
      <c r="J27" s="14"/>
      <c r="K27" s="14"/>
      <c r="L27" s="14"/>
      <c r="M27" s="14"/>
    </row>
    <row r="28" spans="1:13" ht="15.6" x14ac:dyDescent="0.3">
      <c r="A28" s="14"/>
      <c r="B28" s="14"/>
      <c r="C28" s="14"/>
      <c r="D28" s="14"/>
      <c r="E28" s="14"/>
      <c r="F28" s="14"/>
      <c r="G28" s="14"/>
      <c r="H28" s="14"/>
      <c r="I28" s="14"/>
      <c r="J28" s="14"/>
      <c r="K28" s="14"/>
      <c r="L28" s="14"/>
      <c r="M28" s="14"/>
    </row>
    <row r="29" spans="1:13" ht="15.6" x14ac:dyDescent="0.3">
      <c r="A29" s="14"/>
      <c r="B29" s="14"/>
      <c r="C29" s="14"/>
      <c r="D29" s="14"/>
      <c r="E29" s="14"/>
      <c r="F29" s="14"/>
      <c r="G29" s="14"/>
      <c r="H29" s="14"/>
      <c r="I29" s="14"/>
      <c r="J29" s="14"/>
      <c r="K29" s="14"/>
      <c r="L29" s="14"/>
      <c r="M29" s="14"/>
    </row>
    <row r="30" spans="1:13" ht="17.399999999999999" x14ac:dyDescent="0.35">
      <c r="A30" s="47" t="s">
        <v>165</v>
      </c>
      <c r="B30" s="47"/>
      <c r="C30" s="47"/>
      <c r="D30" s="47"/>
      <c r="E30" s="47"/>
      <c r="F30" s="17"/>
      <c r="G30" s="17"/>
      <c r="H30" s="17"/>
      <c r="I30" s="17"/>
      <c r="J30" s="14"/>
      <c r="K30" s="14"/>
      <c r="L30" s="14"/>
      <c r="M30" s="14"/>
    </row>
    <row r="31" spans="1:13" ht="16.2" thickBot="1" x14ac:dyDescent="0.35">
      <c r="A31"/>
      <c r="B31"/>
      <c r="C31"/>
      <c r="D31"/>
      <c r="E31"/>
      <c r="F31"/>
      <c r="G31"/>
      <c r="H31"/>
      <c r="I31"/>
      <c r="J31" s="14"/>
      <c r="K31" s="14"/>
      <c r="L31" s="14"/>
      <c r="M31" s="14"/>
    </row>
    <row r="32" spans="1:13" ht="16.2" thickBot="1" x14ac:dyDescent="0.35">
      <c r="A32" s="48" t="s">
        <v>158</v>
      </c>
      <c r="B32" s="48"/>
      <c r="C32" s="13" t="s">
        <v>3</v>
      </c>
      <c r="D32" s="13" t="s">
        <v>4</v>
      </c>
      <c r="E32" s="13" t="s">
        <v>5</v>
      </c>
      <c r="F32" s="13" t="s">
        <v>6</v>
      </c>
      <c r="G32" s="13" t="s">
        <v>7</v>
      </c>
      <c r="H32" s="13" t="s">
        <v>8</v>
      </c>
      <c r="I32" s="13" t="s">
        <v>159</v>
      </c>
      <c r="J32" s="14"/>
      <c r="K32" s="14"/>
      <c r="L32" s="14"/>
      <c r="M32" s="14"/>
    </row>
    <row r="33" spans="1:13" ht="16.2" thickBot="1" x14ac:dyDescent="0.35">
      <c r="A33" s="49" t="s">
        <v>166</v>
      </c>
      <c r="B33" s="49"/>
      <c r="C33" s="31">
        <f>1.03*(Balance!C58/Balance!C60)+3.07*('Звіт про фінансовий результат'!C36/Balance!C60)+0.66*('Звіт про фінансовий результат'!C36/(Balance!C112-Balance!C108))+0.4*('Звіт про фінансовий результат'!C3/Balance!C60)</f>
        <v>0.85836670415159011</v>
      </c>
      <c r="D33" s="31">
        <f>1.03*(Balance!D58/Balance!D60)+3.07*('Звіт про фінансовий результат'!D36/Balance!D60)+0.66*('Звіт про фінансовий результат'!D36/(Balance!D112-Balance!D108))+0.4*('Звіт про фінансовий результат'!D3/Balance!D60)</f>
        <v>0.78571064071509245</v>
      </c>
      <c r="E33" s="31">
        <f>1.03*(Balance!E58/Balance!E60)+3.07*('Звіт про фінансовий результат'!E36/Balance!E60)+0.66*('Звіт про фінансовий результат'!E36/(Balance!E112-Balance!E108))+0.4*('Звіт про фінансовий результат'!E3/Balance!E60)</f>
        <v>0.77006940483640174</v>
      </c>
      <c r="F33" s="31">
        <f>1.03*(Balance!F58/Balance!F60)+3.07*('Звіт про фінансовий результат'!F36/Balance!F60)+0.66*('Звіт про фінансовий результат'!F36/(Balance!F112-Balance!F108))+0.4*('Звіт про фінансовий результат'!F3/Balance!F60)</f>
        <v>0.94100213989568005</v>
      </c>
      <c r="G33" s="31">
        <f>1.03*(Balance!G58/Balance!G60)+3.07*('Звіт про фінансовий результат'!G36/Balance!G60)+0.66*('Звіт про фінансовий результат'!G36/(Balance!G112-Balance!G108))+0.4*('Звіт про фінансовий результат'!G3/Balance!G60)</f>
        <v>0.95364694807666595</v>
      </c>
      <c r="H33" s="31">
        <f>1.03*(Balance!H58/Balance!H60)+3.07*('Звіт про фінансовий результат'!H36/Balance!H60)+0.66*('Звіт про фінансовий результат'!H36/(Balance!H112-Balance!H108))+0.4*('Звіт про фінансовий результат'!H3/Balance!H60)</f>
        <v>0.903979467190686</v>
      </c>
      <c r="I33" s="31">
        <f>1.03*(Balance!I58/Balance!I60)+3.07*('Звіт про фінансовий результат'!I36/Balance!I60)+0.66*('Звіт про фінансовий результат'!I36/(Balance!I112-Balance!I108))+0.4*('Звіт про фінансовий результат'!I3/Balance!I60)</f>
        <v>0.98638661163287589</v>
      </c>
      <c r="J33" s="14"/>
      <c r="K33" s="14"/>
      <c r="L33" s="14"/>
      <c r="M33" s="14"/>
    </row>
    <row r="34" spans="1:13" ht="16.2" thickBot="1" x14ac:dyDescent="0.35">
      <c r="A34" s="49" t="s">
        <v>162</v>
      </c>
      <c r="B34" s="49"/>
      <c r="C34" s="31">
        <v>0.86199999999999999</v>
      </c>
      <c r="D34" s="31">
        <v>0.86199999999999999</v>
      </c>
      <c r="E34" s="31">
        <v>0.86199999999999999</v>
      </c>
      <c r="F34" s="31">
        <v>0.86199999999999999</v>
      </c>
      <c r="G34" s="31">
        <v>0.86199999999999999</v>
      </c>
      <c r="H34" s="31">
        <v>0.86199999999999999</v>
      </c>
      <c r="I34" s="31">
        <v>0.86199999999999999</v>
      </c>
    </row>
    <row r="35" spans="1:13" ht="15.6" x14ac:dyDescent="0.3">
      <c r="A35" s="18"/>
      <c r="B35" s="18"/>
      <c r="C35" s="24"/>
      <c r="D35" s="24"/>
      <c r="E35" s="24"/>
      <c r="F35" s="24"/>
      <c r="G35" s="24"/>
      <c r="H35" s="24"/>
      <c r="I35" s="24"/>
    </row>
    <row r="37" spans="1:13" ht="14.4" customHeight="1" x14ac:dyDescent="0.3"/>
    <row r="38" spans="1:13" ht="15.6" x14ac:dyDescent="0.3">
      <c r="A38" s="14"/>
      <c r="B38" s="14"/>
      <c r="C38" s="14"/>
      <c r="D38" s="14"/>
      <c r="E38" s="14"/>
      <c r="F38" s="14"/>
      <c r="G38" s="14"/>
      <c r="H38" s="14"/>
      <c r="I38" s="14"/>
    </row>
    <row r="39" spans="1:13" ht="15.6" x14ac:dyDescent="0.3">
      <c r="A39" s="14"/>
      <c r="B39" s="14"/>
      <c r="C39" s="14"/>
      <c r="D39" s="14"/>
      <c r="E39" s="14"/>
      <c r="F39" s="14"/>
      <c r="G39" s="14"/>
      <c r="H39" s="14"/>
      <c r="I39" s="14"/>
    </row>
    <row r="45" spans="1:13" ht="15.6" x14ac:dyDescent="0.3">
      <c r="A45" s="14"/>
      <c r="B45" s="14"/>
      <c r="C45" s="14"/>
      <c r="D45" s="14"/>
      <c r="E45" s="14"/>
      <c r="F45" s="14"/>
      <c r="G45" s="14"/>
      <c r="H45" s="14"/>
      <c r="I45" s="14"/>
    </row>
    <row r="46" spans="1:13" ht="15.6" x14ac:dyDescent="0.3">
      <c r="A46" s="14"/>
      <c r="B46" s="14"/>
      <c r="C46" s="14"/>
      <c r="D46" s="14"/>
      <c r="E46" s="14"/>
      <c r="F46" s="14"/>
      <c r="G46" s="14"/>
      <c r="H46" s="14"/>
      <c r="I46" s="14"/>
    </row>
    <row r="47" spans="1:13" ht="15.6" x14ac:dyDescent="0.3">
      <c r="A47" s="14"/>
      <c r="B47" s="14"/>
      <c r="C47" s="14"/>
      <c r="D47" s="14"/>
      <c r="E47" s="14"/>
      <c r="F47" s="14"/>
      <c r="G47" s="14"/>
      <c r="H47" s="14"/>
      <c r="I47" s="14"/>
    </row>
    <row r="48" spans="1:13" ht="15.6" x14ac:dyDescent="0.3">
      <c r="A48" s="14"/>
      <c r="B48" s="14"/>
      <c r="C48" s="14"/>
      <c r="D48" s="14"/>
      <c r="E48" s="14"/>
      <c r="F48" s="14"/>
      <c r="G48" s="14"/>
      <c r="H48" s="14"/>
      <c r="I48" s="14"/>
    </row>
    <row r="49" spans="1:18" ht="15.6" x14ac:dyDescent="0.3">
      <c r="A49" s="14"/>
      <c r="B49" s="14"/>
      <c r="C49" s="14"/>
      <c r="D49" s="14"/>
      <c r="E49" s="14"/>
      <c r="F49" s="14"/>
      <c r="G49" s="14"/>
      <c r="H49" s="14"/>
      <c r="I49" s="14"/>
    </row>
    <row r="50" spans="1:18" ht="15.6" x14ac:dyDescent="0.3">
      <c r="A50" s="14"/>
      <c r="B50" s="14"/>
      <c r="C50" s="14"/>
      <c r="D50" s="14"/>
      <c r="E50" s="14"/>
      <c r="F50" s="14"/>
      <c r="G50" s="14"/>
      <c r="H50" s="14"/>
      <c r="I50" s="14"/>
    </row>
    <row r="51" spans="1:18" ht="15.6" x14ac:dyDescent="0.3">
      <c r="A51" s="14"/>
      <c r="B51" s="14"/>
      <c r="C51" s="14"/>
      <c r="D51" s="14"/>
      <c r="E51" s="14"/>
      <c r="F51" s="14"/>
      <c r="G51" s="14"/>
      <c r="H51" s="14"/>
      <c r="I51" s="14"/>
    </row>
    <row r="52" spans="1:18" ht="15.6" x14ac:dyDescent="0.3">
      <c r="A52" s="14"/>
      <c r="B52" s="14"/>
      <c r="C52" s="14"/>
      <c r="D52" s="14"/>
      <c r="E52" s="14"/>
      <c r="F52" s="14"/>
      <c r="G52" s="14"/>
      <c r="H52" s="14"/>
      <c r="I52" s="14"/>
    </row>
    <row r="53" spans="1:18" ht="15.6" x14ac:dyDescent="0.3">
      <c r="A53" s="14"/>
      <c r="B53" s="14"/>
      <c r="C53" s="14"/>
      <c r="D53" s="14"/>
      <c r="E53" s="14"/>
      <c r="F53" s="14"/>
      <c r="G53" s="14"/>
      <c r="H53" s="14"/>
      <c r="I53" s="14"/>
    </row>
    <row r="54" spans="1:18" ht="15.6" x14ac:dyDescent="0.3">
      <c r="A54" s="14"/>
      <c r="B54" s="14"/>
      <c r="C54" s="14"/>
      <c r="D54" s="14"/>
      <c r="E54" s="14"/>
      <c r="F54" s="14"/>
      <c r="G54" s="14"/>
      <c r="H54" s="14"/>
      <c r="I54" s="14"/>
      <c r="J54" s="19"/>
      <c r="K54" s="19"/>
    </row>
    <row r="55" spans="1:18" x14ac:dyDescent="0.3">
      <c r="A55" s="50" t="s">
        <v>179</v>
      </c>
      <c r="B55" s="50"/>
      <c r="C55" s="50"/>
      <c r="D55" s="50"/>
      <c r="E55" s="50"/>
      <c r="F55" s="50"/>
      <c r="G55" s="50"/>
      <c r="H55" s="50"/>
      <c r="I55" s="50"/>
    </row>
    <row r="56" spans="1:18" ht="15.6" customHeight="1" x14ac:dyDescent="0.3">
      <c r="A56" s="46" t="s">
        <v>180</v>
      </c>
      <c r="B56" s="46"/>
      <c r="C56" s="46"/>
      <c r="D56" s="46"/>
      <c r="E56" s="46"/>
      <c r="F56" s="46"/>
      <c r="G56" s="46"/>
      <c r="H56" s="46"/>
      <c r="I56" s="46"/>
      <c r="J56" s="19"/>
      <c r="K56" s="19"/>
      <c r="L56" s="20"/>
      <c r="M56" s="20"/>
      <c r="N56" s="20"/>
      <c r="P56" s="20"/>
    </row>
    <row r="57" spans="1:18" ht="17.399999999999999" customHeight="1" x14ac:dyDescent="0.3">
      <c r="A57" s="46"/>
      <c r="B57" s="46"/>
      <c r="C57" s="46"/>
      <c r="D57" s="46"/>
      <c r="E57" s="46"/>
      <c r="F57" s="46"/>
      <c r="G57" s="46"/>
      <c r="H57" s="46"/>
      <c r="I57" s="46"/>
      <c r="J57" s="19"/>
      <c r="K57" s="19"/>
      <c r="L57" s="19"/>
      <c r="M57" s="19"/>
      <c r="N57" s="19"/>
      <c r="O57" s="19"/>
      <c r="P57" s="19"/>
      <c r="Q57" s="19"/>
      <c r="R57" s="19"/>
    </row>
    <row r="58" spans="1:18" x14ac:dyDescent="0.3">
      <c r="A58" s="46"/>
      <c r="B58" s="46"/>
      <c r="C58" s="46"/>
      <c r="D58" s="46"/>
      <c r="E58" s="46"/>
      <c r="F58" s="46"/>
      <c r="G58" s="46"/>
      <c r="H58" s="46"/>
      <c r="I58" s="46"/>
      <c r="J58" s="19"/>
      <c r="K58" s="19"/>
      <c r="L58" s="19"/>
      <c r="M58" s="19"/>
      <c r="N58" s="19"/>
      <c r="O58" s="19"/>
      <c r="P58" s="19"/>
      <c r="Q58" s="19"/>
      <c r="R58" s="19"/>
    </row>
    <row r="59" spans="1:18" x14ac:dyDescent="0.3">
      <c r="A59" s="46"/>
      <c r="B59" s="46"/>
      <c r="C59" s="46"/>
      <c r="D59" s="46"/>
      <c r="E59" s="46"/>
      <c r="F59" s="46"/>
      <c r="G59" s="46"/>
      <c r="H59" s="46"/>
      <c r="I59" s="46"/>
      <c r="J59" s="19"/>
      <c r="K59" s="19"/>
      <c r="L59" s="19"/>
      <c r="M59" s="19"/>
      <c r="N59" s="19"/>
      <c r="O59" s="19"/>
      <c r="P59" s="19"/>
      <c r="Q59" s="19"/>
    </row>
    <row r="60" spans="1:18" x14ac:dyDescent="0.3">
      <c r="A60" s="46"/>
      <c r="B60" s="46"/>
      <c r="C60" s="46"/>
      <c r="D60" s="46"/>
      <c r="E60" s="46"/>
      <c r="F60" s="46"/>
      <c r="G60" s="46"/>
      <c r="H60" s="46"/>
      <c r="I60" s="46"/>
      <c r="J60" s="20"/>
      <c r="K60" s="19"/>
      <c r="L60" s="19"/>
      <c r="M60" s="19"/>
      <c r="N60" s="19"/>
      <c r="O60" s="19"/>
      <c r="P60" s="19"/>
    </row>
    <row r="61" spans="1:18" x14ac:dyDescent="0.3">
      <c r="A61" s="46"/>
      <c r="B61" s="46"/>
      <c r="C61" s="46"/>
      <c r="D61" s="46"/>
      <c r="E61" s="46"/>
      <c r="F61" s="46"/>
      <c r="G61" s="46"/>
      <c r="H61" s="46"/>
      <c r="I61" s="46"/>
      <c r="J61" s="20"/>
      <c r="K61" s="20"/>
      <c r="L61" s="20"/>
      <c r="M61" s="20"/>
      <c r="N61" s="20"/>
    </row>
    <row r="62" spans="1:18" x14ac:dyDescent="0.3">
      <c r="A62" s="46"/>
      <c r="B62" s="46"/>
      <c r="C62" s="46"/>
      <c r="D62" s="46"/>
      <c r="E62" s="46"/>
      <c r="F62" s="46"/>
      <c r="G62" s="46"/>
      <c r="H62" s="46"/>
      <c r="I62" s="46"/>
      <c r="J62" s="20"/>
      <c r="K62" s="20"/>
      <c r="L62" s="20"/>
      <c r="M62" s="20"/>
      <c r="N62" s="20"/>
    </row>
    <row r="63" spans="1:18" x14ac:dyDescent="0.3">
      <c r="A63" s="46"/>
      <c r="B63" s="46"/>
      <c r="C63" s="46"/>
      <c r="D63" s="46"/>
      <c r="E63" s="46"/>
      <c r="F63" s="46"/>
      <c r="G63" s="46"/>
      <c r="H63" s="46"/>
      <c r="I63" s="46"/>
      <c r="J63" s="20"/>
      <c r="K63" s="20"/>
      <c r="L63" s="20"/>
      <c r="M63" s="20"/>
      <c r="N63" s="20"/>
    </row>
    <row r="64" spans="1:18" x14ac:dyDescent="0.3">
      <c r="A64" s="46"/>
      <c r="B64" s="46"/>
      <c r="C64" s="46"/>
      <c r="D64" s="46"/>
      <c r="E64" s="46"/>
      <c r="F64" s="46"/>
      <c r="G64" s="46"/>
      <c r="H64" s="46"/>
      <c r="I64" s="46"/>
      <c r="J64" s="20"/>
      <c r="K64" s="20"/>
      <c r="L64" s="20"/>
      <c r="M64" s="20"/>
      <c r="N64" s="20"/>
    </row>
    <row r="65" spans="1:14" x14ac:dyDescent="0.3">
      <c r="A65" s="46"/>
      <c r="B65" s="46"/>
      <c r="C65" s="46"/>
      <c r="D65" s="46"/>
      <c r="E65" s="46"/>
      <c r="F65" s="46"/>
      <c r="G65" s="46"/>
      <c r="H65" s="46"/>
      <c r="I65" s="46"/>
      <c r="J65" s="20"/>
      <c r="K65" s="20"/>
      <c r="L65" s="20"/>
      <c r="M65" s="20"/>
      <c r="N65" s="20"/>
    </row>
    <row r="66" spans="1:14" x14ac:dyDescent="0.3">
      <c r="A66" s="46"/>
      <c r="B66" s="46"/>
      <c r="C66" s="46"/>
      <c r="D66" s="46"/>
      <c r="E66" s="46"/>
      <c r="F66" s="46"/>
      <c r="G66" s="46"/>
      <c r="H66" s="46"/>
      <c r="I66" s="46"/>
      <c r="J66" s="20"/>
      <c r="K66" s="20"/>
      <c r="L66" s="20"/>
      <c r="M66" s="20"/>
      <c r="N66" s="20"/>
    </row>
    <row r="67" spans="1:14" x14ac:dyDescent="0.3">
      <c r="A67" s="46"/>
      <c r="B67" s="46"/>
      <c r="C67" s="46"/>
      <c r="D67" s="46"/>
      <c r="E67" s="46"/>
      <c r="F67" s="46"/>
      <c r="G67" s="46"/>
      <c r="H67" s="46"/>
      <c r="I67" s="46"/>
      <c r="J67" s="20"/>
      <c r="K67" s="20"/>
      <c r="L67" s="20"/>
      <c r="M67" s="20"/>
      <c r="N67" s="20"/>
    </row>
    <row r="68" spans="1:14" x14ac:dyDescent="0.3">
      <c r="A68" s="46"/>
      <c r="B68" s="46"/>
      <c r="C68" s="46"/>
      <c r="D68" s="46"/>
      <c r="E68" s="46"/>
      <c r="F68" s="46"/>
      <c r="G68" s="46"/>
      <c r="H68" s="46"/>
      <c r="I68" s="46"/>
      <c r="J68" s="20"/>
      <c r="K68" s="20"/>
      <c r="L68" s="20"/>
      <c r="M68" s="20"/>
      <c r="N68" s="20"/>
    </row>
    <row r="69" spans="1:14" x14ac:dyDescent="0.3">
      <c r="A69" s="46"/>
      <c r="B69" s="46"/>
      <c r="C69" s="46"/>
      <c r="D69" s="46"/>
      <c r="E69" s="46"/>
      <c r="F69" s="46"/>
      <c r="G69" s="46"/>
      <c r="H69" s="46"/>
      <c r="I69" s="46"/>
      <c r="J69" s="20"/>
      <c r="K69" s="20"/>
      <c r="L69" s="20"/>
      <c r="M69" s="20"/>
      <c r="N69" s="20"/>
    </row>
    <row r="70" spans="1:14" x14ac:dyDescent="0.3">
      <c r="A70" s="46"/>
      <c r="B70" s="46"/>
      <c r="C70" s="46"/>
      <c r="D70" s="46"/>
      <c r="E70" s="46"/>
      <c r="F70" s="46"/>
      <c r="G70" s="46"/>
      <c r="H70" s="46"/>
      <c r="I70" s="46"/>
      <c r="J70" s="20"/>
      <c r="K70" s="20"/>
      <c r="L70" s="20"/>
      <c r="M70" s="20"/>
      <c r="N70" s="20"/>
    </row>
    <row r="71" spans="1:14" x14ac:dyDescent="0.3">
      <c r="A71" s="46"/>
      <c r="B71" s="46"/>
      <c r="C71" s="46"/>
      <c r="D71" s="46"/>
      <c r="E71" s="46"/>
      <c r="F71" s="46"/>
      <c r="G71" s="46"/>
      <c r="H71" s="46"/>
      <c r="I71" s="46"/>
      <c r="J71" s="20"/>
      <c r="K71" s="20"/>
      <c r="L71" s="20"/>
      <c r="M71" s="20"/>
      <c r="N71" s="20"/>
    </row>
    <row r="86" spans="1:9" x14ac:dyDescent="0.3">
      <c r="A86" s="16"/>
      <c r="B86" s="16"/>
      <c r="C86" s="16"/>
      <c r="D86" s="16"/>
      <c r="E86" s="16"/>
      <c r="F86" s="16"/>
      <c r="G86" s="16"/>
      <c r="H86" s="16"/>
      <c r="I86" s="16"/>
    </row>
    <row r="87" spans="1:9" x14ac:dyDescent="0.3">
      <c r="A87" s="16"/>
      <c r="B87" s="16"/>
      <c r="C87" s="16"/>
      <c r="D87" s="16"/>
      <c r="E87" s="16"/>
      <c r="F87" s="16"/>
      <c r="G87" s="16"/>
      <c r="H87" s="16"/>
      <c r="I87" s="16"/>
    </row>
    <row r="88" spans="1:9" x14ac:dyDescent="0.3">
      <c r="A88" s="16"/>
      <c r="B88" s="16"/>
      <c r="C88" s="16"/>
      <c r="D88" s="16"/>
      <c r="E88" s="16"/>
      <c r="F88" s="16"/>
      <c r="G88" s="16"/>
      <c r="H88" s="16"/>
      <c r="I88" s="16"/>
    </row>
    <row r="89" spans="1:9" x14ac:dyDescent="0.3">
      <c r="A89" s="16"/>
      <c r="B89" s="16"/>
      <c r="C89" s="16"/>
      <c r="D89" s="16"/>
      <c r="E89" s="16"/>
      <c r="F89" s="16"/>
      <c r="G89" s="16"/>
      <c r="H89" s="16"/>
      <c r="I89" s="16"/>
    </row>
    <row r="90" spans="1:9" x14ac:dyDescent="0.3">
      <c r="A90" s="16"/>
      <c r="B90" s="16"/>
      <c r="C90" s="16"/>
      <c r="D90" s="16"/>
      <c r="E90" s="16"/>
      <c r="F90" s="16"/>
      <c r="G90" s="16"/>
      <c r="H90" s="16"/>
      <c r="I90" s="16"/>
    </row>
    <row r="91" spans="1:9" x14ac:dyDescent="0.3">
      <c r="A91" s="16"/>
      <c r="B91" s="16"/>
      <c r="C91" s="16"/>
      <c r="D91" s="16"/>
      <c r="E91" s="16"/>
      <c r="F91" s="16"/>
      <c r="G91" s="16"/>
      <c r="H91" s="16"/>
      <c r="I91" s="16"/>
    </row>
    <row r="92" spans="1:9" x14ac:dyDescent="0.3">
      <c r="A92" s="16"/>
      <c r="B92" s="16"/>
      <c r="C92" s="16"/>
      <c r="D92" s="16"/>
      <c r="E92" s="16"/>
      <c r="F92" s="16"/>
      <c r="G92" s="16"/>
      <c r="H92" s="16"/>
      <c r="I92" s="16"/>
    </row>
    <row r="93" spans="1:9" x14ac:dyDescent="0.3">
      <c r="A93" s="16"/>
      <c r="B93" s="16"/>
      <c r="C93" s="16"/>
      <c r="D93" s="16"/>
      <c r="E93" s="16"/>
      <c r="F93" s="16"/>
      <c r="G93" s="16"/>
      <c r="H93" s="16"/>
      <c r="I93" s="16"/>
    </row>
    <row r="94" spans="1:9" x14ac:dyDescent="0.3">
      <c r="A94" s="16"/>
      <c r="B94" s="16"/>
      <c r="C94" s="16"/>
      <c r="D94" s="16"/>
      <c r="E94" s="16"/>
      <c r="F94" s="16"/>
      <c r="G94" s="16"/>
      <c r="H94" s="16"/>
      <c r="I94" s="16"/>
    </row>
    <row r="95" spans="1:9" x14ac:dyDescent="0.3">
      <c r="A95" s="16"/>
      <c r="B95" s="16"/>
      <c r="C95" s="16"/>
      <c r="D95" s="16"/>
      <c r="E95" s="16"/>
      <c r="F95" s="16"/>
      <c r="G95" s="16"/>
      <c r="H95" s="16"/>
      <c r="I95" s="16"/>
    </row>
    <row r="96" spans="1:9" x14ac:dyDescent="0.3">
      <c r="A96" s="16"/>
      <c r="B96" s="16"/>
      <c r="C96" s="16"/>
      <c r="D96" s="16"/>
      <c r="E96" s="16"/>
      <c r="F96" s="16"/>
      <c r="G96" s="16"/>
      <c r="H96" s="16"/>
      <c r="I96" s="16"/>
    </row>
    <row r="97" spans="1:9" x14ac:dyDescent="0.3">
      <c r="A97" s="16"/>
      <c r="B97" s="16"/>
      <c r="C97" s="16"/>
      <c r="D97" s="16"/>
      <c r="E97" s="16"/>
      <c r="F97" s="16"/>
      <c r="G97" s="16"/>
      <c r="H97" s="16"/>
      <c r="I97" s="16"/>
    </row>
    <row r="98" spans="1:9" x14ac:dyDescent="0.3">
      <c r="A98" s="16"/>
      <c r="B98" s="16"/>
      <c r="C98" s="16"/>
      <c r="D98" s="16"/>
      <c r="E98" s="16"/>
      <c r="F98" s="16"/>
      <c r="G98" s="16"/>
      <c r="H98" s="16"/>
      <c r="I98" s="16"/>
    </row>
    <row r="99" spans="1:9" x14ac:dyDescent="0.3">
      <c r="A99" s="16"/>
      <c r="B99" s="16"/>
      <c r="C99" s="16"/>
      <c r="D99" s="16"/>
      <c r="E99" s="16"/>
      <c r="F99" s="16"/>
      <c r="G99" s="16"/>
      <c r="H99" s="16"/>
      <c r="I99" s="16"/>
    </row>
    <row r="100" spans="1:9" x14ac:dyDescent="0.3">
      <c r="A100" s="16"/>
      <c r="B100" s="16"/>
      <c r="C100" s="16"/>
      <c r="D100" s="16"/>
      <c r="E100" s="16"/>
      <c r="F100" s="16"/>
      <c r="G100" s="16"/>
      <c r="H100" s="16"/>
      <c r="I100" s="16"/>
    </row>
    <row r="101" spans="1:9" x14ac:dyDescent="0.3">
      <c r="A101" s="16"/>
      <c r="B101" s="16"/>
      <c r="C101" s="16"/>
      <c r="D101" s="16"/>
      <c r="E101" s="16"/>
      <c r="F101" s="16"/>
      <c r="G101" s="16"/>
      <c r="H101" s="16"/>
      <c r="I101" s="16"/>
    </row>
    <row r="102" spans="1:9" x14ac:dyDescent="0.3">
      <c r="A102" s="16"/>
      <c r="B102" s="16"/>
      <c r="C102" s="16"/>
      <c r="D102" s="16"/>
      <c r="E102" s="16"/>
      <c r="F102" s="16"/>
      <c r="G102" s="16"/>
      <c r="H102" s="16"/>
      <c r="I102" s="16"/>
    </row>
    <row r="105" spans="1:9" ht="17.399999999999999" x14ac:dyDescent="0.35">
      <c r="A105" s="21"/>
      <c r="B105" s="21"/>
      <c r="C105" s="21"/>
      <c r="D105" s="21"/>
      <c r="E105" s="21"/>
      <c r="F105" s="19"/>
      <c r="G105" s="19"/>
      <c r="H105" s="19"/>
      <c r="I105" s="19"/>
    </row>
    <row r="107" spans="1:9" ht="15.6" x14ac:dyDescent="0.3">
      <c r="A107" s="22"/>
      <c r="B107" s="22"/>
      <c r="C107" s="23"/>
      <c r="D107" s="23"/>
      <c r="E107" s="23"/>
      <c r="F107" s="23"/>
      <c r="G107" s="23"/>
      <c r="H107" s="23"/>
      <c r="I107" s="23"/>
    </row>
    <row r="108" spans="1:9" ht="20.399999999999999" customHeight="1" x14ac:dyDescent="0.3">
      <c r="A108" s="25"/>
      <c r="B108" s="25"/>
      <c r="C108" s="27"/>
      <c r="D108" s="27"/>
      <c r="E108" s="27"/>
      <c r="F108" s="27"/>
      <c r="G108" s="27"/>
      <c r="H108" s="27"/>
      <c r="I108" s="27"/>
    </row>
    <row r="111" spans="1:9" ht="15.6" x14ac:dyDescent="0.3">
      <c r="A111" s="14"/>
      <c r="B111" s="14"/>
      <c r="C111" s="14"/>
      <c r="D111" s="14"/>
      <c r="E111" s="14"/>
      <c r="F111" s="14"/>
      <c r="G111" s="14"/>
      <c r="H111" s="14"/>
      <c r="I111" s="14"/>
    </row>
    <row r="112" spans="1:9" ht="15.6" x14ac:dyDescent="0.3">
      <c r="A112" s="14"/>
      <c r="B112" s="14"/>
      <c r="C112" s="14"/>
      <c r="D112" s="14"/>
      <c r="E112" s="14"/>
      <c r="F112" s="14"/>
      <c r="G112" s="14"/>
      <c r="H112" s="14"/>
      <c r="I112" s="14"/>
    </row>
    <row r="113" spans="1:9" ht="15.6" x14ac:dyDescent="0.3">
      <c r="A113" s="14"/>
      <c r="B113" s="14"/>
      <c r="C113" s="14"/>
      <c r="D113" s="14"/>
      <c r="E113" s="14"/>
      <c r="F113" s="14"/>
      <c r="G113" s="14"/>
      <c r="H113" s="14"/>
      <c r="I113" s="14"/>
    </row>
    <row r="114" spans="1:9" ht="15.6" x14ac:dyDescent="0.3">
      <c r="A114" s="14"/>
      <c r="B114" s="14"/>
      <c r="C114" s="14"/>
      <c r="D114" s="14"/>
      <c r="E114" s="14"/>
      <c r="F114" s="14"/>
      <c r="G114" s="14"/>
      <c r="H114" s="14"/>
      <c r="I114" s="14"/>
    </row>
    <row r="115" spans="1:9" ht="15.6" x14ac:dyDescent="0.3">
      <c r="A115" s="14"/>
      <c r="B115" s="14"/>
      <c r="C115" s="14"/>
      <c r="D115" s="14"/>
      <c r="E115" s="14"/>
      <c r="F115" s="14"/>
      <c r="G115" s="14"/>
      <c r="H115" s="14"/>
      <c r="I115" s="14"/>
    </row>
    <row r="116" spans="1:9" ht="15.6" x14ac:dyDescent="0.3">
      <c r="A116" s="14"/>
      <c r="B116" s="14"/>
      <c r="C116" s="14"/>
      <c r="D116" s="14"/>
      <c r="E116" s="14"/>
      <c r="F116" s="14"/>
      <c r="G116" s="14"/>
      <c r="H116" s="14"/>
      <c r="I116" s="14"/>
    </row>
    <row r="117" spans="1:9" ht="15.6" x14ac:dyDescent="0.3">
      <c r="A117" s="14"/>
      <c r="B117" s="14"/>
      <c r="C117" s="14"/>
      <c r="D117" s="14"/>
      <c r="E117" s="14"/>
      <c r="F117" s="14"/>
      <c r="G117" s="14"/>
      <c r="H117" s="14"/>
      <c r="I117" s="14"/>
    </row>
    <row r="118" spans="1:9" ht="15.6" x14ac:dyDescent="0.3">
      <c r="A118" s="14"/>
      <c r="B118" s="14"/>
      <c r="C118" s="14"/>
      <c r="D118" s="14"/>
      <c r="E118" s="14"/>
      <c r="F118" s="14"/>
      <c r="G118" s="14"/>
      <c r="H118" s="14"/>
      <c r="I118" s="14"/>
    </row>
    <row r="119" spans="1:9" ht="15.6" x14ac:dyDescent="0.3">
      <c r="A119" s="14"/>
      <c r="B119" s="14"/>
      <c r="C119" s="14"/>
      <c r="D119" s="14"/>
      <c r="E119" s="14"/>
      <c r="F119" s="14"/>
      <c r="G119" s="14"/>
      <c r="H119" s="14"/>
      <c r="I119" s="14"/>
    </row>
    <row r="120" spans="1:9" ht="15.6" x14ac:dyDescent="0.3">
      <c r="A120" s="14"/>
      <c r="B120" s="14"/>
      <c r="C120" s="14"/>
      <c r="D120" s="14"/>
      <c r="E120" s="14"/>
      <c r="F120" s="14"/>
      <c r="G120" s="14"/>
      <c r="H120" s="14"/>
      <c r="I120" s="14"/>
    </row>
    <row r="121" spans="1:9" ht="15.6" x14ac:dyDescent="0.3">
      <c r="A121" s="14"/>
      <c r="B121" s="14"/>
      <c r="C121" s="14"/>
      <c r="D121" s="14"/>
      <c r="E121" s="14"/>
      <c r="F121" s="14"/>
      <c r="G121" s="14"/>
      <c r="H121" s="14"/>
      <c r="I121" s="14"/>
    </row>
    <row r="122" spans="1:9" ht="15.6" x14ac:dyDescent="0.3">
      <c r="A122" s="14"/>
      <c r="B122" s="14"/>
      <c r="C122" s="14"/>
      <c r="D122" s="14"/>
      <c r="E122" s="14"/>
      <c r="F122" s="14"/>
      <c r="G122" s="14"/>
      <c r="H122" s="14"/>
      <c r="I122" s="14"/>
    </row>
    <row r="123" spans="1:9" ht="15.6" x14ac:dyDescent="0.3">
      <c r="A123" s="14"/>
      <c r="B123" s="14"/>
      <c r="C123" s="14"/>
      <c r="D123" s="14"/>
      <c r="E123" s="14"/>
      <c r="F123" s="14"/>
      <c r="G123" s="14"/>
      <c r="H123" s="14"/>
      <c r="I123" s="14"/>
    </row>
    <row r="124" spans="1:9" ht="15.6" x14ac:dyDescent="0.3">
      <c r="A124" s="14"/>
      <c r="B124" s="14"/>
      <c r="C124" s="14"/>
      <c r="D124" s="14"/>
      <c r="E124" s="14"/>
      <c r="F124" s="14"/>
      <c r="G124" s="14"/>
      <c r="H124" s="14"/>
      <c r="I124" s="14"/>
    </row>
    <row r="125" spans="1:9" ht="15.6" x14ac:dyDescent="0.3">
      <c r="A125" s="14"/>
      <c r="B125" s="14"/>
      <c r="C125" s="14"/>
      <c r="D125" s="14"/>
      <c r="E125" s="14"/>
      <c r="F125" s="14"/>
      <c r="G125" s="14"/>
      <c r="H125" s="14"/>
      <c r="I125" s="14"/>
    </row>
    <row r="126" spans="1:9" ht="15.6" x14ac:dyDescent="0.3">
      <c r="A126" s="14"/>
      <c r="B126" s="14"/>
      <c r="C126" s="14"/>
      <c r="D126" s="14"/>
      <c r="E126" s="14"/>
      <c r="F126" s="14"/>
      <c r="G126" s="14"/>
      <c r="H126" s="14"/>
      <c r="I126" s="14"/>
    </row>
    <row r="127" spans="1:9" ht="15.6" x14ac:dyDescent="0.3">
      <c r="A127" s="14"/>
      <c r="B127" s="14"/>
      <c r="C127" s="14"/>
      <c r="D127" s="14"/>
      <c r="E127" s="14"/>
      <c r="F127" s="14"/>
      <c r="G127" s="14"/>
      <c r="H127" s="14"/>
      <c r="I127" s="14"/>
    </row>
    <row r="128" spans="1:9" ht="15.6" x14ac:dyDescent="0.3">
      <c r="A128" s="14"/>
      <c r="B128" s="14"/>
      <c r="C128" s="14"/>
      <c r="D128" s="14"/>
      <c r="E128" s="14"/>
      <c r="F128" s="14"/>
      <c r="G128" s="14"/>
      <c r="H128" s="14"/>
      <c r="I128" s="14"/>
    </row>
    <row r="129" spans="1:9" ht="15.6" x14ac:dyDescent="0.3">
      <c r="A129" s="14"/>
      <c r="B129" s="14"/>
      <c r="C129" s="14"/>
      <c r="D129" s="14"/>
      <c r="E129" s="14"/>
      <c r="F129" s="14"/>
      <c r="G129" s="14"/>
      <c r="H129" s="14"/>
      <c r="I129" s="14"/>
    </row>
    <row r="130" spans="1:9" ht="15.6" x14ac:dyDescent="0.3">
      <c r="A130" s="14"/>
      <c r="B130" s="14"/>
      <c r="C130" s="14"/>
      <c r="D130" s="14"/>
      <c r="E130" s="14"/>
      <c r="F130" s="14"/>
      <c r="G130" s="14"/>
      <c r="H130" s="14"/>
      <c r="I130" s="14"/>
    </row>
    <row r="131" spans="1:9" ht="15.6" x14ac:dyDescent="0.3">
      <c r="A131" s="14"/>
      <c r="B131" s="14"/>
      <c r="C131" s="14"/>
      <c r="D131" s="14"/>
      <c r="E131" s="14"/>
      <c r="F131" s="14"/>
      <c r="G131" s="14"/>
      <c r="H131" s="14"/>
      <c r="I131" s="14"/>
    </row>
    <row r="132" spans="1:9" ht="15.6" x14ac:dyDescent="0.3">
      <c r="A132" s="14"/>
      <c r="B132" s="14"/>
      <c r="C132" s="14"/>
      <c r="D132" s="14"/>
      <c r="E132" s="14"/>
      <c r="F132" s="14"/>
      <c r="G132" s="14"/>
      <c r="H132" s="14"/>
      <c r="I132" s="14"/>
    </row>
    <row r="136" spans="1:9" x14ac:dyDescent="0.3">
      <c r="A136" s="16"/>
      <c r="B136" s="16"/>
      <c r="C136" s="16"/>
      <c r="D136" s="16"/>
      <c r="E136" s="16"/>
      <c r="F136" s="16"/>
      <c r="G136" s="16"/>
      <c r="H136" s="16"/>
      <c r="I136" s="16"/>
    </row>
    <row r="137" spans="1:9" x14ac:dyDescent="0.3">
      <c r="A137" s="16"/>
      <c r="B137" s="16"/>
      <c r="C137" s="16"/>
      <c r="D137" s="16"/>
      <c r="E137" s="16"/>
      <c r="F137" s="16"/>
      <c r="G137" s="16"/>
      <c r="H137" s="16"/>
      <c r="I137" s="16"/>
    </row>
    <row r="138" spans="1:9" x14ac:dyDescent="0.3">
      <c r="A138" s="16"/>
      <c r="B138" s="16"/>
      <c r="C138" s="16"/>
      <c r="D138" s="16"/>
      <c r="E138" s="16"/>
      <c r="F138" s="16"/>
      <c r="G138" s="16"/>
      <c r="H138" s="16"/>
      <c r="I138" s="16"/>
    </row>
    <row r="139" spans="1:9" x14ac:dyDescent="0.3">
      <c r="A139" s="16"/>
      <c r="B139" s="16"/>
      <c r="C139" s="16"/>
      <c r="D139" s="16"/>
      <c r="E139" s="16"/>
      <c r="F139" s="16"/>
      <c r="G139" s="16"/>
      <c r="H139" s="16"/>
      <c r="I139" s="16"/>
    </row>
    <row r="140" spans="1:9" x14ac:dyDescent="0.3">
      <c r="A140" s="16"/>
      <c r="B140" s="16"/>
      <c r="C140" s="16"/>
      <c r="D140" s="16"/>
      <c r="E140" s="16"/>
      <c r="F140" s="16"/>
      <c r="G140" s="16"/>
      <c r="H140" s="16"/>
      <c r="I140" s="16"/>
    </row>
    <row r="141" spans="1:9" x14ac:dyDescent="0.3">
      <c r="A141" s="16"/>
      <c r="B141" s="16"/>
      <c r="C141" s="16"/>
      <c r="D141" s="16"/>
      <c r="E141" s="16"/>
      <c r="F141" s="16"/>
      <c r="G141" s="16"/>
      <c r="H141" s="16"/>
      <c r="I141" s="16"/>
    </row>
    <row r="142" spans="1:9" x14ac:dyDescent="0.3">
      <c r="A142" s="16"/>
      <c r="B142" s="16"/>
      <c r="C142" s="16"/>
      <c r="D142" s="16"/>
      <c r="E142" s="16"/>
      <c r="F142" s="16"/>
      <c r="G142" s="16"/>
      <c r="H142" s="16"/>
      <c r="I142" s="16"/>
    </row>
    <row r="143" spans="1:9" x14ac:dyDescent="0.3">
      <c r="A143" s="16"/>
      <c r="B143" s="16"/>
      <c r="C143" s="16"/>
      <c r="D143" s="16"/>
      <c r="E143" s="16"/>
      <c r="F143" s="16"/>
      <c r="G143" s="16"/>
      <c r="H143" s="16"/>
      <c r="I143" s="16"/>
    </row>
    <row r="144" spans="1:9" x14ac:dyDescent="0.3">
      <c r="A144" s="16"/>
      <c r="B144" s="16"/>
      <c r="C144" s="16"/>
      <c r="D144" s="16"/>
      <c r="E144" s="16"/>
      <c r="F144" s="16"/>
      <c r="G144" s="16"/>
      <c r="H144" s="16"/>
      <c r="I144" s="16"/>
    </row>
    <row r="145" spans="1:9" x14ac:dyDescent="0.3">
      <c r="A145" s="16"/>
      <c r="B145" s="16"/>
      <c r="C145" s="16"/>
      <c r="D145" s="16"/>
      <c r="E145" s="16"/>
      <c r="F145" s="16"/>
      <c r="G145" s="16"/>
      <c r="H145" s="16"/>
      <c r="I145" s="16"/>
    </row>
    <row r="146" spans="1:9" x14ac:dyDescent="0.3">
      <c r="A146" s="16"/>
      <c r="B146" s="16"/>
      <c r="C146" s="16"/>
      <c r="D146" s="16"/>
      <c r="E146" s="16"/>
      <c r="F146" s="16"/>
      <c r="G146" s="16"/>
      <c r="H146" s="16"/>
      <c r="I146" s="16"/>
    </row>
    <row r="147" spans="1:9" x14ac:dyDescent="0.3">
      <c r="A147" s="16"/>
      <c r="B147" s="16"/>
      <c r="C147" s="16"/>
      <c r="D147" s="16"/>
      <c r="E147" s="16"/>
      <c r="F147" s="16"/>
      <c r="G147" s="16"/>
      <c r="H147" s="16"/>
      <c r="I147" s="16"/>
    </row>
    <row r="148" spans="1:9" x14ac:dyDescent="0.3">
      <c r="A148" s="16"/>
      <c r="B148" s="16"/>
      <c r="C148" s="16"/>
      <c r="D148" s="16"/>
      <c r="E148" s="16"/>
      <c r="F148" s="16"/>
      <c r="G148" s="16"/>
      <c r="H148" s="16"/>
      <c r="I148" s="16"/>
    </row>
    <row r="151" spans="1:9" ht="17.399999999999999" x14ac:dyDescent="0.35">
      <c r="A151" s="21"/>
      <c r="B151" s="21"/>
      <c r="C151" s="21"/>
      <c r="D151" s="21"/>
      <c r="E151" s="21"/>
      <c r="F151" s="19"/>
      <c r="G151" s="19"/>
      <c r="H151" s="19"/>
      <c r="I151" s="19"/>
    </row>
    <row r="153" spans="1:9" ht="15.6" x14ac:dyDescent="0.3">
      <c r="A153" s="22"/>
      <c r="B153" s="22"/>
      <c r="C153" s="23"/>
      <c r="D153" s="23"/>
      <c r="E153" s="23"/>
      <c r="F153" s="23"/>
      <c r="G153" s="23"/>
      <c r="H153" s="23"/>
      <c r="I153" s="23"/>
    </row>
    <row r="154" spans="1:9" ht="32.4" customHeight="1" x14ac:dyDescent="0.3">
      <c r="A154" s="25"/>
      <c r="B154" s="25"/>
      <c r="C154" s="26"/>
      <c r="D154" s="26"/>
      <c r="E154" s="26"/>
      <c r="F154" s="26"/>
      <c r="G154" s="26"/>
      <c r="H154" s="26"/>
      <c r="I154" s="26"/>
    </row>
    <row r="169" spans="1:9" ht="15.6" x14ac:dyDescent="0.3">
      <c r="A169" s="14"/>
      <c r="B169" s="14"/>
      <c r="C169" s="14"/>
      <c r="D169" s="14"/>
      <c r="E169" s="14"/>
      <c r="F169" s="14"/>
      <c r="G169" s="14"/>
      <c r="H169" s="14"/>
      <c r="I169" s="14"/>
    </row>
    <row r="170" spans="1:9" ht="15.6" x14ac:dyDescent="0.3">
      <c r="A170" s="14"/>
      <c r="B170" s="14"/>
      <c r="C170" s="14"/>
      <c r="D170" s="14"/>
      <c r="E170" s="14"/>
      <c r="F170" s="14"/>
      <c r="G170" s="14"/>
      <c r="H170" s="14"/>
      <c r="I170" s="14"/>
    </row>
    <row r="171" spans="1:9" ht="15.6" x14ac:dyDescent="0.3">
      <c r="A171" s="14"/>
      <c r="B171" s="14"/>
      <c r="C171" s="14"/>
      <c r="D171" s="14"/>
      <c r="E171" s="14"/>
      <c r="F171" s="14"/>
      <c r="G171" s="14"/>
      <c r="H171" s="14"/>
      <c r="I171" s="14"/>
    </row>
    <row r="172" spans="1:9" ht="15.6" x14ac:dyDescent="0.3">
      <c r="A172" s="14"/>
      <c r="B172" s="14"/>
      <c r="C172" s="14"/>
      <c r="D172" s="14"/>
      <c r="E172" s="14"/>
      <c r="F172" s="14"/>
      <c r="G172" s="14"/>
      <c r="H172" s="14"/>
      <c r="I172" s="14"/>
    </row>
    <row r="173" spans="1:9" ht="15.6" x14ac:dyDescent="0.3">
      <c r="A173" s="14"/>
      <c r="B173" s="14"/>
      <c r="C173" s="14"/>
      <c r="D173" s="14"/>
      <c r="E173" s="14"/>
      <c r="F173" s="14"/>
      <c r="G173" s="14"/>
      <c r="H173" s="14"/>
      <c r="I173" s="14"/>
    </row>
    <row r="174" spans="1:9" ht="15.6" x14ac:dyDescent="0.3">
      <c r="A174" s="14"/>
      <c r="B174" s="14"/>
      <c r="C174" s="14"/>
      <c r="D174" s="14"/>
      <c r="E174" s="14"/>
      <c r="F174" s="14"/>
      <c r="G174" s="14"/>
      <c r="H174" s="14"/>
      <c r="I174" s="14"/>
    </row>
    <row r="175" spans="1:9" ht="15.6" x14ac:dyDescent="0.3">
      <c r="A175" s="14"/>
      <c r="B175" s="14"/>
      <c r="C175" s="14"/>
      <c r="D175" s="14"/>
      <c r="E175" s="14"/>
      <c r="F175" s="14"/>
      <c r="G175" s="14"/>
      <c r="H175" s="14"/>
      <c r="I175" s="14"/>
    </row>
    <row r="176" spans="1:9" ht="15.6" x14ac:dyDescent="0.3">
      <c r="A176" s="14"/>
      <c r="B176" s="14"/>
      <c r="C176" s="14"/>
      <c r="D176" s="14"/>
      <c r="E176" s="14"/>
      <c r="F176" s="14"/>
      <c r="G176" s="14"/>
      <c r="H176" s="14"/>
      <c r="I176" s="14"/>
    </row>
    <row r="182" spans="1:9" x14ac:dyDescent="0.3">
      <c r="A182" s="16"/>
      <c r="B182" s="16"/>
      <c r="C182" s="16"/>
      <c r="D182" s="16"/>
      <c r="E182" s="16"/>
      <c r="F182" s="16"/>
      <c r="G182" s="16"/>
      <c r="H182" s="16"/>
      <c r="I182" s="16"/>
    </row>
    <row r="183" spans="1:9" x14ac:dyDescent="0.3">
      <c r="A183" s="16"/>
      <c r="B183" s="16"/>
      <c r="C183" s="16"/>
      <c r="D183" s="16"/>
      <c r="E183" s="16"/>
      <c r="F183" s="16"/>
      <c r="G183" s="16"/>
      <c r="H183" s="16"/>
      <c r="I183" s="16"/>
    </row>
    <row r="184" spans="1:9" x14ac:dyDescent="0.3">
      <c r="A184" s="16"/>
      <c r="B184" s="16"/>
      <c r="C184" s="16"/>
      <c r="D184" s="16"/>
      <c r="E184" s="16"/>
      <c r="F184" s="16"/>
      <c r="G184" s="16"/>
      <c r="H184" s="16"/>
      <c r="I184" s="16"/>
    </row>
    <row r="185" spans="1:9" x14ac:dyDescent="0.3">
      <c r="A185" s="16"/>
      <c r="B185" s="16"/>
      <c r="C185" s="16"/>
      <c r="D185" s="16"/>
      <c r="E185" s="16"/>
      <c r="F185" s="16"/>
      <c r="G185" s="16"/>
      <c r="H185" s="16"/>
      <c r="I185" s="16"/>
    </row>
    <row r="186" spans="1:9" x14ac:dyDescent="0.3">
      <c r="A186" s="16"/>
      <c r="B186" s="16"/>
      <c r="C186" s="16"/>
      <c r="D186" s="16"/>
      <c r="E186" s="16"/>
      <c r="F186" s="16"/>
      <c r="G186" s="16"/>
      <c r="H186" s="16"/>
      <c r="I186" s="16"/>
    </row>
    <row r="187" spans="1:9" x14ac:dyDescent="0.3">
      <c r="A187" s="16"/>
      <c r="B187" s="16"/>
      <c r="C187" s="16"/>
      <c r="D187" s="16"/>
      <c r="E187" s="16"/>
      <c r="F187" s="16"/>
      <c r="G187" s="16"/>
      <c r="H187" s="16"/>
      <c r="I187" s="16"/>
    </row>
    <row r="188" spans="1:9" x14ac:dyDescent="0.3">
      <c r="A188" s="16"/>
      <c r="B188" s="16"/>
      <c r="C188" s="16"/>
      <c r="D188" s="16"/>
      <c r="E188" s="16"/>
      <c r="F188" s="16"/>
      <c r="G188" s="16"/>
      <c r="H188" s="16"/>
      <c r="I188" s="16"/>
    </row>
    <row r="189" spans="1:9" x14ac:dyDescent="0.3">
      <c r="A189" s="16"/>
      <c r="B189" s="16"/>
      <c r="C189" s="16"/>
      <c r="D189" s="16"/>
      <c r="E189" s="16"/>
      <c r="F189" s="16"/>
      <c r="G189" s="16"/>
      <c r="H189" s="16"/>
      <c r="I189" s="16"/>
    </row>
    <row r="190" spans="1:9" x14ac:dyDescent="0.3">
      <c r="A190" s="16"/>
      <c r="B190" s="16"/>
      <c r="C190" s="16"/>
      <c r="D190" s="16"/>
      <c r="E190" s="16"/>
      <c r="F190" s="16"/>
      <c r="G190" s="16"/>
      <c r="H190" s="16"/>
      <c r="I190" s="16"/>
    </row>
    <row r="191" spans="1:9" x14ac:dyDescent="0.3">
      <c r="A191" s="16"/>
      <c r="B191" s="16"/>
      <c r="C191" s="16"/>
      <c r="D191" s="16"/>
      <c r="E191" s="16"/>
      <c r="F191" s="16"/>
      <c r="G191" s="16"/>
      <c r="H191" s="16"/>
      <c r="I191" s="16"/>
    </row>
    <row r="192" spans="1:9" x14ac:dyDescent="0.3">
      <c r="A192" s="16"/>
      <c r="B192" s="16"/>
      <c r="C192" s="16"/>
      <c r="D192" s="16"/>
      <c r="E192" s="16"/>
      <c r="F192" s="16"/>
      <c r="G192" s="16"/>
      <c r="H192" s="16"/>
      <c r="I192" s="16"/>
    </row>
    <row r="193" spans="1:9" x14ac:dyDescent="0.3">
      <c r="A193" s="16"/>
      <c r="B193" s="16"/>
      <c r="C193" s="16"/>
      <c r="D193" s="16"/>
      <c r="E193" s="16"/>
      <c r="F193" s="16"/>
      <c r="G193" s="16"/>
      <c r="H193" s="16"/>
      <c r="I193" s="16"/>
    </row>
    <row r="194" spans="1:9" x14ac:dyDescent="0.3">
      <c r="A194" s="16"/>
      <c r="B194" s="16"/>
      <c r="C194" s="16"/>
      <c r="D194" s="16"/>
      <c r="E194" s="16"/>
      <c r="F194" s="16"/>
      <c r="G194" s="16"/>
      <c r="H194" s="16"/>
      <c r="I194" s="16"/>
    </row>
    <row r="197" spans="1:9" ht="17.399999999999999" x14ac:dyDescent="0.35">
      <c r="A197" s="21"/>
      <c r="B197" s="21"/>
      <c r="C197" s="21"/>
      <c r="D197" s="21"/>
      <c r="E197" s="21"/>
      <c r="F197" s="20"/>
      <c r="G197" s="20"/>
      <c r="H197" s="20"/>
      <c r="I197" s="19"/>
    </row>
    <row r="199" spans="1:9" ht="15.6" x14ac:dyDescent="0.3">
      <c r="A199" s="22"/>
      <c r="B199" s="22"/>
      <c r="C199" s="23"/>
      <c r="D199" s="23"/>
      <c r="E199" s="23"/>
      <c r="F199" s="23"/>
      <c r="G199" s="23"/>
      <c r="H199" s="23"/>
      <c r="I199" s="23"/>
    </row>
    <row r="200" spans="1:9" ht="30" customHeight="1" x14ac:dyDescent="0.3">
      <c r="A200" s="25"/>
      <c r="B200" s="25"/>
      <c r="C200" s="28"/>
      <c r="D200" s="28"/>
      <c r="E200" s="28"/>
      <c r="F200" s="28"/>
      <c r="G200" s="28"/>
      <c r="H200" s="28"/>
      <c r="I200" s="28"/>
    </row>
    <row r="203" spans="1:9" ht="15.6" x14ac:dyDescent="0.3">
      <c r="A203" s="14"/>
      <c r="B203" s="14"/>
      <c r="C203" s="14"/>
      <c r="D203" s="14"/>
      <c r="E203" s="14"/>
      <c r="F203" s="14"/>
      <c r="G203" s="14"/>
      <c r="H203" s="14"/>
      <c r="I203" s="14"/>
    </row>
    <row r="204" spans="1:9" ht="15.6" x14ac:dyDescent="0.3">
      <c r="A204" s="14"/>
      <c r="B204" s="14"/>
      <c r="C204" s="14"/>
      <c r="D204" s="14"/>
      <c r="E204" s="14"/>
      <c r="F204" s="14"/>
      <c r="G204" s="14"/>
      <c r="H204" s="14"/>
      <c r="I204" s="14"/>
    </row>
    <row r="205" spans="1:9" ht="15.6" x14ac:dyDescent="0.3">
      <c r="A205" s="14"/>
      <c r="B205" s="14"/>
      <c r="C205" s="14"/>
      <c r="D205" s="14"/>
      <c r="E205" s="14"/>
      <c r="F205" s="14"/>
      <c r="G205" s="14"/>
      <c r="H205" s="14"/>
      <c r="I205" s="14"/>
    </row>
    <row r="206" spans="1:9" ht="15.6" x14ac:dyDescent="0.3">
      <c r="A206" s="14"/>
      <c r="B206" s="14"/>
      <c r="C206" s="14"/>
      <c r="D206" s="14"/>
      <c r="E206" s="14"/>
      <c r="F206" s="14"/>
      <c r="G206" s="14"/>
      <c r="H206" s="14"/>
      <c r="I206" s="14"/>
    </row>
    <row r="207" spans="1:9" ht="15.6" x14ac:dyDescent="0.3">
      <c r="A207" s="14"/>
      <c r="B207" s="14"/>
      <c r="C207" s="14"/>
      <c r="D207" s="14"/>
      <c r="E207" s="14"/>
      <c r="F207" s="14"/>
      <c r="G207" s="14"/>
      <c r="H207" s="14"/>
      <c r="I207" s="14"/>
    </row>
    <row r="208" spans="1:9" ht="15.6" x14ac:dyDescent="0.3">
      <c r="A208" s="14"/>
      <c r="B208" s="14"/>
      <c r="C208" s="14"/>
      <c r="D208" s="14"/>
      <c r="E208" s="14"/>
      <c r="F208" s="14"/>
      <c r="G208" s="14"/>
      <c r="H208" s="14"/>
      <c r="I208" s="14"/>
    </row>
    <row r="209" spans="1:9" ht="15.6" x14ac:dyDescent="0.3">
      <c r="A209" s="14"/>
      <c r="B209" s="14"/>
      <c r="C209" s="14"/>
      <c r="D209" s="14"/>
      <c r="E209" s="14"/>
      <c r="F209" s="14"/>
      <c r="G209" s="14"/>
      <c r="H209" s="14"/>
      <c r="I209" s="14"/>
    </row>
    <row r="210" spans="1:9" ht="15.6" x14ac:dyDescent="0.3">
      <c r="A210" s="14"/>
      <c r="B210" s="14"/>
      <c r="C210" s="14"/>
      <c r="D210" s="14"/>
      <c r="E210" s="14"/>
      <c r="F210" s="14"/>
      <c r="G210" s="14"/>
      <c r="H210" s="14"/>
      <c r="I210" s="14"/>
    </row>
    <row r="211" spans="1:9" ht="15.6" x14ac:dyDescent="0.3">
      <c r="A211" s="14"/>
      <c r="B211" s="14"/>
      <c r="C211" s="14"/>
      <c r="D211" s="14"/>
      <c r="E211" s="14"/>
      <c r="F211" s="14"/>
      <c r="G211" s="14"/>
      <c r="H211" s="14"/>
      <c r="I211" s="14"/>
    </row>
    <row r="212" spans="1:9" ht="15.6" x14ac:dyDescent="0.3">
      <c r="A212" s="14"/>
      <c r="B212" s="14"/>
      <c r="C212" s="14"/>
      <c r="D212" s="14"/>
      <c r="E212" s="14"/>
      <c r="F212" s="14"/>
      <c r="G212" s="14"/>
      <c r="H212" s="14"/>
      <c r="I212" s="14"/>
    </row>
    <row r="213" spans="1:9" ht="15.6" x14ac:dyDescent="0.3">
      <c r="A213" s="14"/>
      <c r="B213" s="14"/>
      <c r="C213" s="14"/>
      <c r="D213" s="14"/>
      <c r="E213" s="14"/>
      <c r="F213" s="14"/>
      <c r="G213" s="14"/>
      <c r="H213" s="14"/>
      <c r="I213" s="14"/>
    </row>
    <row r="214" spans="1:9" ht="15.6" x14ac:dyDescent="0.3">
      <c r="A214" s="14"/>
      <c r="B214" s="14"/>
      <c r="C214" s="14"/>
      <c r="D214" s="14"/>
      <c r="E214" s="14"/>
      <c r="F214" s="14"/>
      <c r="G214" s="14"/>
      <c r="H214" s="14"/>
      <c r="I214" s="14"/>
    </row>
    <row r="215" spans="1:9" ht="15.6" x14ac:dyDescent="0.3">
      <c r="A215" s="14"/>
      <c r="B215" s="14"/>
      <c r="C215" s="14"/>
      <c r="D215" s="14"/>
      <c r="E215" s="14"/>
      <c r="F215" s="14"/>
      <c r="G215" s="14"/>
      <c r="H215" s="14"/>
      <c r="I215" s="14"/>
    </row>
    <row r="216" spans="1:9" ht="15.6" x14ac:dyDescent="0.3">
      <c r="A216" s="14"/>
      <c r="B216" s="14"/>
      <c r="C216" s="14"/>
      <c r="D216" s="14"/>
      <c r="E216" s="14"/>
      <c r="F216" s="14"/>
      <c r="G216" s="14"/>
      <c r="H216" s="14"/>
      <c r="I216" s="14"/>
    </row>
    <row r="217" spans="1:9" ht="15.6" x14ac:dyDescent="0.3">
      <c r="A217" s="14"/>
      <c r="B217" s="14"/>
      <c r="C217" s="14"/>
      <c r="D217" s="14"/>
      <c r="E217" s="14"/>
      <c r="F217" s="14"/>
      <c r="G217" s="14"/>
      <c r="H217" s="14"/>
      <c r="I217" s="14"/>
    </row>
    <row r="218" spans="1:9" ht="15.6" x14ac:dyDescent="0.3">
      <c r="A218" s="14"/>
      <c r="B218" s="14"/>
      <c r="C218" s="14"/>
      <c r="D218" s="14"/>
      <c r="E218" s="14"/>
      <c r="F218" s="14"/>
      <c r="G218" s="14"/>
      <c r="H218" s="14"/>
      <c r="I218" s="14"/>
    </row>
    <row r="219" spans="1:9" ht="15.6" x14ac:dyDescent="0.3">
      <c r="A219" s="14"/>
      <c r="B219" s="14"/>
      <c r="C219" s="14"/>
      <c r="D219" s="14"/>
      <c r="E219" s="14"/>
      <c r="F219" s="14"/>
      <c r="G219" s="14"/>
      <c r="H219" s="14"/>
      <c r="I219" s="14"/>
    </row>
    <row r="220" spans="1:9" ht="15.6" x14ac:dyDescent="0.3">
      <c r="A220" s="14"/>
      <c r="B220" s="14"/>
      <c r="C220" s="14"/>
      <c r="D220" s="14"/>
      <c r="E220" s="14"/>
      <c r="F220" s="14"/>
      <c r="G220" s="14"/>
      <c r="H220" s="14"/>
      <c r="I220" s="14"/>
    </row>
    <row r="221" spans="1:9" ht="15.6" x14ac:dyDescent="0.3">
      <c r="A221" s="14"/>
      <c r="B221" s="14"/>
      <c r="C221" s="14"/>
      <c r="D221" s="14"/>
      <c r="E221" s="14"/>
      <c r="F221" s="14"/>
      <c r="G221" s="14"/>
      <c r="H221" s="14"/>
      <c r="I221" s="14"/>
    </row>
    <row r="222" spans="1:9" ht="15.6" x14ac:dyDescent="0.3">
      <c r="A222" s="14"/>
      <c r="B222" s="14"/>
      <c r="C222" s="14"/>
      <c r="D222" s="14"/>
      <c r="E222" s="14"/>
      <c r="F222" s="14"/>
      <c r="G222" s="14"/>
      <c r="H222" s="14"/>
      <c r="I222" s="14"/>
    </row>
    <row r="223" spans="1:9" ht="15.6" x14ac:dyDescent="0.3">
      <c r="A223" s="14"/>
      <c r="B223" s="14"/>
      <c r="C223" s="14"/>
      <c r="D223" s="14"/>
      <c r="E223" s="14"/>
      <c r="F223" s="14"/>
      <c r="G223" s="14"/>
      <c r="H223" s="14"/>
      <c r="I223" s="14"/>
    </row>
    <row r="224" spans="1:9" ht="15.6" x14ac:dyDescent="0.3">
      <c r="A224" s="14"/>
      <c r="B224" s="14"/>
      <c r="C224" s="14"/>
      <c r="D224" s="14"/>
      <c r="E224" s="14"/>
      <c r="F224" s="14"/>
      <c r="G224" s="14"/>
      <c r="H224" s="14"/>
      <c r="I224" s="14"/>
    </row>
    <row r="228" spans="1:9" x14ac:dyDescent="0.3">
      <c r="A228" s="16"/>
      <c r="B228" s="16"/>
      <c r="C228" s="16"/>
      <c r="D228" s="16"/>
      <c r="E228" s="16"/>
      <c r="F228" s="16"/>
      <c r="G228" s="16"/>
      <c r="H228" s="16"/>
      <c r="I228" s="16"/>
    </row>
    <row r="229" spans="1:9" x14ac:dyDescent="0.3">
      <c r="A229" s="16"/>
      <c r="B229" s="16"/>
      <c r="C229" s="16"/>
      <c r="D229" s="16"/>
      <c r="E229" s="16"/>
      <c r="F229" s="16"/>
      <c r="G229" s="16"/>
      <c r="H229" s="16"/>
      <c r="I229" s="16"/>
    </row>
    <row r="230" spans="1:9" x14ac:dyDescent="0.3">
      <c r="A230" s="16"/>
      <c r="B230" s="16"/>
      <c r="C230" s="16"/>
      <c r="D230" s="16"/>
      <c r="E230" s="16"/>
      <c r="F230" s="16"/>
      <c r="G230" s="16"/>
      <c r="H230" s="16"/>
      <c r="I230" s="16"/>
    </row>
    <row r="231" spans="1:9" x14ac:dyDescent="0.3">
      <c r="A231" s="16"/>
      <c r="B231" s="16"/>
      <c r="C231" s="16"/>
      <c r="D231" s="16"/>
      <c r="E231" s="16"/>
      <c r="F231" s="16"/>
      <c r="G231" s="16"/>
      <c r="H231" s="16"/>
      <c r="I231" s="16"/>
    </row>
    <row r="232" spans="1:9" x14ac:dyDescent="0.3">
      <c r="A232" s="16"/>
      <c r="B232" s="16"/>
      <c r="C232" s="16"/>
      <c r="D232" s="16"/>
      <c r="E232" s="16"/>
      <c r="F232" s="16"/>
      <c r="G232" s="16"/>
      <c r="H232" s="16"/>
      <c r="I232" s="16"/>
    </row>
    <row r="233" spans="1:9" x14ac:dyDescent="0.3">
      <c r="A233" s="16"/>
      <c r="B233" s="16"/>
      <c r="C233" s="16"/>
      <c r="D233" s="16"/>
      <c r="E233" s="16"/>
      <c r="F233" s="16"/>
      <c r="G233" s="16"/>
      <c r="H233" s="16"/>
      <c r="I233" s="16"/>
    </row>
    <row r="234" spans="1:9" x14ac:dyDescent="0.3">
      <c r="A234" s="16"/>
      <c r="B234" s="16"/>
      <c r="C234" s="16"/>
      <c r="D234" s="16"/>
      <c r="E234" s="16"/>
      <c r="F234" s="16"/>
      <c r="G234" s="16"/>
      <c r="H234" s="16"/>
      <c r="I234" s="16"/>
    </row>
    <row r="235" spans="1:9" x14ac:dyDescent="0.3">
      <c r="A235" s="16"/>
      <c r="B235" s="16"/>
      <c r="C235" s="16"/>
      <c r="D235" s="16"/>
      <c r="E235" s="16"/>
      <c r="F235" s="16"/>
      <c r="G235" s="16"/>
      <c r="H235" s="16"/>
      <c r="I235" s="16"/>
    </row>
    <row r="236" spans="1:9" x14ac:dyDescent="0.3">
      <c r="A236" s="16"/>
      <c r="B236" s="16"/>
      <c r="C236" s="16"/>
      <c r="D236" s="16"/>
      <c r="E236" s="16"/>
      <c r="F236" s="16"/>
      <c r="G236" s="16"/>
      <c r="H236" s="16"/>
      <c r="I236" s="16"/>
    </row>
    <row r="237" spans="1:9" x14ac:dyDescent="0.3">
      <c r="A237" s="16"/>
      <c r="B237" s="16"/>
      <c r="C237" s="16"/>
      <c r="D237" s="16"/>
      <c r="E237" s="16"/>
      <c r="F237" s="16"/>
      <c r="G237" s="16"/>
      <c r="H237" s="16"/>
      <c r="I237" s="16"/>
    </row>
    <row r="238" spans="1:9" x14ac:dyDescent="0.3">
      <c r="A238" s="16"/>
      <c r="B238" s="16"/>
      <c r="C238" s="16"/>
      <c r="D238" s="16"/>
      <c r="E238" s="16"/>
      <c r="F238" s="16"/>
      <c r="G238" s="16"/>
      <c r="H238" s="16"/>
      <c r="I238" s="16"/>
    </row>
    <row r="239" spans="1:9" x14ac:dyDescent="0.3">
      <c r="A239" s="16"/>
      <c r="B239" s="16"/>
      <c r="C239" s="16"/>
      <c r="D239" s="16"/>
      <c r="E239" s="16"/>
      <c r="F239" s="16"/>
      <c r="G239" s="16"/>
      <c r="H239" s="16"/>
      <c r="I239" s="16"/>
    </row>
    <row r="240" spans="1:9" x14ac:dyDescent="0.3">
      <c r="A240" s="16"/>
      <c r="B240" s="16"/>
      <c r="C240" s="16"/>
      <c r="D240" s="16"/>
      <c r="E240" s="16"/>
      <c r="F240" s="16"/>
      <c r="G240" s="16"/>
      <c r="H240" s="16"/>
      <c r="I240" s="16"/>
    </row>
    <row r="243" spans="1:9" ht="17.399999999999999" x14ac:dyDescent="0.35">
      <c r="A243" s="21"/>
      <c r="B243" s="21"/>
      <c r="C243" s="21"/>
      <c r="D243" s="21"/>
      <c r="E243" s="21"/>
      <c r="F243" s="21"/>
      <c r="G243" s="20"/>
      <c r="H243" s="20"/>
      <c r="I243" s="19"/>
    </row>
    <row r="245" spans="1:9" ht="15.6" x14ac:dyDescent="0.3">
      <c r="A245" s="22"/>
      <c r="B245" s="22"/>
      <c r="C245" s="23"/>
      <c r="D245" s="23"/>
      <c r="E245" s="23"/>
      <c r="F245" s="23"/>
      <c r="G245" s="23"/>
      <c r="H245" s="23"/>
      <c r="I245" s="23"/>
    </row>
    <row r="246" spans="1:9" ht="50.4" customHeight="1" x14ac:dyDescent="0.3">
      <c r="A246" s="29"/>
      <c r="B246" s="29"/>
      <c r="C246" s="26"/>
      <c r="D246" s="26"/>
      <c r="E246" s="26"/>
      <c r="F246" s="26"/>
      <c r="G246" s="26"/>
      <c r="H246" s="26"/>
      <c r="I246" s="26"/>
    </row>
    <row r="248" spans="1:9" ht="15.6" x14ac:dyDescent="0.3">
      <c r="A248" s="18"/>
      <c r="B248" s="18"/>
    </row>
    <row r="249" spans="1:9" ht="15.6" x14ac:dyDescent="0.3">
      <c r="A249" s="14"/>
      <c r="B249" s="14"/>
      <c r="C249" s="14"/>
      <c r="D249" s="14"/>
      <c r="E249" s="14"/>
      <c r="F249" s="14"/>
      <c r="G249" s="14"/>
      <c r="H249" s="14"/>
      <c r="I249" s="14"/>
    </row>
    <row r="250" spans="1:9" ht="15.6" x14ac:dyDescent="0.3">
      <c r="A250" s="14"/>
      <c r="B250" s="14"/>
      <c r="C250" s="14"/>
      <c r="D250" s="14"/>
      <c r="E250" s="14"/>
      <c r="F250" s="14"/>
      <c r="G250" s="14"/>
      <c r="H250" s="14"/>
      <c r="I250" s="14"/>
    </row>
    <row r="251" spans="1:9" ht="15.6" x14ac:dyDescent="0.3">
      <c r="A251" s="14"/>
      <c r="B251" s="14"/>
      <c r="C251" s="14"/>
      <c r="D251" s="14"/>
      <c r="E251" s="14"/>
      <c r="F251" s="14"/>
      <c r="G251" s="14"/>
      <c r="H251" s="14"/>
      <c r="I251" s="14"/>
    </row>
    <row r="252" spans="1:9" ht="15.6" x14ac:dyDescent="0.3">
      <c r="A252" s="14"/>
      <c r="B252" s="14"/>
      <c r="C252" s="14"/>
      <c r="D252" s="14"/>
      <c r="E252" s="14"/>
      <c r="F252" s="14"/>
      <c r="G252" s="14"/>
      <c r="H252" s="14"/>
      <c r="I252" s="14"/>
    </row>
    <row r="253" spans="1:9" ht="15.6" x14ac:dyDescent="0.3">
      <c r="A253" s="14"/>
      <c r="B253" s="14"/>
      <c r="C253" s="14"/>
      <c r="D253" s="14"/>
      <c r="E253" s="14"/>
      <c r="F253" s="14"/>
      <c r="G253" s="14"/>
      <c r="H253" s="14"/>
      <c r="I253" s="14"/>
    </row>
    <row r="254" spans="1:9" ht="15.6" x14ac:dyDescent="0.3">
      <c r="A254" s="14"/>
      <c r="B254" s="14"/>
      <c r="C254" s="14"/>
      <c r="D254" s="14"/>
      <c r="E254" s="14"/>
      <c r="F254" s="14"/>
      <c r="G254" s="14"/>
      <c r="H254" s="14"/>
      <c r="I254" s="14"/>
    </row>
    <row r="255" spans="1:9" ht="15.6" x14ac:dyDescent="0.3">
      <c r="A255" s="14"/>
      <c r="B255" s="14"/>
      <c r="C255" s="14"/>
      <c r="D255" s="14"/>
      <c r="E255" s="14"/>
      <c r="F255" s="14"/>
      <c r="G255" s="14"/>
      <c r="H255" s="14"/>
      <c r="I255" s="14"/>
    </row>
    <row r="256" spans="1:9" ht="15.6" x14ac:dyDescent="0.3">
      <c r="A256" s="14"/>
      <c r="B256" s="14"/>
      <c r="C256" s="14"/>
      <c r="D256" s="14"/>
      <c r="E256" s="14"/>
      <c r="F256" s="14"/>
      <c r="G256" s="14"/>
      <c r="H256" s="14"/>
      <c r="I256" s="14"/>
    </row>
    <row r="257" spans="1:9" ht="15.6" x14ac:dyDescent="0.3">
      <c r="A257" s="14"/>
      <c r="B257" s="14"/>
      <c r="C257" s="14"/>
      <c r="D257" s="14"/>
      <c r="E257" s="14"/>
      <c r="F257" s="14"/>
      <c r="G257" s="14"/>
      <c r="H257" s="14"/>
      <c r="I257" s="14"/>
    </row>
    <row r="258" spans="1:9" ht="15.6" x14ac:dyDescent="0.3">
      <c r="A258" s="14"/>
      <c r="B258" s="14"/>
      <c r="C258" s="14"/>
      <c r="D258" s="14"/>
      <c r="E258" s="14"/>
      <c r="F258" s="14"/>
      <c r="G258" s="14"/>
      <c r="H258" s="14"/>
      <c r="I258" s="14"/>
    </row>
    <row r="259" spans="1:9" ht="15.6" x14ac:dyDescent="0.3">
      <c r="A259" s="14"/>
      <c r="B259" s="14"/>
      <c r="C259" s="14"/>
      <c r="D259" s="14"/>
      <c r="E259" s="14"/>
      <c r="F259" s="14"/>
      <c r="G259" s="14"/>
      <c r="H259" s="14"/>
      <c r="I259" s="14"/>
    </row>
    <row r="260" spans="1:9" ht="15.6" x14ac:dyDescent="0.3">
      <c r="A260" s="14"/>
      <c r="B260" s="14"/>
      <c r="C260" s="14"/>
      <c r="D260" s="14"/>
      <c r="E260" s="14"/>
      <c r="F260" s="14"/>
      <c r="G260" s="14"/>
      <c r="H260" s="14"/>
      <c r="I260" s="14"/>
    </row>
    <row r="261" spans="1:9" ht="15.6" x14ac:dyDescent="0.3">
      <c r="A261" s="14"/>
      <c r="B261" s="14"/>
      <c r="C261" s="14"/>
      <c r="D261" s="14"/>
      <c r="E261" s="14"/>
      <c r="F261" s="14"/>
      <c r="G261" s="14"/>
      <c r="H261" s="14"/>
      <c r="I261" s="14"/>
    </row>
    <row r="262" spans="1:9" ht="15.6" x14ac:dyDescent="0.3">
      <c r="A262" s="14"/>
      <c r="B262" s="14"/>
      <c r="C262" s="14"/>
      <c r="D262" s="14"/>
      <c r="E262" s="14"/>
      <c r="F262" s="14"/>
      <c r="G262" s="14"/>
      <c r="H262" s="14"/>
      <c r="I262" s="14"/>
    </row>
    <row r="263" spans="1:9" ht="15.6" x14ac:dyDescent="0.3">
      <c r="A263" s="14"/>
      <c r="B263" s="14"/>
      <c r="C263" s="14"/>
      <c r="D263" s="14"/>
      <c r="E263" s="14"/>
      <c r="F263" s="14"/>
      <c r="G263" s="14"/>
      <c r="H263" s="14"/>
      <c r="I263" s="14"/>
    </row>
    <row r="264" spans="1:9" ht="15.6" x14ac:dyDescent="0.3">
      <c r="A264" s="14"/>
      <c r="B264" s="14"/>
      <c r="C264" s="14"/>
      <c r="D264" s="14"/>
      <c r="E264" s="14"/>
      <c r="F264" s="14"/>
      <c r="G264" s="14"/>
      <c r="H264" s="14"/>
      <c r="I264" s="14"/>
    </row>
    <row r="265" spans="1:9" ht="15.6" x14ac:dyDescent="0.3">
      <c r="A265" s="14"/>
      <c r="B265" s="14"/>
      <c r="C265" s="14"/>
      <c r="D265" s="14"/>
      <c r="E265" s="14"/>
      <c r="F265" s="14"/>
      <c r="G265" s="14"/>
      <c r="H265" s="14"/>
      <c r="I265" s="14"/>
    </row>
    <row r="266" spans="1:9" ht="15.6" x14ac:dyDescent="0.3">
      <c r="A266" s="14"/>
      <c r="B266" s="14"/>
      <c r="C266" s="14"/>
      <c r="D266" s="14"/>
      <c r="E266" s="14"/>
      <c r="F266" s="14"/>
      <c r="G266" s="14"/>
      <c r="H266" s="14"/>
      <c r="I266" s="14"/>
    </row>
    <row r="267" spans="1:9" ht="15.6" x14ac:dyDescent="0.3">
      <c r="A267" s="14"/>
      <c r="B267" s="14"/>
      <c r="C267" s="14"/>
      <c r="D267" s="14"/>
      <c r="E267" s="14"/>
      <c r="F267" s="14"/>
      <c r="G267" s="14"/>
      <c r="H267" s="14"/>
      <c r="I267" s="14"/>
    </row>
    <row r="268" spans="1:9" ht="15.6" x14ac:dyDescent="0.3">
      <c r="A268" s="14"/>
      <c r="B268" s="14"/>
      <c r="C268" s="14"/>
      <c r="D268" s="14"/>
      <c r="E268" s="14"/>
      <c r="F268" s="14"/>
      <c r="G268" s="14"/>
      <c r="H268" s="14"/>
      <c r="I268" s="14"/>
    </row>
    <row r="269" spans="1:9" ht="15.6" x14ac:dyDescent="0.3">
      <c r="A269" s="14"/>
      <c r="B269" s="14"/>
      <c r="C269" s="14"/>
      <c r="D269" s="14"/>
      <c r="E269" s="14"/>
      <c r="F269" s="14"/>
      <c r="G269" s="14"/>
      <c r="H269" s="14"/>
      <c r="I269" s="14"/>
    </row>
    <row r="270" spans="1:9" ht="15.6" x14ac:dyDescent="0.3">
      <c r="A270" s="14"/>
      <c r="B270" s="14"/>
      <c r="C270" s="14"/>
      <c r="D270" s="14"/>
      <c r="E270" s="14"/>
      <c r="F270" s="14"/>
      <c r="G270" s="14"/>
      <c r="H270" s="14"/>
      <c r="I270" s="14"/>
    </row>
    <row r="274" spans="1:9" x14ac:dyDescent="0.3">
      <c r="A274" s="16"/>
      <c r="B274" s="16"/>
      <c r="C274" s="16"/>
      <c r="D274" s="16"/>
      <c r="E274" s="16"/>
      <c r="F274" s="16"/>
      <c r="G274" s="16"/>
      <c r="H274" s="16"/>
      <c r="I274" s="16"/>
    </row>
    <row r="275" spans="1:9" x14ac:dyDescent="0.3">
      <c r="A275" s="16"/>
      <c r="B275" s="16"/>
      <c r="C275" s="16"/>
      <c r="D275" s="16"/>
      <c r="E275" s="16"/>
      <c r="F275" s="16"/>
      <c r="G275" s="16"/>
      <c r="H275" s="16"/>
      <c r="I275" s="16"/>
    </row>
    <row r="276" spans="1:9" x14ac:dyDescent="0.3">
      <c r="A276" s="16"/>
      <c r="B276" s="16"/>
      <c r="C276" s="16"/>
      <c r="D276" s="16"/>
      <c r="E276" s="16"/>
      <c r="F276" s="16"/>
      <c r="G276" s="16"/>
      <c r="H276" s="16"/>
      <c r="I276" s="16"/>
    </row>
    <row r="277" spans="1:9" x14ac:dyDescent="0.3">
      <c r="A277" s="16"/>
      <c r="B277" s="16"/>
      <c r="C277" s="16"/>
      <c r="D277" s="16"/>
      <c r="E277" s="16"/>
      <c r="F277" s="16"/>
      <c r="G277" s="16"/>
      <c r="H277" s="16"/>
      <c r="I277" s="16"/>
    </row>
    <row r="278" spans="1:9" x14ac:dyDescent="0.3">
      <c r="A278" s="16"/>
      <c r="B278" s="16"/>
      <c r="C278" s="16"/>
      <c r="D278" s="16"/>
      <c r="E278" s="16"/>
      <c r="F278" s="16"/>
      <c r="G278" s="16"/>
      <c r="H278" s="16"/>
      <c r="I278" s="16"/>
    </row>
    <row r="279" spans="1:9" x14ac:dyDescent="0.3">
      <c r="A279" s="16"/>
      <c r="B279" s="16"/>
      <c r="C279" s="16"/>
      <c r="D279" s="16"/>
      <c r="E279" s="16"/>
      <c r="F279" s="16"/>
      <c r="G279" s="16"/>
      <c r="H279" s="16"/>
      <c r="I279" s="16"/>
    </row>
    <row r="280" spans="1:9" x14ac:dyDescent="0.3">
      <c r="A280" s="16"/>
      <c r="B280" s="16"/>
      <c r="C280" s="16"/>
      <c r="D280" s="16"/>
      <c r="E280" s="16"/>
      <c r="F280" s="16"/>
      <c r="G280" s="16"/>
      <c r="H280" s="16"/>
      <c r="I280" s="16"/>
    </row>
    <row r="281" spans="1:9" x14ac:dyDescent="0.3">
      <c r="A281" s="16"/>
      <c r="B281" s="16"/>
      <c r="C281" s="16"/>
      <c r="D281" s="16"/>
      <c r="E281" s="16"/>
      <c r="F281" s="16"/>
      <c r="G281" s="16"/>
      <c r="H281" s="16"/>
      <c r="I281" s="16"/>
    </row>
    <row r="282" spans="1:9" x14ac:dyDescent="0.3">
      <c r="A282" s="16"/>
      <c r="B282" s="16"/>
      <c r="C282" s="16"/>
      <c r="D282" s="16"/>
      <c r="E282" s="16"/>
      <c r="F282" s="16"/>
      <c r="G282" s="16"/>
      <c r="H282" s="16"/>
      <c r="I282" s="16"/>
    </row>
    <row r="283" spans="1:9" x14ac:dyDescent="0.3">
      <c r="A283" s="16"/>
      <c r="B283" s="16"/>
      <c r="C283" s="16"/>
      <c r="D283" s="16"/>
      <c r="E283" s="16"/>
      <c r="F283" s="16"/>
      <c r="G283" s="16"/>
      <c r="H283" s="16"/>
      <c r="I283" s="16"/>
    </row>
    <row r="284" spans="1:9" x14ac:dyDescent="0.3">
      <c r="A284" s="16"/>
      <c r="B284" s="16"/>
      <c r="C284" s="16"/>
      <c r="D284" s="16"/>
      <c r="E284" s="16"/>
      <c r="F284" s="16"/>
      <c r="G284" s="16"/>
      <c r="H284" s="16"/>
      <c r="I284" s="16"/>
    </row>
    <row r="285" spans="1:9" x14ac:dyDescent="0.3">
      <c r="A285" s="16"/>
      <c r="B285" s="16"/>
      <c r="C285" s="16"/>
      <c r="D285" s="16"/>
      <c r="E285" s="16"/>
      <c r="F285" s="16"/>
      <c r="G285" s="16"/>
      <c r="H285" s="16"/>
      <c r="I285" s="16"/>
    </row>
    <row r="286" spans="1:9" x14ac:dyDescent="0.3">
      <c r="A286" s="16"/>
      <c r="B286" s="16"/>
      <c r="C286" s="16"/>
      <c r="D286" s="16"/>
      <c r="E286" s="16"/>
      <c r="F286" s="16"/>
      <c r="G286" s="16"/>
      <c r="H286" s="16"/>
      <c r="I286" s="16"/>
    </row>
    <row r="289" spans="1:9" ht="17.399999999999999" x14ac:dyDescent="0.35">
      <c r="A289" s="21"/>
      <c r="B289" s="21"/>
      <c r="C289" s="21"/>
      <c r="D289" s="21"/>
      <c r="E289" s="21"/>
      <c r="F289" s="21"/>
      <c r="G289" s="21"/>
      <c r="H289" s="20"/>
      <c r="I289" s="19"/>
    </row>
    <row r="291" spans="1:9" ht="15.6" x14ac:dyDescent="0.3">
      <c r="A291" s="22"/>
      <c r="B291" s="22"/>
      <c r="C291" s="23"/>
      <c r="D291" s="23"/>
      <c r="E291" s="23"/>
      <c r="F291" s="23"/>
      <c r="G291" s="23"/>
      <c r="H291" s="23"/>
      <c r="I291" s="23"/>
    </row>
    <row r="292" spans="1:9" ht="43.8" customHeight="1" x14ac:dyDescent="0.3">
      <c r="A292" s="29"/>
      <c r="B292" s="29"/>
      <c r="C292" s="26"/>
      <c r="D292" s="26"/>
      <c r="E292" s="26"/>
      <c r="F292" s="26"/>
      <c r="G292" s="26"/>
      <c r="H292" s="26"/>
      <c r="I292" s="26"/>
    </row>
    <row r="293" spans="1:9" ht="15.6" x14ac:dyDescent="0.3">
      <c r="A293" s="18"/>
      <c r="B293" s="18"/>
      <c r="C293" s="14"/>
      <c r="D293" s="14"/>
      <c r="E293" s="14"/>
      <c r="F293" s="14"/>
      <c r="G293" s="14"/>
      <c r="H293" s="14"/>
      <c r="I293" s="14"/>
    </row>
    <row r="294" spans="1:9" ht="15.6" x14ac:dyDescent="0.3">
      <c r="A294" s="18"/>
      <c r="B294" s="18"/>
    </row>
    <row r="308" spans="1:9" ht="15.6" x14ac:dyDescent="0.3">
      <c r="A308" s="14"/>
      <c r="B308" s="14"/>
      <c r="C308" s="14"/>
      <c r="D308" s="14"/>
      <c r="E308" s="14"/>
      <c r="F308" s="14"/>
      <c r="G308" s="14"/>
      <c r="H308" s="14"/>
      <c r="I308" s="14"/>
    </row>
    <row r="309" spans="1:9" ht="15.6" x14ac:dyDescent="0.3">
      <c r="A309" s="14"/>
      <c r="B309" s="14"/>
      <c r="C309" s="14"/>
      <c r="D309" s="14"/>
      <c r="E309" s="14"/>
      <c r="F309" s="14"/>
      <c r="G309" s="14"/>
      <c r="H309" s="14"/>
      <c r="I309" s="14"/>
    </row>
    <row r="310" spans="1:9" ht="15.6" x14ac:dyDescent="0.3">
      <c r="A310" s="14"/>
      <c r="B310" s="14"/>
      <c r="C310" s="14"/>
      <c r="D310" s="14"/>
      <c r="E310" s="14"/>
      <c r="F310" s="14"/>
      <c r="G310" s="14"/>
      <c r="H310" s="14"/>
      <c r="I310" s="14"/>
    </row>
    <row r="311" spans="1:9" ht="15.6" x14ac:dyDescent="0.3">
      <c r="A311" s="14"/>
      <c r="B311" s="14"/>
      <c r="C311" s="14"/>
      <c r="D311" s="14"/>
      <c r="E311" s="14"/>
      <c r="F311" s="14"/>
      <c r="G311" s="14"/>
      <c r="H311" s="14"/>
      <c r="I311" s="14"/>
    </row>
    <row r="312" spans="1:9" ht="15.6" x14ac:dyDescent="0.3">
      <c r="A312" s="14"/>
      <c r="B312" s="14"/>
      <c r="C312" s="14"/>
      <c r="D312" s="14"/>
      <c r="E312" s="14"/>
      <c r="F312" s="14"/>
      <c r="G312" s="14"/>
      <c r="H312" s="14"/>
      <c r="I312" s="14"/>
    </row>
    <row r="313" spans="1:9" ht="15.6" x14ac:dyDescent="0.3">
      <c r="A313" s="14"/>
      <c r="B313" s="14"/>
      <c r="C313" s="14"/>
      <c r="D313" s="14"/>
      <c r="E313" s="14"/>
      <c r="F313" s="14"/>
      <c r="G313" s="14"/>
      <c r="H313" s="14"/>
      <c r="I313" s="14"/>
    </row>
    <row r="314" spans="1:9" ht="15.6" x14ac:dyDescent="0.3">
      <c r="A314" s="14"/>
      <c r="B314" s="14"/>
      <c r="C314" s="14"/>
      <c r="D314" s="14"/>
      <c r="E314" s="14"/>
      <c r="F314" s="14"/>
      <c r="G314" s="14"/>
      <c r="H314" s="14"/>
      <c r="I314" s="14"/>
    </row>
    <row r="315" spans="1:9" ht="15.6" x14ac:dyDescent="0.3">
      <c r="A315" s="14"/>
      <c r="B315" s="14"/>
      <c r="C315" s="14"/>
      <c r="D315" s="14"/>
      <c r="E315" s="14"/>
      <c r="F315" s="14"/>
      <c r="G315" s="14"/>
      <c r="H315" s="14"/>
      <c r="I315" s="14"/>
    </row>
    <row r="316" spans="1:9" ht="15.6" x14ac:dyDescent="0.3">
      <c r="A316" s="14"/>
      <c r="B316" s="14"/>
      <c r="C316" s="14"/>
      <c r="D316" s="14"/>
      <c r="E316" s="14"/>
      <c r="F316" s="14"/>
      <c r="G316" s="14"/>
      <c r="H316" s="14"/>
      <c r="I316" s="14"/>
    </row>
    <row r="320" spans="1:9" x14ac:dyDescent="0.3">
      <c r="A320" s="16"/>
      <c r="B320" s="16"/>
      <c r="C320" s="16"/>
      <c r="D320" s="16"/>
      <c r="E320" s="16"/>
      <c r="F320" s="16"/>
      <c r="G320" s="16"/>
      <c r="H320" s="16"/>
      <c r="I320" s="16"/>
    </row>
    <row r="321" spans="1:9" x14ac:dyDescent="0.3">
      <c r="A321" s="16"/>
      <c r="B321" s="16"/>
      <c r="C321" s="16"/>
      <c r="D321" s="16"/>
      <c r="E321" s="16"/>
      <c r="F321" s="16"/>
      <c r="G321" s="16"/>
      <c r="H321" s="16"/>
      <c r="I321" s="16"/>
    </row>
    <row r="322" spans="1:9" x14ac:dyDescent="0.3">
      <c r="A322" s="16"/>
      <c r="B322" s="16"/>
      <c r="C322" s="16"/>
      <c r="D322" s="16"/>
      <c r="E322" s="16"/>
      <c r="F322" s="16"/>
      <c r="G322" s="16"/>
      <c r="H322" s="16"/>
      <c r="I322" s="16"/>
    </row>
    <row r="323" spans="1:9" x14ac:dyDescent="0.3">
      <c r="A323" s="16"/>
      <c r="B323" s="16"/>
      <c r="C323" s="16"/>
      <c r="D323" s="16"/>
      <c r="E323" s="16"/>
      <c r="F323" s="16"/>
      <c r="G323" s="16"/>
      <c r="H323" s="16"/>
      <c r="I323" s="16"/>
    </row>
    <row r="324" spans="1:9" x14ac:dyDescent="0.3">
      <c r="A324" s="16"/>
      <c r="B324" s="16"/>
      <c r="C324" s="16"/>
      <c r="D324" s="16"/>
      <c r="E324" s="16"/>
      <c r="F324" s="16"/>
      <c r="G324" s="16"/>
      <c r="H324" s="16"/>
      <c r="I324" s="16"/>
    </row>
    <row r="325" spans="1:9" x14ac:dyDescent="0.3">
      <c r="A325" s="16"/>
      <c r="B325" s="16"/>
      <c r="C325" s="16"/>
      <c r="D325" s="16"/>
      <c r="E325" s="16"/>
      <c r="F325" s="16"/>
      <c r="G325" s="16"/>
      <c r="H325" s="16"/>
      <c r="I325" s="16"/>
    </row>
    <row r="326" spans="1:9" x14ac:dyDescent="0.3">
      <c r="A326" s="16"/>
      <c r="B326" s="16"/>
      <c r="C326" s="16"/>
      <c r="D326" s="16"/>
      <c r="E326" s="16"/>
      <c r="F326" s="16"/>
      <c r="G326" s="16"/>
      <c r="H326" s="16"/>
      <c r="I326" s="16"/>
    </row>
    <row r="327" spans="1:9" x14ac:dyDescent="0.3">
      <c r="A327" s="16"/>
      <c r="B327" s="16"/>
      <c r="C327" s="16"/>
      <c r="D327" s="16"/>
      <c r="E327" s="16"/>
      <c r="F327" s="16"/>
      <c r="G327" s="16"/>
      <c r="H327" s="16"/>
      <c r="I327" s="16"/>
    </row>
    <row r="328" spans="1:9" x14ac:dyDescent="0.3">
      <c r="A328" s="16"/>
      <c r="B328" s="16"/>
      <c r="C328" s="16"/>
      <c r="D328" s="16"/>
      <c r="E328" s="16"/>
      <c r="F328" s="16"/>
      <c r="G328" s="16"/>
      <c r="H328" s="16"/>
      <c r="I328" s="16"/>
    </row>
    <row r="329" spans="1:9" x14ac:dyDescent="0.3">
      <c r="A329" s="16"/>
      <c r="B329" s="16"/>
      <c r="C329" s="16"/>
      <c r="D329" s="16"/>
      <c r="E329" s="16"/>
      <c r="F329" s="16"/>
      <c r="G329" s="16"/>
      <c r="H329" s="16"/>
      <c r="I329" s="16"/>
    </row>
    <row r="330" spans="1:9" x14ac:dyDescent="0.3">
      <c r="A330" s="16"/>
      <c r="B330" s="16"/>
      <c r="C330" s="16"/>
      <c r="D330" s="16"/>
      <c r="E330" s="16"/>
      <c r="F330" s="16"/>
      <c r="G330" s="16"/>
      <c r="H330" s="16"/>
      <c r="I330" s="16"/>
    </row>
    <row r="331" spans="1:9" x14ac:dyDescent="0.3">
      <c r="A331" s="16"/>
      <c r="B331" s="16"/>
      <c r="C331" s="16"/>
      <c r="D331" s="16"/>
      <c r="E331" s="16"/>
      <c r="F331" s="16"/>
      <c r="G331" s="16"/>
      <c r="H331" s="16"/>
      <c r="I331" s="16"/>
    </row>
    <row r="332" spans="1:9" x14ac:dyDescent="0.3">
      <c r="A332" s="16"/>
      <c r="B332" s="16"/>
      <c r="C332" s="16"/>
      <c r="D332" s="16"/>
      <c r="E332" s="16"/>
      <c r="F332" s="16"/>
      <c r="G332" s="16"/>
      <c r="H332" s="16"/>
      <c r="I332" s="16"/>
    </row>
    <row r="334" spans="1:9" ht="17.399999999999999" x14ac:dyDescent="0.35">
      <c r="A334" s="21"/>
      <c r="B334" s="21"/>
      <c r="C334" s="21"/>
      <c r="D334" s="21"/>
      <c r="E334" s="21"/>
      <c r="F334" s="21"/>
      <c r="G334" s="21"/>
      <c r="H334" s="21"/>
      <c r="I334" s="21"/>
    </row>
    <row r="335" spans="1:9" x14ac:dyDescent="0.3">
      <c r="A335" s="16"/>
      <c r="B335" s="30"/>
      <c r="C335" s="30"/>
      <c r="D335" s="30"/>
      <c r="E335" s="30"/>
      <c r="F335" s="30"/>
      <c r="G335" s="30"/>
      <c r="H335" s="30"/>
      <c r="I335" s="30"/>
    </row>
    <row r="336" spans="1:9" x14ac:dyDescent="0.3">
      <c r="A336" s="30"/>
      <c r="B336" s="30"/>
      <c r="C336" s="30"/>
      <c r="D336" s="30"/>
      <c r="E336" s="30"/>
      <c r="F336" s="30"/>
      <c r="G336" s="30"/>
      <c r="H336" s="30"/>
      <c r="I336" s="30"/>
    </row>
    <row r="337" spans="1:9" x14ac:dyDescent="0.3">
      <c r="A337" s="30"/>
      <c r="B337" s="30"/>
      <c r="C337" s="30"/>
      <c r="D337" s="30"/>
      <c r="E337" s="30"/>
      <c r="F337" s="30"/>
      <c r="G337" s="30"/>
      <c r="H337" s="30"/>
      <c r="I337" s="30"/>
    </row>
    <row r="338" spans="1:9" x14ac:dyDescent="0.3">
      <c r="A338" s="30"/>
      <c r="B338" s="30"/>
      <c r="C338" s="30"/>
      <c r="D338" s="30"/>
      <c r="E338" s="30"/>
      <c r="F338" s="30"/>
      <c r="G338" s="30"/>
      <c r="H338" s="30"/>
      <c r="I338" s="30"/>
    </row>
    <row r="339" spans="1:9" x14ac:dyDescent="0.3">
      <c r="A339" s="30"/>
      <c r="B339" s="30"/>
      <c r="C339" s="30"/>
      <c r="D339" s="30"/>
      <c r="E339" s="30"/>
      <c r="F339" s="30"/>
      <c r="G339" s="30"/>
      <c r="H339" s="30"/>
      <c r="I339" s="30"/>
    </row>
    <row r="340" spans="1:9" x14ac:dyDescent="0.3">
      <c r="A340" s="30"/>
      <c r="B340" s="30"/>
      <c r="C340" s="30"/>
      <c r="D340" s="30"/>
      <c r="E340" s="30"/>
      <c r="F340" s="30"/>
      <c r="G340" s="30"/>
      <c r="H340" s="30"/>
      <c r="I340" s="30"/>
    </row>
    <row r="341" spans="1:9" x14ac:dyDescent="0.3">
      <c r="A341" s="30"/>
      <c r="B341" s="30"/>
      <c r="C341" s="30"/>
      <c r="D341" s="30"/>
      <c r="E341" s="30"/>
      <c r="F341" s="30"/>
      <c r="G341" s="30"/>
      <c r="H341" s="30"/>
      <c r="I341" s="30"/>
    </row>
    <row r="342" spans="1:9" x14ac:dyDescent="0.3">
      <c r="A342" s="30"/>
      <c r="B342" s="30"/>
      <c r="C342" s="30"/>
      <c r="D342" s="30"/>
      <c r="E342" s="30"/>
      <c r="F342" s="30"/>
      <c r="G342" s="30"/>
      <c r="H342" s="30"/>
      <c r="I342" s="30"/>
    </row>
    <row r="343" spans="1:9" x14ac:dyDescent="0.3">
      <c r="A343" s="30"/>
      <c r="B343" s="30"/>
      <c r="C343" s="30"/>
      <c r="D343" s="30"/>
      <c r="E343" s="30"/>
      <c r="F343" s="30"/>
      <c r="G343" s="30"/>
      <c r="H343" s="30"/>
      <c r="I343" s="30"/>
    </row>
    <row r="344" spans="1:9" x14ac:dyDescent="0.3">
      <c r="A344" s="30"/>
      <c r="B344" s="30"/>
      <c r="C344" s="30"/>
      <c r="D344" s="30"/>
      <c r="E344" s="30"/>
      <c r="F344" s="30"/>
      <c r="G344" s="30"/>
      <c r="H344" s="30"/>
      <c r="I344" s="30"/>
    </row>
    <row r="345" spans="1:9" x14ac:dyDescent="0.3">
      <c r="A345" s="30"/>
      <c r="B345" s="30"/>
      <c r="C345" s="30"/>
      <c r="D345" s="30"/>
      <c r="E345" s="30"/>
      <c r="F345" s="30"/>
      <c r="G345" s="30"/>
      <c r="H345" s="30"/>
      <c r="I345" s="30"/>
    </row>
    <row r="346" spans="1:9" x14ac:dyDescent="0.3">
      <c r="A346" s="30"/>
      <c r="B346" s="30"/>
      <c r="C346" s="30"/>
      <c r="D346" s="30"/>
      <c r="E346" s="30"/>
      <c r="F346" s="30"/>
      <c r="G346" s="30"/>
      <c r="H346" s="30"/>
      <c r="I346" s="30"/>
    </row>
    <row r="347" spans="1:9" x14ac:dyDescent="0.3">
      <c r="A347" s="30"/>
      <c r="B347" s="30"/>
      <c r="C347" s="30"/>
      <c r="D347" s="30"/>
      <c r="E347" s="30"/>
      <c r="F347" s="30"/>
      <c r="G347" s="30"/>
      <c r="H347" s="30"/>
      <c r="I347" s="30"/>
    </row>
    <row r="348" spans="1:9" x14ac:dyDescent="0.3">
      <c r="A348" s="30"/>
      <c r="B348" s="30"/>
      <c r="C348" s="30"/>
      <c r="D348" s="30"/>
      <c r="E348" s="30"/>
      <c r="F348" s="30"/>
      <c r="G348" s="30"/>
      <c r="H348" s="30"/>
      <c r="I348" s="30"/>
    </row>
    <row r="349" spans="1:9" x14ac:dyDescent="0.3">
      <c r="A349" s="30"/>
      <c r="B349" s="30"/>
      <c r="C349" s="30"/>
      <c r="D349" s="30"/>
      <c r="E349" s="30"/>
      <c r="F349" s="30"/>
      <c r="G349" s="30"/>
      <c r="H349" s="30"/>
      <c r="I349" s="30"/>
    </row>
    <row r="350" spans="1:9" x14ac:dyDescent="0.3">
      <c r="A350" s="30"/>
      <c r="B350" s="30"/>
      <c r="C350" s="30"/>
      <c r="D350" s="30"/>
      <c r="E350" s="30"/>
      <c r="F350" s="30"/>
      <c r="G350" s="30"/>
      <c r="H350" s="30"/>
      <c r="I350" s="30"/>
    </row>
    <row r="351" spans="1:9" x14ac:dyDescent="0.3">
      <c r="A351" s="30"/>
      <c r="B351" s="30"/>
      <c r="C351" s="30"/>
      <c r="D351" s="30"/>
      <c r="E351" s="30"/>
      <c r="F351" s="30"/>
      <c r="G351" s="30"/>
      <c r="H351" s="30"/>
      <c r="I351" s="30"/>
    </row>
    <row r="352" spans="1:9" x14ac:dyDescent="0.3">
      <c r="A352" s="30"/>
      <c r="B352" s="30"/>
      <c r="C352" s="30"/>
      <c r="D352" s="30"/>
      <c r="E352" s="30"/>
      <c r="F352" s="30"/>
      <c r="G352" s="30"/>
      <c r="H352" s="30"/>
      <c r="I352" s="30"/>
    </row>
    <row r="353" spans="1:9" x14ac:dyDescent="0.3">
      <c r="A353" s="30"/>
      <c r="B353" s="30"/>
      <c r="C353" s="30"/>
      <c r="D353" s="30"/>
      <c r="E353" s="30"/>
      <c r="F353" s="30"/>
      <c r="G353" s="30"/>
      <c r="H353" s="30"/>
      <c r="I353" s="30"/>
    </row>
    <row r="354" spans="1:9" ht="15.6" x14ac:dyDescent="0.3">
      <c r="A354" s="14"/>
      <c r="B354" s="14"/>
      <c r="C354" s="14"/>
      <c r="D354" s="14"/>
      <c r="E354" s="14"/>
      <c r="F354" s="14"/>
      <c r="G354" s="14"/>
      <c r="H354" s="14"/>
      <c r="I354" s="14"/>
    </row>
    <row r="355" spans="1:9" ht="15.6" x14ac:dyDescent="0.3">
      <c r="A355" s="14"/>
      <c r="B355" s="14"/>
      <c r="C355" s="14"/>
      <c r="D355" s="14"/>
      <c r="E355" s="14"/>
      <c r="F355" s="14"/>
      <c r="G355" s="14"/>
      <c r="H355" s="14"/>
      <c r="I355" s="14"/>
    </row>
    <row r="356" spans="1:9" ht="14.4" customHeight="1" x14ac:dyDescent="0.3">
      <c r="A356" s="14"/>
      <c r="B356" s="14"/>
      <c r="C356" s="14"/>
      <c r="D356" s="14"/>
      <c r="E356" s="14"/>
      <c r="F356" s="14"/>
      <c r="G356" s="14"/>
      <c r="H356" s="14"/>
      <c r="I356" s="14"/>
    </row>
    <row r="357" spans="1:9" ht="15.6" x14ac:dyDescent="0.3">
      <c r="A357" s="14"/>
      <c r="B357" s="14"/>
      <c r="C357" s="14"/>
      <c r="D357" s="14"/>
      <c r="E357" s="14"/>
      <c r="F357" s="14"/>
      <c r="G357" s="14"/>
      <c r="H357" s="14"/>
      <c r="I357" s="14"/>
    </row>
    <row r="358" spans="1:9" ht="15.6" x14ac:dyDescent="0.3">
      <c r="A358" s="14"/>
      <c r="B358" s="14"/>
      <c r="C358" s="14"/>
      <c r="D358" s="14"/>
      <c r="E358" s="14"/>
      <c r="F358" s="14"/>
      <c r="G358" s="14"/>
      <c r="H358" s="14"/>
      <c r="I358" s="14"/>
    </row>
    <row r="359" spans="1:9" ht="15.6" x14ac:dyDescent="0.3">
      <c r="A359" s="14"/>
      <c r="B359" s="14"/>
      <c r="C359" s="14"/>
      <c r="D359" s="14"/>
      <c r="E359" s="14"/>
      <c r="F359" s="14"/>
      <c r="G359" s="14"/>
      <c r="H359" s="14"/>
      <c r="I359" s="14"/>
    </row>
    <row r="360" spans="1:9" ht="15.6" x14ac:dyDescent="0.3">
      <c r="A360" s="14"/>
      <c r="B360" s="14"/>
      <c r="C360" s="14"/>
      <c r="D360" s="14"/>
      <c r="E360" s="14"/>
      <c r="F360" s="14"/>
      <c r="G360" s="14"/>
      <c r="H360" s="14"/>
      <c r="I360" s="14"/>
    </row>
    <row r="361" spans="1:9" ht="15.6" x14ac:dyDescent="0.3">
      <c r="A361" s="14"/>
      <c r="B361" s="14"/>
      <c r="C361" s="14"/>
      <c r="D361" s="14"/>
      <c r="E361" s="14"/>
      <c r="F361" s="14"/>
      <c r="G361" s="14"/>
      <c r="H361" s="14"/>
      <c r="I361" s="14"/>
    </row>
    <row r="362" spans="1:9" ht="15.6" x14ac:dyDescent="0.3">
      <c r="A362" s="14"/>
      <c r="B362" s="14"/>
      <c r="C362" s="14"/>
      <c r="D362" s="14"/>
      <c r="E362" s="14"/>
      <c r="F362" s="14"/>
      <c r="G362" s="14"/>
      <c r="H362" s="14"/>
      <c r="I362" s="14"/>
    </row>
    <row r="366" spans="1:9" x14ac:dyDescent="0.3">
      <c r="A366" s="16"/>
      <c r="B366" s="16"/>
      <c r="C366" s="16"/>
      <c r="D366" s="16"/>
      <c r="E366" s="16"/>
      <c r="F366" s="16"/>
      <c r="G366" s="16"/>
      <c r="H366" s="16"/>
      <c r="I366" s="16"/>
    </row>
    <row r="367" spans="1:9" x14ac:dyDescent="0.3">
      <c r="A367" s="16"/>
      <c r="B367" s="16"/>
      <c r="C367" s="16"/>
      <c r="D367" s="16"/>
      <c r="E367" s="16"/>
      <c r="F367" s="16"/>
      <c r="G367" s="16"/>
      <c r="H367" s="16"/>
      <c r="I367" s="16"/>
    </row>
    <row r="368" spans="1:9" x14ac:dyDescent="0.3">
      <c r="A368" s="16"/>
      <c r="B368" s="16"/>
      <c r="C368" s="16"/>
      <c r="D368" s="16"/>
      <c r="E368" s="16"/>
      <c r="F368" s="16"/>
      <c r="G368" s="16"/>
      <c r="H368" s="16"/>
      <c r="I368" s="16"/>
    </row>
    <row r="369" spans="1:10" x14ac:dyDescent="0.3">
      <c r="A369" s="16"/>
      <c r="B369" s="16"/>
      <c r="C369" s="16"/>
      <c r="D369" s="16"/>
      <c r="E369" s="16"/>
      <c r="F369" s="16"/>
      <c r="G369" s="16"/>
      <c r="H369" s="16"/>
      <c r="I369" s="16"/>
    </row>
    <row r="370" spans="1:10" x14ac:dyDescent="0.3">
      <c r="A370" s="16"/>
      <c r="B370" s="16"/>
      <c r="C370" s="16"/>
      <c r="D370" s="16"/>
      <c r="E370" s="16"/>
      <c r="F370" s="16"/>
      <c r="G370" s="16"/>
      <c r="H370" s="16"/>
      <c r="I370" s="16"/>
    </row>
    <row r="371" spans="1:10" x14ac:dyDescent="0.3">
      <c r="A371" s="16"/>
      <c r="B371" s="16"/>
      <c r="C371" s="16"/>
      <c r="D371" s="16"/>
      <c r="E371" s="16"/>
      <c r="F371" s="16"/>
      <c r="G371" s="16"/>
      <c r="H371" s="16"/>
      <c r="I371" s="16"/>
    </row>
    <row r="372" spans="1:10" x14ac:dyDescent="0.3">
      <c r="A372" s="16"/>
      <c r="B372" s="16"/>
      <c r="C372" s="16"/>
      <c r="D372" s="16"/>
      <c r="E372" s="16"/>
      <c r="F372" s="16"/>
      <c r="G372" s="16"/>
      <c r="H372" s="16"/>
      <c r="I372" s="16"/>
    </row>
    <row r="373" spans="1:10" x14ac:dyDescent="0.3">
      <c r="A373" s="16"/>
      <c r="B373" s="16"/>
      <c r="C373" s="16"/>
      <c r="D373" s="16"/>
      <c r="E373" s="16"/>
      <c r="F373" s="16"/>
      <c r="G373" s="16"/>
      <c r="H373" s="16"/>
      <c r="I373" s="16"/>
    </row>
    <row r="374" spans="1:10" x14ac:dyDescent="0.3">
      <c r="A374" s="16"/>
      <c r="B374" s="16"/>
      <c r="C374" s="16"/>
      <c r="D374" s="16"/>
      <c r="E374" s="16"/>
      <c r="F374" s="16"/>
      <c r="G374" s="16"/>
      <c r="H374" s="16"/>
      <c r="I374" s="16"/>
    </row>
    <row r="375" spans="1:10" x14ac:dyDescent="0.3">
      <c r="A375" s="16"/>
      <c r="B375" s="16"/>
      <c r="C375" s="16"/>
      <c r="D375" s="16"/>
      <c r="E375" s="16"/>
      <c r="F375" s="16"/>
      <c r="G375" s="16"/>
      <c r="H375" s="16"/>
      <c r="I375" s="16"/>
    </row>
    <row r="376" spans="1:10" x14ac:dyDescent="0.3">
      <c r="A376" s="16"/>
      <c r="B376" s="16"/>
      <c r="C376" s="16"/>
      <c r="D376" s="16"/>
      <c r="E376" s="16"/>
      <c r="F376" s="16"/>
      <c r="G376" s="16"/>
      <c r="H376" s="16"/>
      <c r="I376" s="16"/>
    </row>
    <row r="377" spans="1:10" x14ac:dyDescent="0.3">
      <c r="A377" s="16"/>
      <c r="B377" s="16"/>
      <c r="C377" s="16"/>
      <c r="D377" s="16"/>
      <c r="E377" s="16"/>
      <c r="F377" s="16"/>
      <c r="G377" s="16"/>
      <c r="H377" s="16"/>
      <c r="I377" s="16"/>
    </row>
    <row r="378" spans="1:10" x14ac:dyDescent="0.3">
      <c r="A378" s="16"/>
      <c r="B378" s="16"/>
      <c r="C378" s="16"/>
      <c r="D378" s="16"/>
      <c r="E378" s="16"/>
      <c r="F378" s="16"/>
      <c r="G378" s="16"/>
      <c r="H378" s="16"/>
      <c r="I378" s="16"/>
    </row>
    <row r="381" spans="1:10" ht="17.399999999999999" x14ac:dyDescent="0.35">
      <c r="J381" s="21"/>
    </row>
  </sheetData>
  <mergeCells count="12">
    <mergeCell ref="B1:E1"/>
    <mergeCell ref="A4:E4"/>
    <mergeCell ref="A6:B6"/>
    <mergeCell ref="A7:B7"/>
    <mergeCell ref="A8:B8"/>
    <mergeCell ref="A3:I3"/>
    <mergeCell ref="A56:I71"/>
    <mergeCell ref="A30:E30"/>
    <mergeCell ref="A32:B32"/>
    <mergeCell ref="A33:B33"/>
    <mergeCell ref="A34:B34"/>
    <mergeCell ref="A55:I55"/>
  </mergeCells>
  <pageMargins left="0.7" right="0.7" top="0.75" bottom="0.75" header="0.3" footer="0.3"/>
  <pageSetup orientation="portrait" horizontalDpi="4294967295" verticalDpi="4294967295"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25" zoomScale="70" zoomScaleNormal="70" workbookViewId="0">
      <selection activeCell="A56" sqref="A56:I71"/>
    </sheetView>
  </sheetViews>
  <sheetFormatPr defaultRowHeight="14.4" x14ac:dyDescent="0.3"/>
  <cols>
    <col min="1" max="9" width="15.44140625" customWidth="1"/>
  </cols>
  <sheetData>
    <row r="1" spans="1:9" ht="15" x14ac:dyDescent="0.35">
      <c r="A1" s="17"/>
      <c r="B1" s="51" t="s">
        <v>167</v>
      </c>
      <c r="C1" s="52"/>
      <c r="D1" s="52"/>
      <c r="E1" s="52"/>
      <c r="F1" s="17"/>
      <c r="G1" s="19"/>
      <c r="H1" s="19"/>
      <c r="I1" s="19"/>
    </row>
    <row r="2" spans="1:9" x14ac:dyDescent="0.3">
      <c r="A2" s="15"/>
      <c r="B2" s="15"/>
      <c r="C2" s="15"/>
      <c r="D2" s="15"/>
      <c r="E2" s="15"/>
      <c r="F2" s="15"/>
      <c r="G2" s="15"/>
      <c r="H2" s="15"/>
      <c r="I2" s="15"/>
    </row>
    <row r="3" spans="1:9" ht="18" x14ac:dyDescent="0.35">
      <c r="A3" s="53" t="s">
        <v>164</v>
      </c>
      <c r="B3" s="53"/>
      <c r="C3" s="53"/>
      <c r="D3" s="53"/>
      <c r="E3" s="53"/>
      <c r="F3" s="53"/>
      <c r="G3" s="53"/>
      <c r="H3" s="53"/>
      <c r="I3" s="53"/>
    </row>
    <row r="4" spans="1:9" ht="17.399999999999999" x14ac:dyDescent="0.35">
      <c r="A4" s="47" t="s">
        <v>168</v>
      </c>
      <c r="B4" s="47"/>
      <c r="C4" s="47"/>
      <c r="D4" s="47"/>
      <c r="E4" s="47"/>
      <c r="F4" s="17"/>
      <c r="G4" s="17"/>
      <c r="H4" s="17"/>
      <c r="I4" s="17"/>
    </row>
    <row r="5" spans="1:9" ht="15" thickBot="1" x14ac:dyDescent="0.35"/>
    <row r="6" spans="1:9" ht="16.2" thickBot="1" x14ac:dyDescent="0.35">
      <c r="A6" s="48" t="s">
        <v>158</v>
      </c>
      <c r="B6" s="48"/>
      <c r="C6" s="13" t="s">
        <v>3</v>
      </c>
      <c r="D6" s="13" t="s">
        <v>4</v>
      </c>
      <c r="E6" s="13" t="s">
        <v>5</v>
      </c>
      <c r="F6" s="13" t="s">
        <v>6</v>
      </c>
      <c r="G6" s="13" t="s">
        <v>7</v>
      </c>
      <c r="H6" s="13" t="s">
        <v>8</v>
      </c>
      <c r="I6" s="13" t="s">
        <v>159</v>
      </c>
    </row>
    <row r="7" spans="1:9" ht="16.2" thickBot="1" x14ac:dyDescent="0.35">
      <c r="A7" s="49" t="s">
        <v>171</v>
      </c>
      <c r="B7" s="49"/>
      <c r="C7" s="31">
        <f>0.53*('Звіт про фінансовий результат'!C36)+0.13*(Balance!C58/((Balance!C93-Balance!C81-Balance!C83)+(Balance!C112-Balance!C108)+Balance!C113))+0.18*((Balance!C112-Balance!C108)/Balance!C60)+0.16*(1)</f>
        <v>0.32056265142225443</v>
      </c>
      <c r="D7" s="31">
        <f>0.53*('Звіт про фінансовий результат'!D36)+0.13*(Balance!D58/((Balance!D93-Balance!D81-Balance!D83)+(Balance!D112-Balance!D108)+Balance!D113))+0.18*((Balance!D112-Balance!D108)/Balance!D60)+0.16*(1)</f>
        <v>0.32056265142225443</v>
      </c>
      <c r="E7" s="31">
        <f>0.53*('Звіт про фінансовий результат'!E36)+0.13*(Balance!E58/((Balance!E93-Balance!E81-Balance!E83)+(Balance!E112-Balance!E108)+Balance!E113))+0.18*((Balance!E112-Balance!E108)/Balance!E60)+0.16*(1)</f>
        <v>0.32056265142225443</v>
      </c>
      <c r="F7" s="31">
        <f>0.53*('Звіт про фінансовий результат'!F36)+0.13*(Balance!F58/((Balance!F93-Balance!F81-Balance!F83)+(Balance!F112-Balance!F108)+Balance!F113))+0.18*((Balance!F112-Balance!F108)/Balance!F60)+0.16*(1)</f>
        <v>0.27806985673880613</v>
      </c>
      <c r="G7" s="31">
        <f>0.53*('Звіт про фінансовий результат'!G36)+0.13*(Balance!G58/((Balance!G93-Balance!G81-Balance!G83)+(Balance!G112-Balance!G108)+Balance!G113))+0.18*((Balance!G112-Balance!G108)/Balance!G60)+0.16*(1)</f>
        <v>0.27806985673880613</v>
      </c>
      <c r="H7" s="31">
        <f>0.53*('Звіт про фінансовий результат'!H36)+0.13*(Balance!H58/((Balance!H93-Balance!H81-Balance!H83)+(Balance!H112-Balance!H108)+Balance!H113))+0.18*((Balance!H112-Balance!H108)/Balance!H60)+0.16*(1)</f>
        <v>0.32056265142225443</v>
      </c>
      <c r="I7" s="31">
        <f>0.53*('Звіт про фінансовий результат'!I36)+0.13*(Balance!I58/((Balance!I93-Balance!I81-Balance!I83)+(Balance!I112-Balance!I108)+Balance!I113))+0.18*((Balance!I112-Balance!I108)/Balance!I60)+0.16*(1)</f>
        <v>0.30102827604177329</v>
      </c>
    </row>
    <row r="8" spans="1:9" ht="16.2" thickBot="1" x14ac:dyDescent="0.35">
      <c r="A8" s="49" t="s">
        <v>162</v>
      </c>
      <c r="B8" s="49"/>
      <c r="C8" s="31">
        <v>0.3</v>
      </c>
      <c r="D8" s="31">
        <v>0.3</v>
      </c>
      <c r="E8" s="31">
        <v>0.3</v>
      </c>
      <c r="F8" s="31">
        <v>0.3</v>
      </c>
      <c r="G8" s="31">
        <v>0.3</v>
      </c>
      <c r="H8" s="31">
        <v>0.3</v>
      </c>
      <c r="I8" s="31">
        <v>0.3</v>
      </c>
    </row>
    <row r="9" spans="1:9" ht="15.6" x14ac:dyDescent="0.3">
      <c r="A9" s="18"/>
      <c r="B9" s="18"/>
      <c r="C9" s="24"/>
      <c r="D9" s="24"/>
      <c r="E9" s="24"/>
      <c r="F9" s="24"/>
      <c r="G9" s="24"/>
      <c r="H9" s="24"/>
      <c r="I9" s="24"/>
    </row>
    <row r="10" spans="1:9" x14ac:dyDescent="0.3">
      <c r="A10" s="15"/>
      <c r="B10" s="15"/>
      <c r="C10" s="15"/>
      <c r="D10" s="15"/>
      <c r="E10" s="15"/>
      <c r="F10" s="15"/>
      <c r="G10" s="15"/>
      <c r="H10" s="15"/>
      <c r="I10" s="15"/>
    </row>
    <row r="11" spans="1:9" x14ac:dyDescent="0.3">
      <c r="A11" s="15"/>
      <c r="B11" s="15"/>
      <c r="C11" s="15"/>
      <c r="D11" s="15"/>
      <c r="E11" s="15"/>
      <c r="F11" s="15"/>
      <c r="G11" s="15"/>
      <c r="H11" s="15"/>
      <c r="I11" s="15"/>
    </row>
    <row r="12" spans="1:9" ht="15.6" x14ac:dyDescent="0.3">
      <c r="A12" s="14"/>
      <c r="B12" s="14"/>
      <c r="C12" s="14"/>
      <c r="D12" s="14"/>
      <c r="E12" s="14"/>
      <c r="F12" s="14"/>
      <c r="G12" s="14"/>
      <c r="H12" s="14"/>
      <c r="I12" s="14"/>
    </row>
    <row r="13" spans="1:9" ht="15.6" x14ac:dyDescent="0.3">
      <c r="A13" s="14"/>
      <c r="B13" s="14"/>
      <c r="C13" s="14"/>
      <c r="D13" s="14"/>
      <c r="E13" s="14"/>
      <c r="F13" s="14"/>
      <c r="G13" s="14"/>
      <c r="H13" s="14"/>
      <c r="I13" s="14"/>
    </row>
    <row r="14" spans="1:9" x14ac:dyDescent="0.3">
      <c r="A14" s="15"/>
      <c r="B14" s="15"/>
      <c r="C14" s="15"/>
      <c r="D14" s="15"/>
      <c r="E14" s="15"/>
      <c r="F14" s="15"/>
      <c r="G14" s="15"/>
      <c r="H14" s="15"/>
      <c r="I14" s="15"/>
    </row>
    <row r="15" spans="1:9" x14ac:dyDescent="0.3">
      <c r="A15" s="15"/>
      <c r="B15" s="15"/>
      <c r="C15" s="15"/>
      <c r="D15" s="15"/>
      <c r="E15" s="15"/>
      <c r="F15" s="15"/>
      <c r="G15" s="15"/>
      <c r="H15" s="15"/>
      <c r="I15" s="15"/>
    </row>
    <row r="16" spans="1:9" x14ac:dyDescent="0.3">
      <c r="A16" s="15"/>
      <c r="B16" s="15"/>
      <c r="C16" s="15"/>
      <c r="D16" s="15"/>
      <c r="E16" s="15"/>
      <c r="F16" s="15"/>
      <c r="G16" s="15"/>
      <c r="H16" s="15"/>
      <c r="I16" s="15"/>
    </row>
    <row r="17" spans="1:9" x14ac:dyDescent="0.3">
      <c r="A17" s="15"/>
      <c r="B17" s="15"/>
      <c r="C17" s="15"/>
      <c r="D17" s="15"/>
      <c r="E17" s="15"/>
      <c r="F17" s="15"/>
      <c r="G17" s="15"/>
      <c r="H17" s="15"/>
      <c r="I17" s="15"/>
    </row>
    <row r="18" spans="1:9" x14ac:dyDescent="0.3">
      <c r="A18" s="15"/>
      <c r="B18" s="15"/>
      <c r="C18" s="15"/>
      <c r="D18" s="15"/>
      <c r="E18" s="15"/>
      <c r="F18" s="15"/>
      <c r="G18" s="15"/>
      <c r="H18" s="15"/>
      <c r="I18" s="15"/>
    </row>
    <row r="19" spans="1:9" ht="15.6" x14ac:dyDescent="0.3">
      <c r="A19" s="14"/>
      <c r="B19" s="14"/>
      <c r="C19" s="14"/>
      <c r="D19" s="14"/>
      <c r="E19" s="14"/>
      <c r="F19" s="14"/>
      <c r="G19" s="14"/>
      <c r="H19" s="14"/>
      <c r="I19" s="14"/>
    </row>
    <row r="20" spans="1:9" ht="15.6" x14ac:dyDescent="0.3">
      <c r="A20" s="14"/>
      <c r="B20" s="14"/>
      <c r="C20" s="14"/>
      <c r="D20" s="14"/>
      <c r="E20" s="14"/>
      <c r="F20" s="14"/>
      <c r="G20" s="14"/>
      <c r="H20" s="14"/>
      <c r="I20" s="14"/>
    </row>
    <row r="21" spans="1:9" ht="15.6" x14ac:dyDescent="0.3">
      <c r="A21" s="14"/>
      <c r="B21" s="14"/>
      <c r="C21" s="14"/>
      <c r="D21" s="14"/>
      <c r="E21" s="14"/>
      <c r="F21" s="14"/>
      <c r="G21" s="14"/>
      <c r="H21" s="14"/>
      <c r="I21" s="14"/>
    </row>
    <row r="22" spans="1:9" ht="15.6" x14ac:dyDescent="0.3">
      <c r="A22" s="14"/>
      <c r="B22" s="14"/>
      <c r="C22" s="14"/>
      <c r="D22" s="14"/>
      <c r="E22" s="14"/>
      <c r="F22" s="14"/>
      <c r="G22" s="14"/>
      <c r="H22" s="14"/>
      <c r="I22" s="14"/>
    </row>
    <row r="23" spans="1:9" ht="15.6" x14ac:dyDescent="0.3">
      <c r="A23" s="14"/>
      <c r="B23" s="14"/>
      <c r="C23" s="14"/>
      <c r="D23" s="14"/>
      <c r="E23" s="14"/>
      <c r="F23" s="14"/>
      <c r="G23" s="14"/>
      <c r="H23" s="14"/>
      <c r="I23" s="14"/>
    </row>
    <row r="24" spans="1:9" ht="15.6" x14ac:dyDescent="0.3">
      <c r="A24" s="14"/>
      <c r="B24" s="14"/>
      <c r="C24" s="14"/>
      <c r="D24" s="14"/>
      <c r="E24" s="14"/>
      <c r="F24" s="14"/>
      <c r="G24" s="14"/>
      <c r="H24" s="14"/>
      <c r="I24" s="14"/>
    </row>
    <row r="25" spans="1:9" ht="15.6" x14ac:dyDescent="0.3">
      <c r="A25" s="14"/>
      <c r="B25" s="14"/>
      <c r="C25" s="14"/>
      <c r="D25" s="14"/>
      <c r="E25" s="14"/>
      <c r="F25" s="14"/>
      <c r="G25" s="14"/>
      <c r="H25" s="14"/>
      <c r="I25" s="14"/>
    </row>
    <row r="26" spans="1:9" ht="15.6" x14ac:dyDescent="0.3">
      <c r="A26" s="14"/>
      <c r="B26" s="14"/>
      <c r="C26" s="14"/>
      <c r="D26" s="14"/>
      <c r="E26" s="14"/>
      <c r="F26" s="14"/>
      <c r="G26" s="14"/>
      <c r="H26" s="14"/>
      <c r="I26" s="14"/>
    </row>
    <row r="27" spans="1:9" ht="15.6" x14ac:dyDescent="0.3">
      <c r="A27" s="14"/>
      <c r="B27" s="14"/>
      <c r="C27" s="14"/>
      <c r="D27" s="14"/>
      <c r="E27" s="14"/>
      <c r="F27" s="14"/>
      <c r="G27" s="14"/>
      <c r="H27" s="14"/>
      <c r="I27" s="14"/>
    </row>
    <row r="28" spans="1:9" ht="15.6" x14ac:dyDescent="0.3">
      <c r="A28" s="14"/>
      <c r="B28" s="14"/>
      <c r="C28" s="14"/>
      <c r="D28" s="14"/>
      <c r="E28" s="14"/>
      <c r="F28" s="14"/>
      <c r="G28" s="14"/>
      <c r="H28" s="14"/>
      <c r="I28" s="14"/>
    </row>
    <row r="29" spans="1:9" ht="15.6" x14ac:dyDescent="0.3">
      <c r="A29" s="14"/>
      <c r="B29" s="14"/>
      <c r="C29" s="14"/>
      <c r="D29" s="14"/>
      <c r="E29" s="14"/>
      <c r="F29" s="14"/>
      <c r="G29" s="14"/>
      <c r="H29" s="14"/>
      <c r="I29" s="14"/>
    </row>
    <row r="30" spans="1:9" ht="17.399999999999999" x14ac:dyDescent="0.35">
      <c r="A30" s="47" t="s">
        <v>169</v>
      </c>
      <c r="B30" s="47"/>
      <c r="C30" s="47"/>
      <c r="D30" s="47"/>
      <c r="E30" s="47"/>
      <c r="F30" s="17"/>
      <c r="G30" s="17"/>
      <c r="H30" s="17"/>
      <c r="I30" s="17"/>
    </row>
    <row r="31" spans="1:9" ht="15" thickBot="1" x14ac:dyDescent="0.35"/>
    <row r="32" spans="1:9" ht="16.2" thickBot="1" x14ac:dyDescent="0.35">
      <c r="A32" s="48" t="s">
        <v>158</v>
      </c>
      <c r="B32" s="48"/>
      <c r="C32" s="13" t="s">
        <v>3</v>
      </c>
      <c r="D32" s="13" t="s">
        <v>4</v>
      </c>
      <c r="E32" s="13" t="s">
        <v>5</v>
      </c>
      <c r="F32" s="13" t="s">
        <v>6</v>
      </c>
      <c r="G32" s="13" t="s">
        <v>7</v>
      </c>
      <c r="H32" s="13" t="s">
        <v>8</v>
      </c>
      <c r="I32" s="13" t="s">
        <v>159</v>
      </c>
    </row>
    <row r="33" spans="1:9" ht="16.2" thickBot="1" x14ac:dyDescent="0.35">
      <c r="A33" s="49" t="s">
        <v>170</v>
      </c>
      <c r="B33" s="49"/>
      <c r="C33" s="31">
        <f>25*((Balance!C47+Balance!C46)/(Balance!C112-Balance!C108))+25*(Balance!C75/((Balance!C93-Balance!C81-Balance!C83)+(Balance!C112-Balance!C108)+Balance!C113))+10*((Balance!C47+Balance!C46)/Balance!C60)+20*('Звіт про фінансовий результат'!C3/(Balance!C22+Balance!C37+Balance!C38+Balance!C39+Balance!C41+Balance!C45+Balance!C42+Balance!C43+Balance!C44+Balance!C45+Balance!C50))+20*((Balance!C22+Balance!C37+Balance!C38+Balance!C39+Balance!C41+Balance!C42+Balance!C43+Balance!C44+Balance!C45+Balance!C50)/((Balance!C93-Balance!C81-Balance!C83)+(Balance!C112-Balance!C108)+Balance!C113))</f>
        <v>218.86300341931033</v>
      </c>
      <c r="D33" s="31">
        <f>25*((Balance!D47+Balance!D46)/(Balance!D112-Balance!D108))+25*(Balance!D75/((Balance!D93-Balance!D81-Balance!D83)+(Balance!D112-Balance!D108)+Balance!D113))+10*((Balance!D47+Balance!D46)/Balance!D60)+20*('Звіт про фінансовий результат'!D3/(Balance!D22+Balance!D37+Balance!D38+Balance!D39+Balance!D41+Balance!D45+Balance!D42+Balance!D43+Balance!D44+Balance!D45+Balance!D50))+20*((Balance!D22+Balance!D37+Balance!D38+Balance!D39+Balance!D41+Balance!D42+Balance!D43+Balance!D44+Balance!D45+Balance!D50)/((Balance!D93-Balance!D81-Balance!D83)+(Balance!D112-Balance!D108)+Balance!D113))</f>
        <v>199.11960901139909</v>
      </c>
      <c r="E33" s="31">
        <f>25*((Balance!E47+Balance!E46)/(Balance!E112-Balance!E108))+25*(Balance!E75/((Balance!E93-Balance!E81-Balance!E83)+(Balance!E112-Balance!E108)+Balance!E113))+10*((Balance!E47+Balance!E46)/Balance!E60)+20*('Звіт про фінансовий результат'!E3/(Balance!E22+Balance!E37+Balance!E38+Balance!E39+Balance!E41+Balance!E45+Balance!E42+Balance!E43+Balance!E44+Balance!E45+Balance!E50))+20*((Balance!E22+Balance!E37+Balance!E38+Balance!E39+Balance!E41+Balance!E42+Balance!E43+Balance!E44+Balance!E45+Balance!E50)/((Balance!E93-Balance!E81-Balance!E83)+(Balance!E112-Balance!E108)+Balance!E113))</f>
        <v>194.86929493747368</v>
      </c>
      <c r="F33" s="31">
        <f>25*((Balance!F47+Balance!F46)/(Balance!F112-Balance!F108))+25*(Balance!F75/((Balance!F93-Balance!F81-Balance!F83)+(Balance!F112-Balance!F108)+Balance!F113))+10*((Balance!F47+Balance!F46)/Balance!F60)+20*('Звіт про фінансовий результат'!F3/(Balance!F22+Balance!F37+Balance!F38+Balance!F39+Balance!F41+Balance!F45+Balance!F42+Balance!F43+Balance!F44+Balance!F45+Balance!F50))+20*((Balance!F22+Balance!F37+Balance!F38+Balance!F39+Balance!F41+Balance!F42+Balance!F43+Balance!F44+Balance!F45+Balance!F50)/((Balance!F93-Balance!F81-Balance!F83)+(Balance!F112-Balance!F108)+Balance!F113))</f>
        <v>263.60172513776678</v>
      </c>
      <c r="G33" s="31">
        <f>25*((Balance!G47+Balance!G46)/(Balance!G112-Balance!G108))+25*(Balance!G75/((Balance!G93-Balance!G81-Balance!G83)+(Balance!G112-Balance!G108)+Balance!G113))+10*((Balance!G47+Balance!G46)/Balance!G60)+20*('Звіт про фінансовий результат'!G3/(Balance!G22+Balance!G37+Balance!G38+Balance!G39+Balance!G41+Balance!G45+Balance!G42+Balance!G43+Balance!G44+Balance!G45+Balance!G50))+20*((Balance!G22+Balance!G37+Balance!G38+Balance!G39+Balance!G41+Balance!G42+Balance!G43+Balance!G44+Balance!G45+Balance!G50)/((Balance!G93-Balance!G81-Balance!G83)+(Balance!G112-Balance!G108)+Balance!G113))</f>
        <v>267.24730196672766</v>
      </c>
      <c r="H33" s="31">
        <f>25*((Balance!H47+Balance!H46)/(Balance!H112-Balance!H108))+25*(Balance!H75/((Balance!H93-Balance!H81-Balance!H83)+(Balance!H112-Balance!H108)+Balance!H113))+10*((Balance!H47+Balance!H46)/Balance!H60)+20*('Звіт про фінансовий результат'!H3/(Balance!H22+Balance!H37+Balance!H38+Balance!H39+Balance!H41+Balance!H45+Balance!H42+Balance!H43+Balance!H44+Balance!H45+Balance!H50))+20*((Balance!H22+Balance!H37+Balance!H38+Balance!H39+Balance!H41+Balance!H42+Balance!H43+Balance!H44+Balance!H45+Balance!H50)/((Balance!H93-Balance!H81-Balance!H83)+(Balance!H112-Balance!H108)+Balance!H113))</f>
        <v>231.25771252025908</v>
      </c>
      <c r="I33" s="31">
        <f>25*((Balance!I47+Balance!I46)/(Balance!I112-Balance!I108))+25*(Balance!I75/((Balance!I93-Balance!I81-Balance!I83)+(Balance!I112-Balance!I108)+Balance!I113))+10*((Balance!I47+Balance!I46)/Balance!I60)+20*('Звіт про фінансовий результат'!I3/(Balance!I22+Balance!I37+Balance!I38+Balance!I39+Balance!I41+Balance!I45+Balance!I42+Balance!I43+Balance!I44+Balance!I45+Balance!I50))+20*((Balance!I22+Balance!I37+Balance!I38+Balance!I39+Balance!I41+Balance!I42+Balance!I43+Balance!I44+Balance!I45+Balance!I50)/((Balance!I93-Balance!I81-Balance!I83)+(Balance!I112-Balance!I108)+Balance!I113))</f>
        <v>145.89173880604565</v>
      </c>
    </row>
    <row r="34" spans="1:9" ht="16.2" thickBot="1" x14ac:dyDescent="0.35">
      <c r="A34" s="49" t="s">
        <v>172</v>
      </c>
      <c r="B34" s="49"/>
      <c r="C34" s="31">
        <v>100</v>
      </c>
      <c r="D34" s="31">
        <v>100</v>
      </c>
      <c r="E34" s="31">
        <v>100</v>
      </c>
      <c r="F34" s="31">
        <v>100</v>
      </c>
      <c r="G34" s="31">
        <v>100</v>
      </c>
      <c r="H34" s="31">
        <v>100</v>
      </c>
      <c r="I34" s="31">
        <v>100</v>
      </c>
    </row>
    <row r="35" spans="1:9" ht="15.6" x14ac:dyDescent="0.3">
      <c r="A35" s="18"/>
      <c r="B35" s="18"/>
      <c r="C35" s="24"/>
      <c r="D35" s="24"/>
      <c r="E35" s="24"/>
      <c r="F35" s="24"/>
      <c r="G35" s="24"/>
      <c r="H35" s="24"/>
      <c r="I35" s="24"/>
    </row>
    <row r="36" spans="1:9" x14ac:dyDescent="0.3">
      <c r="A36" s="15"/>
      <c r="B36" s="15"/>
      <c r="C36" s="15"/>
      <c r="D36" s="15"/>
      <c r="E36" s="15"/>
      <c r="F36" s="15"/>
      <c r="G36" s="15"/>
      <c r="H36" s="15"/>
      <c r="I36" s="15"/>
    </row>
    <row r="37" spans="1:9" x14ac:dyDescent="0.3">
      <c r="A37" s="15"/>
      <c r="B37" s="15"/>
      <c r="C37" s="15"/>
      <c r="D37" s="15"/>
      <c r="E37" s="15"/>
      <c r="F37" s="15"/>
      <c r="G37" s="15"/>
      <c r="H37" s="15"/>
      <c r="I37" s="15"/>
    </row>
    <row r="38" spans="1:9" ht="15.6" x14ac:dyDescent="0.3">
      <c r="A38" s="14"/>
      <c r="B38" s="14"/>
      <c r="C38" s="14"/>
      <c r="D38" s="14"/>
      <c r="E38" s="14"/>
      <c r="F38" s="14"/>
      <c r="G38" s="14"/>
      <c r="H38" s="14"/>
      <c r="I38" s="14"/>
    </row>
    <row r="39" spans="1:9" ht="15.6" x14ac:dyDescent="0.3">
      <c r="A39" s="14"/>
      <c r="B39" s="14"/>
      <c r="C39" s="14"/>
      <c r="D39" s="14"/>
      <c r="E39" s="14"/>
      <c r="F39" s="14"/>
      <c r="G39" s="14"/>
      <c r="H39" s="14"/>
      <c r="I39" s="14"/>
    </row>
    <row r="40" spans="1:9" x14ac:dyDescent="0.3">
      <c r="A40" s="15"/>
      <c r="B40" s="15"/>
      <c r="C40" s="15"/>
      <c r="D40" s="15"/>
      <c r="E40" s="15"/>
      <c r="F40" s="15"/>
      <c r="G40" s="15"/>
      <c r="H40" s="15"/>
      <c r="I40" s="15"/>
    </row>
    <row r="41" spans="1:9" x14ac:dyDescent="0.3">
      <c r="A41" s="15"/>
      <c r="B41" s="15"/>
      <c r="C41" s="15"/>
      <c r="D41" s="15"/>
      <c r="E41" s="15"/>
      <c r="F41" s="15"/>
      <c r="G41" s="15"/>
      <c r="H41" s="15"/>
      <c r="I41" s="15"/>
    </row>
    <row r="42" spans="1:9" x14ac:dyDescent="0.3">
      <c r="A42" s="15"/>
      <c r="B42" s="15"/>
      <c r="C42" s="15"/>
      <c r="D42" s="15"/>
      <c r="E42" s="15"/>
      <c r="F42" s="15"/>
      <c r="G42" s="15"/>
      <c r="H42" s="15"/>
      <c r="I42" s="15"/>
    </row>
    <row r="43" spans="1:9" x14ac:dyDescent="0.3">
      <c r="A43" s="15"/>
      <c r="B43" s="15"/>
      <c r="C43" s="15"/>
      <c r="D43" s="15"/>
      <c r="E43" s="15"/>
      <c r="F43" s="15"/>
      <c r="G43" s="15"/>
      <c r="H43" s="15"/>
      <c r="I43" s="15"/>
    </row>
    <row r="44" spans="1:9" x14ac:dyDescent="0.3">
      <c r="A44" s="15"/>
      <c r="B44" s="15"/>
      <c r="C44" s="15"/>
      <c r="D44" s="15"/>
      <c r="E44" s="15"/>
      <c r="F44" s="15"/>
      <c r="G44" s="15"/>
      <c r="H44" s="15"/>
      <c r="I44" s="15"/>
    </row>
    <row r="45" spans="1:9" ht="15.6" x14ac:dyDescent="0.3">
      <c r="A45" s="14"/>
      <c r="B45" s="14"/>
      <c r="C45" s="14"/>
      <c r="D45" s="14"/>
      <c r="E45" s="14"/>
      <c r="F45" s="14"/>
      <c r="G45" s="14"/>
      <c r="H45" s="14"/>
      <c r="I45" s="14"/>
    </row>
    <row r="46" spans="1:9" ht="15.6" x14ac:dyDescent="0.3">
      <c r="A46" s="14"/>
      <c r="B46" s="14"/>
      <c r="C46" s="14"/>
      <c r="D46" s="14"/>
      <c r="E46" s="14"/>
      <c r="F46" s="14"/>
      <c r="G46" s="14"/>
      <c r="H46" s="14"/>
      <c r="I46" s="14"/>
    </row>
    <row r="47" spans="1:9" ht="15.6" x14ac:dyDescent="0.3">
      <c r="A47" s="14"/>
      <c r="B47" s="14"/>
      <c r="C47" s="14"/>
      <c r="D47" s="14"/>
      <c r="E47" s="14"/>
      <c r="F47" s="14"/>
      <c r="G47" s="14"/>
      <c r="H47" s="14"/>
      <c r="I47" s="14"/>
    </row>
    <row r="48" spans="1:9" ht="15.6" x14ac:dyDescent="0.3">
      <c r="A48" s="14"/>
      <c r="B48" s="14"/>
      <c r="C48" s="14"/>
      <c r="D48" s="14"/>
      <c r="E48" s="14"/>
      <c r="F48" s="14"/>
      <c r="G48" s="14"/>
      <c r="H48" s="14"/>
      <c r="I48" s="14"/>
    </row>
    <row r="49" spans="1:9" ht="15.6" x14ac:dyDescent="0.3">
      <c r="A49" s="14"/>
      <c r="B49" s="14"/>
      <c r="C49" s="14"/>
      <c r="D49" s="14"/>
      <c r="E49" s="14"/>
      <c r="F49" s="14"/>
      <c r="G49" s="14"/>
      <c r="H49" s="14"/>
      <c r="I49" s="14"/>
    </row>
    <row r="50" spans="1:9" ht="15.6" x14ac:dyDescent="0.3">
      <c r="A50" s="14"/>
      <c r="B50" s="14"/>
      <c r="C50" s="14"/>
      <c r="D50" s="14"/>
      <c r="E50" s="14"/>
      <c r="F50" s="14"/>
      <c r="G50" s="14"/>
      <c r="H50" s="14"/>
      <c r="I50" s="14"/>
    </row>
    <row r="51" spans="1:9" ht="15.6" x14ac:dyDescent="0.3">
      <c r="A51" s="14"/>
      <c r="B51" s="14"/>
      <c r="C51" s="14"/>
      <c r="D51" s="14"/>
      <c r="E51" s="14"/>
      <c r="F51" s="14"/>
      <c r="G51" s="14"/>
      <c r="H51" s="14"/>
      <c r="I51" s="14"/>
    </row>
    <row r="52" spans="1:9" ht="15.6" x14ac:dyDescent="0.3">
      <c r="A52" s="14"/>
      <c r="B52" s="14"/>
      <c r="C52" s="14"/>
      <c r="D52" s="14"/>
      <c r="E52" s="14"/>
      <c r="F52" s="14"/>
      <c r="G52" s="14"/>
      <c r="H52" s="14"/>
      <c r="I52" s="14"/>
    </row>
    <row r="53" spans="1:9" ht="15.6" x14ac:dyDescent="0.3">
      <c r="A53" s="14"/>
      <c r="B53" s="14"/>
      <c r="C53" s="14"/>
      <c r="D53" s="14"/>
      <c r="E53" s="14"/>
      <c r="F53" s="14"/>
      <c r="G53" s="14"/>
      <c r="H53" s="14"/>
      <c r="I53" s="14"/>
    </row>
    <row r="54" spans="1:9" ht="15.6" x14ac:dyDescent="0.3">
      <c r="A54" s="14"/>
      <c r="B54" s="14"/>
      <c r="C54" s="14"/>
      <c r="D54" s="14"/>
      <c r="E54" s="14"/>
      <c r="F54" s="14"/>
      <c r="G54" s="14"/>
      <c r="H54" s="14"/>
      <c r="I54" s="14"/>
    </row>
    <row r="55" spans="1:9" x14ac:dyDescent="0.3">
      <c r="A55" s="50" t="s">
        <v>179</v>
      </c>
      <c r="B55" s="50"/>
      <c r="C55" s="50"/>
      <c r="D55" s="50"/>
      <c r="E55" s="50"/>
      <c r="F55" s="50"/>
      <c r="G55" s="50"/>
      <c r="H55" s="50"/>
      <c r="I55" s="50"/>
    </row>
    <row r="56" spans="1:9" x14ac:dyDescent="0.3">
      <c r="A56" s="46" t="s">
        <v>181</v>
      </c>
      <c r="B56" s="54"/>
      <c r="C56" s="54"/>
      <c r="D56" s="54"/>
      <c r="E56" s="54"/>
      <c r="F56" s="54"/>
      <c r="G56" s="54"/>
      <c r="H56" s="54"/>
      <c r="I56" s="54"/>
    </row>
    <row r="57" spans="1:9" x14ac:dyDescent="0.3">
      <c r="A57" s="54"/>
      <c r="B57" s="54"/>
      <c r="C57" s="54"/>
      <c r="D57" s="54"/>
      <c r="E57" s="54"/>
      <c r="F57" s="54"/>
      <c r="G57" s="54"/>
      <c r="H57" s="54"/>
      <c r="I57" s="54"/>
    </row>
    <row r="58" spans="1:9" x14ac:dyDescent="0.3">
      <c r="A58" s="54"/>
      <c r="B58" s="54"/>
      <c r="C58" s="54"/>
      <c r="D58" s="54"/>
      <c r="E58" s="54"/>
      <c r="F58" s="54"/>
      <c r="G58" s="54"/>
      <c r="H58" s="54"/>
      <c r="I58" s="54"/>
    </row>
    <row r="59" spans="1:9" x14ac:dyDescent="0.3">
      <c r="A59" s="54"/>
      <c r="B59" s="54"/>
      <c r="C59" s="54"/>
      <c r="D59" s="54"/>
      <c r="E59" s="54"/>
      <c r="F59" s="54"/>
      <c r="G59" s="54"/>
      <c r="H59" s="54"/>
      <c r="I59" s="54"/>
    </row>
    <row r="60" spans="1:9" x14ac:dyDescent="0.3">
      <c r="A60" s="54"/>
      <c r="B60" s="54"/>
      <c r="C60" s="54"/>
      <c r="D60" s="54"/>
      <c r="E60" s="54"/>
      <c r="F60" s="54"/>
      <c r="G60" s="54"/>
      <c r="H60" s="54"/>
      <c r="I60" s="54"/>
    </row>
    <row r="61" spans="1:9" x14ac:dyDescent="0.3">
      <c r="A61" s="54"/>
      <c r="B61" s="54"/>
      <c r="C61" s="54"/>
      <c r="D61" s="54"/>
      <c r="E61" s="54"/>
      <c r="F61" s="54"/>
      <c r="G61" s="54"/>
      <c r="H61" s="54"/>
      <c r="I61" s="54"/>
    </row>
    <row r="62" spans="1:9" x14ac:dyDescent="0.3">
      <c r="A62" s="54"/>
      <c r="B62" s="54"/>
      <c r="C62" s="54"/>
      <c r="D62" s="54"/>
      <c r="E62" s="54"/>
      <c r="F62" s="54"/>
      <c r="G62" s="54"/>
      <c r="H62" s="54"/>
      <c r="I62" s="54"/>
    </row>
    <row r="63" spans="1:9" x14ac:dyDescent="0.3">
      <c r="A63" s="54"/>
      <c r="B63" s="54"/>
      <c r="C63" s="54"/>
      <c r="D63" s="54"/>
      <c r="E63" s="54"/>
      <c r="F63" s="54"/>
      <c r="G63" s="54"/>
      <c r="H63" s="54"/>
      <c r="I63" s="54"/>
    </row>
    <row r="64" spans="1:9" x14ac:dyDescent="0.3">
      <c r="A64" s="54"/>
      <c r="B64" s="54"/>
      <c r="C64" s="54"/>
      <c r="D64" s="54"/>
      <c r="E64" s="54"/>
      <c r="F64" s="54"/>
      <c r="G64" s="54"/>
      <c r="H64" s="54"/>
      <c r="I64" s="54"/>
    </row>
    <row r="65" spans="1:9" x14ac:dyDescent="0.3">
      <c r="A65" s="54"/>
      <c r="B65" s="54"/>
      <c r="C65" s="54"/>
      <c r="D65" s="54"/>
      <c r="E65" s="54"/>
      <c r="F65" s="54"/>
      <c r="G65" s="54"/>
      <c r="H65" s="54"/>
      <c r="I65" s="54"/>
    </row>
    <row r="66" spans="1:9" x14ac:dyDescent="0.3">
      <c r="A66" s="54"/>
      <c r="B66" s="54"/>
      <c r="C66" s="54"/>
      <c r="D66" s="54"/>
      <c r="E66" s="54"/>
      <c r="F66" s="54"/>
      <c r="G66" s="54"/>
      <c r="H66" s="54"/>
      <c r="I66" s="54"/>
    </row>
    <row r="67" spans="1:9" x14ac:dyDescent="0.3">
      <c r="A67" s="54"/>
      <c r="B67" s="54"/>
      <c r="C67" s="54"/>
      <c r="D67" s="54"/>
      <c r="E67" s="54"/>
      <c r="F67" s="54"/>
      <c r="G67" s="54"/>
      <c r="H67" s="54"/>
      <c r="I67" s="54"/>
    </row>
    <row r="68" spans="1:9" x14ac:dyDescent="0.3">
      <c r="A68" s="54"/>
      <c r="B68" s="54"/>
      <c r="C68" s="54"/>
      <c r="D68" s="54"/>
      <c r="E68" s="54"/>
      <c r="F68" s="54"/>
      <c r="G68" s="54"/>
      <c r="H68" s="54"/>
      <c r="I68" s="54"/>
    </row>
    <row r="69" spans="1:9" x14ac:dyDescent="0.3">
      <c r="A69" s="54"/>
      <c r="B69" s="54"/>
      <c r="C69" s="54"/>
      <c r="D69" s="54"/>
      <c r="E69" s="54"/>
      <c r="F69" s="54"/>
      <c r="G69" s="54"/>
      <c r="H69" s="54"/>
      <c r="I69" s="54"/>
    </row>
    <row r="70" spans="1:9" x14ac:dyDescent="0.3">
      <c r="A70" s="54"/>
      <c r="B70" s="54"/>
      <c r="C70" s="54"/>
      <c r="D70" s="54"/>
      <c r="E70" s="54"/>
      <c r="F70" s="54"/>
      <c r="G70" s="54"/>
      <c r="H70" s="54"/>
      <c r="I70" s="54"/>
    </row>
    <row r="71" spans="1:9" x14ac:dyDescent="0.3">
      <c r="A71" s="54"/>
      <c r="B71" s="54"/>
      <c r="C71" s="54"/>
      <c r="D71" s="54"/>
      <c r="E71" s="54"/>
      <c r="F71" s="54"/>
      <c r="G71" s="54"/>
      <c r="H71" s="54"/>
      <c r="I71" s="54"/>
    </row>
  </sheetData>
  <mergeCells count="12">
    <mergeCell ref="A56:I71"/>
    <mergeCell ref="B1:E1"/>
    <mergeCell ref="A3:I3"/>
    <mergeCell ref="A4:E4"/>
    <mergeCell ref="A6:B6"/>
    <mergeCell ref="A7:B7"/>
    <mergeCell ref="A8:B8"/>
    <mergeCell ref="A30:E30"/>
    <mergeCell ref="A32:B32"/>
    <mergeCell ref="A33:B33"/>
    <mergeCell ref="A34:B34"/>
    <mergeCell ref="A55:I55"/>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13" zoomScale="70" zoomScaleNormal="70" workbookViewId="0">
      <selection activeCell="L38" sqref="L38"/>
    </sheetView>
  </sheetViews>
  <sheetFormatPr defaultRowHeight="14.4" x14ac:dyDescent="0.3"/>
  <cols>
    <col min="1" max="9" width="17" customWidth="1"/>
  </cols>
  <sheetData>
    <row r="1" spans="1:9" ht="15" x14ac:dyDescent="0.35">
      <c r="A1" s="17"/>
      <c r="B1" s="51" t="s">
        <v>173</v>
      </c>
      <c r="C1" s="52"/>
      <c r="D1" s="52"/>
      <c r="E1" s="52"/>
      <c r="F1" s="17"/>
      <c r="G1" s="19"/>
      <c r="H1" s="19"/>
      <c r="I1" s="19"/>
    </row>
    <row r="2" spans="1:9" x14ac:dyDescent="0.3">
      <c r="A2" s="15"/>
      <c r="B2" s="15"/>
      <c r="C2" s="15"/>
      <c r="D2" s="15"/>
      <c r="E2" s="15"/>
      <c r="F2" s="15"/>
      <c r="G2" s="15"/>
      <c r="H2" s="15"/>
      <c r="I2" s="15"/>
    </row>
    <row r="3" spans="1:9" ht="18" x14ac:dyDescent="0.35">
      <c r="A3" s="53" t="s">
        <v>164</v>
      </c>
      <c r="B3" s="53"/>
      <c r="C3" s="53"/>
      <c r="D3" s="53"/>
      <c r="E3" s="53"/>
      <c r="F3" s="53"/>
      <c r="G3" s="53"/>
      <c r="H3" s="53"/>
      <c r="I3" s="53"/>
    </row>
    <row r="4" spans="1:9" ht="17.399999999999999" x14ac:dyDescent="0.35">
      <c r="A4" s="47" t="s">
        <v>174</v>
      </c>
      <c r="B4" s="47"/>
      <c r="C4" s="47"/>
      <c r="D4" s="47"/>
      <c r="E4" s="47"/>
      <c r="F4" s="17"/>
      <c r="G4" s="17"/>
      <c r="H4" s="17"/>
      <c r="I4" s="17"/>
    </row>
    <row r="5" spans="1:9" ht="15" thickBot="1" x14ac:dyDescent="0.35"/>
    <row r="6" spans="1:9" ht="16.2" thickBot="1" x14ac:dyDescent="0.35">
      <c r="A6" s="55" t="s">
        <v>158</v>
      </c>
      <c r="B6" s="55"/>
      <c r="C6" s="33" t="s">
        <v>3</v>
      </c>
      <c r="D6" s="33" t="s">
        <v>4</v>
      </c>
      <c r="E6" s="33" t="s">
        <v>5</v>
      </c>
      <c r="F6" s="33" t="s">
        <v>6</v>
      </c>
      <c r="G6" s="33" t="s">
        <v>7</v>
      </c>
      <c r="H6" s="33" t="s">
        <v>8</v>
      </c>
      <c r="I6" s="33" t="s">
        <v>159</v>
      </c>
    </row>
    <row r="7" spans="1:9" ht="16.2" thickBot="1" x14ac:dyDescent="0.35">
      <c r="A7" s="49" t="s">
        <v>175</v>
      </c>
      <c r="B7" s="49"/>
      <c r="C7" s="34">
        <f>0.838*(Balance!C28/Balance!C60)+('Звіт про фінансовий результат'!C41/Balance!C75)+0.054*('Звіт про фінансовий результат'!C3/Balance!C60)+0.63*(Balance!C41/('Звіт про фінансовий результат'!C9+'Звіт про фінансовий результат'!C17-'Звіт про фінансовий результат'!C21-'Звіт про фінансовий результат'!C23-'Звіт про фінансовий результат'!C32))</f>
        <v>0.6513709869921247</v>
      </c>
      <c r="D7" s="34">
        <f>0.838*(Balance!D28/Balance!D60)+('Звіт про фінансовий результат'!D41/Balance!D75)+0.054*('Звіт про фінансовий результат'!D3/Balance!D60)+0.63*(Balance!D41/('Звіт про фінансовий результат'!D9+'Звіт про фінансовий результат'!D17-'Звіт про фінансовий результат'!D21-'Звіт про фінансовий результат'!D23-'Звіт про фінансовий результат'!D32))</f>
        <v>0.64867978362884138</v>
      </c>
      <c r="E7" s="34">
        <f>0.838*(Balance!E28/Balance!E60)+('Звіт про фінансовий результат'!E41/Balance!E75)+0.054*('Звіт про фінансовий результат'!E3/Balance!E60)+0.63*(Balance!E41/('Звіт про фінансовий результат'!E9+'Звіт про фінансовий результат'!E17-'Звіт про фінансовий результат'!E21-'Звіт про фінансовий результат'!E23-'Звіт про фінансовий результат'!E32))</f>
        <v>0.64817876608955105</v>
      </c>
      <c r="F7" s="34">
        <f>0.838*(Balance!F28/Balance!F60)+('Звіт про фінансовий результат'!F41/Balance!F75)+0.054*('Звіт про фінансовий результат'!F3/Balance!F60)+0.63*(Balance!F41/('Звіт про фінансовий результат'!F9+'Звіт про фінансовий результат'!F17-'Звіт про фінансовий результат'!F21-'Звіт про фінансовий результат'!F23-'Звіт про фінансовий результат'!F32))</f>
        <v>0.72101225928363732</v>
      </c>
      <c r="G7" s="34">
        <f>0.838*(Balance!G28/Balance!G60)+('Звіт про фінансовий результат'!G41/Balance!G75)+0.054*('Звіт про фінансовий результат'!G3/Balance!G60)+0.63*(Balance!G41/('Звіт про фінансовий результат'!G9+'Звіт про фінансовий результат'!G17-'Звіт про фінансовий результат'!G21-'Звіт про фінансовий результат'!G23-'Звіт про фінансовий результат'!G32))</f>
        <v>0.7216521309470505</v>
      </c>
      <c r="H7" s="34">
        <f>0.838*(Balance!H28/Balance!H60)+('Звіт про фінансовий результат'!H41/Balance!H75)+0.054*('Звіт про фінансовий результат'!H3/Balance!H60)+0.63*(Balance!H41/('Звіт про фінансовий результат'!H9+'Звіт про фінансовий результат'!H17-'Звіт про фінансовий результат'!H21-'Звіт про фінансовий результат'!H23-'Звіт про фінансовий результат'!H32))</f>
        <v>0.65329967452950166</v>
      </c>
      <c r="I7" s="34">
        <f>0.838*(Balance!I28/Balance!I60)+('Звіт про фінансовий результат'!I41/Balance!I75)+0.054*('Звіт про фінансовий результат'!I3/Balance!I60)+0.63*(Balance!I41/('Звіт про фінансовий результат'!I9+'Звіт про фінансовий результат'!I17-'Звіт про фінансовий результат'!I21-'Звіт про фінансовий результат'!I23-'Звіт про фінансовий результат'!I32))</f>
        <v>0.68335392151478558</v>
      </c>
    </row>
    <row r="8" spans="1:9" ht="15.6" x14ac:dyDescent="0.3">
      <c r="A8" s="56"/>
      <c r="B8" s="56"/>
      <c r="C8" s="32"/>
      <c r="D8" s="32"/>
      <c r="E8" s="32"/>
      <c r="F8" s="32"/>
      <c r="G8" s="32"/>
      <c r="H8" s="32"/>
      <c r="I8" s="32"/>
    </row>
    <row r="9" spans="1:9" ht="15.6" x14ac:dyDescent="0.3">
      <c r="A9" s="18"/>
      <c r="B9" s="18"/>
      <c r="C9" s="24"/>
      <c r="D9" s="24"/>
      <c r="E9" s="24"/>
      <c r="F9" s="24"/>
      <c r="G9" s="24"/>
      <c r="H9" s="24"/>
      <c r="I9" s="24"/>
    </row>
    <row r="10" spans="1:9" x14ac:dyDescent="0.3">
      <c r="A10" s="15"/>
      <c r="B10" s="15"/>
      <c r="C10" s="15"/>
      <c r="D10" s="15"/>
      <c r="E10" s="15"/>
      <c r="F10" s="15"/>
      <c r="G10" s="15"/>
      <c r="H10" s="15"/>
      <c r="I10" s="15"/>
    </row>
    <row r="11" spans="1:9" x14ac:dyDescent="0.3">
      <c r="A11" s="15"/>
      <c r="B11" s="15"/>
      <c r="C11" s="15"/>
      <c r="D11" s="15"/>
      <c r="E11" s="15"/>
      <c r="F11" s="15"/>
      <c r="G11" s="15"/>
      <c r="H11" s="15"/>
      <c r="I11" s="15"/>
    </row>
    <row r="12" spans="1:9" ht="15.6" x14ac:dyDescent="0.3">
      <c r="A12" s="14"/>
      <c r="B12" s="14"/>
      <c r="C12" s="14"/>
      <c r="D12" s="14"/>
      <c r="E12" s="14"/>
      <c r="F12" s="14"/>
      <c r="G12" s="14"/>
      <c r="H12" s="14"/>
      <c r="I12" s="14"/>
    </row>
    <row r="13" spans="1:9" ht="15.6" x14ac:dyDescent="0.3">
      <c r="A13" s="14"/>
      <c r="B13" s="14"/>
      <c r="C13" s="14"/>
      <c r="D13" s="14"/>
      <c r="E13" s="14"/>
      <c r="F13" s="14"/>
      <c r="G13" s="14"/>
      <c r="H13" s="14"/>
      <c r="I13" s="14"/>
    </row>
    <row r="14" spans="1:9" x14ac:dyDescent="0.3">
      <c r="A14" s="15"/>
      <c r="B14" s="15"/>
      <c r="C14" s="15"/>
      <c r="D14" s="15"/>
      <c r="E14" s="15"/>
      <c r="F14" s="15"/>
      <c r="G14" s="15"/>
      <c r="H14" s="15"/>
      <c r="I14" s="15"/>
    </row>
    <row r="15" spans="1:9" x14ac:dyDescent="0.3">
      <c r="A15" s="15"/>
      <c r="B15" s="15"/>
      <c r="C15" s="15"/>
      <c r="D15" s="15"/>
      <c r="E15" s="15"/>
      <c r="F15" s="15"/>
      <c r="G15" s="15"/>
      <c r="H15" s="15"/>
      <c r="I15" s="15"/>
    </row>
    <row r="16" spans="1:9" x14ac:dyDescent="0.3">
      <c r="A16" s="15"/>
      <c r="B16" s="15"/>
      <c r="C16" s="15"/>
      <c r="D16" s="15"/>
      <c r="E16" s="15"/>
      <c r="F16" s="15"/>
      <c r="G16" s="15"/>
      <c r="H16" s="15"/>
      <c r="I16" s="15"/>
    </row>
    <row r="17" spans="1:9" x14ac:dyDescent="0.3">
      <c r="A17" s="15"/>
      <c r="B17" s="15"/>
      <c r="C17" s="15"/>
      <c r="D17" s="15"/>
      <c r="E17" s="15"/>
      <c r="F17" s="15"/>
      <c r="G17" s="15"/>
      <c r="H17" s="15"/>
      <c r="I17" s="15"/>
    </row>
    <row r="18" spans="1:9" x14ac:dyDescent="0.3">
      <c r="A18" s="15"/>
      <c r="B18" s="15"/>
      <c r="C18" s="15"/>
      <c r="D18" s="15"/>
      <c r="E18" s="15"/>
      <c r="F18" s="15"/>
      <c r="G18" s="15"/>
      <c r="H18" s="15"/>
      <c r="I18" s="15"/>
    </row>
    <row r="19" spans="1:9" ht="15.6" x14ac:dyDescent="0.3">
      <c r="A19" s="14"/>
      <c r="B19" s="14"/>
      <c r="C19" s="14"/>
      <c r="D19" s="14"/>
      <c r="E19" s="14"/>
      <c r="F19" s="14"/>
      <c r="G19" s="14"/>
      <c r="H19" s="14"/>
      <c r="I19" s="14"/>
    </row>
    <row r="20" spans="1:9" ht="15.6" x14ac:dyDescent="0.3">
      <c r="A20" s="14"/>
      <c r="B20" s="14"/>
      <c r="C20" s="14"/>
      <c r="D20" s="14"/>
      <c r="E20" s="14"/>
      <c r="F20" s="14"/>
      <c r="G20" s="14"/>
      <c r="H20" s="14"/>
      <c r="I20" s="14"/>
    </row>
    <row r="21" spans="1:9" ht="15.6" x14ac:dyDescent="0.3">
      <c r="A21" s="14"/>
      <c r="B21" s="14"/>
      <c r="C21" s="14"/>
      <c r="D21" s="14"/>
      <c r="E21" s="14"/>
      <c r="F21" s="14"/>
      <c r="G21" s="14"/>
      <c r="H21" s="14"/>
      <c r="I21" s="14"/>
    </row>
    <row r="22" spans="1:9" ht="15.6" x14ac:dyDescent="0.3">
      <c r="A22" s="14"/>
      <c r="B22" s="14"/>
      <c r="C22" s="14"/>
      <c r="D22" s="14"/>
      <c r="E22" s="14"/>
      <c r="F22" s="14"/>
      <c r="G22" s="14"/>
      <c r="H22" s="14"/>
      <c r="I22" s="14"/>
    </row>
    <row r="23" spans="1:9" ht="15.6" x14ac:dyDescent="0.3">
      <c r="A23" s="14"/>
      <c r="B23" s="14"/>
      <c r="C23" s="14"/>
      <c r="D23" s="14"/>
      <c r="E23" s="14"/>
      <c r="F23" s="14"/>
      <c r="G23" s="14"/>
      <c r="H23" s="14"/>
      <c r="I23" s="14"/>
    </row>
    <row r="24" spans="1:9" ht="15.6" x14ac:dyDescent="0.3">
      <c r="A24" s="14"/>
      <c r="B24" s="14"/>
      <c r="C24" s="14"/>
      <c r="D24" s="14"/>
      <c r="E24" s="14"/>
      <c r="F24" s="14"/>
      <c r="G24" s="14"/>
      <c r="H24" s="14"/>
      <c r="I24" s="14"/>
    </row>
    <row r="25" spans="1:9" ht="15.6" x14ac:dyDescent="0.3">
      <c r="A25" s="14"/>
      <c r="B25" s="14"/>
      <c r="C25" s="14"/>
      <c r="D25" s="14"/>
      <c r="E25" s="14"/>
      <c r="F25" s="14"/>
      <c r="G25" s="14"/>
      <c r="H25" s="14"/>
      <c r="I25" s="14"/>
    </row>
    <row r="26" spans="1:9" ht="15.6" x14ac:dyDescent="0.3">
      <c r="A26" s="14"/>
      <c r="B26" s="14"/>
      <c r="C26" s="14"/>
      <c r="D26" s="14"/>
      <c r="E26" s="14"/>
      <c r="F26" s="14"/>
      <c r="G26" s="14"/>
      <c r="H26" s="14"/>
      <c r="I26" s="14"/>
    </row>
    <row r="27" spans="1:9" ht="15.6" x14ac:dyDescent="0.3">
      <c r="A27" s="14"/>
      <c r="B27" s="14"/>
      <c r="C27" s="14"/>
      <c r="D27" s="14"/>
      <c r="E27" s="14"/>
      <c r="F27" s="14"/>
      <c r="G27" s="14"/>
      <c r="H27" s="14"/>
      <c r="I27" s="14"/>
    </row>
    <row r="28" spans="1:9" ht="15.6" x14ac:dyDescent="0.3">
      <c r="A28" s="14"/>
      <c r="B28" s="14"/>
      <c r="C28" s="14"/>
      <c r="D28" s="14"/>
      <c r="E28" s="14"/>
      <c r="F28" s="14"/>
      <c r="G28" s="14"/>
      <c r="H28" s="14"/>
      <c r="I28" s="14"/>
    </row>
    <row r="29" spans="1:9" ht="15.6" x14ac:dyDescent="0.3">
      <c r="A29" s="14"/>
      <c r="B29" s="14"/>
      <c r="C29" s="14"/>
      <c r="D29" s="14"/>
      <c r="E29" s="14"/>
      <c r="F29" s="14"/>
      <c r="G29" s="14"/>
      <c r="H29" s="14"/>
      <c r="I29" s="14"/>
    </row>
    <row r="30" spans="1:9" ht="17.399999999999999" x14ac:dyDescent="0.35">
      <c r="A30" s="47" t="s">
        <v>176</v>
      </c>
      <c r="B30" s="47"/>
      <c r="C30" s="47"/>
      <c r="D30" s="47"/>
      <c r="E30" s="47"/>
      <c r="F30" s="17"/>
      <c r="G30" s="17"/>
      <c r="H30" s="17"/>
      <c r="I30" s="17"/>
    </row>
    <row r="31" spans="1:9" ht="15" thickBot="1" x14ac:dyDescent="0.35"/>
    <row r="32" spans="1:9" ht="16.2" thickBot="1" x14ac:dyDescent="0.35">
      <c r="A32" s="55" t="s">
        <v>158</v>
      </c>
      <c r="B32" s="55"/>
      <c r="C32" s="33" t="s">
        <v>3</v>
      </c>
      <c r="D32" s="33" t="s">
        <v>4</v>
      </c>
      <c r="E32" s="33" t="s">
        <v>5</v>
      </c>
      <c r="F32" s="33" t="s">
        <v>6</v>
      </c>
      <c r="G32" s="33" t="s">
        <v>7</v>
      </c>
      <c r="H32" s="33" t="s">
        <v>8</v>
      </c>
      <c r="I32" s="33" t="s">
        <v>159</v>
      </c>
    </row>
    <row r="33" spans="1:9" ht="16.2" thickBot="1" x14ac:dyDescent="0.35">
      <c r="A33" s="49" t="s">
        <v>177</v>
      </c>
      <c r="B33" s="49"/>
      <c r="C33" s="34">
        <f>1.5*('Звіт про фінансовий результат'!C42/((Balance!C93-Balance!C81-Balance!C83)+(Balance!C112-Balance!C108)+Balance!C113))+0.08*(Balance!C60/((Balance!C93-Balance!C81-Balance!C83)+(Balance!C112-Balance!C108)+Balance!C113))+10*('Звіт про фінансовий результат'!C41/Balance!C60)+5*('Звіт про фінансовий результат'!C41/'Звіт про фінансовий результат'!C3)+0.3*(Balance!C30/'Звіт про фінансовий результат'!C3)+0.1*('Звіт про фінансовий результат'!C3/Balance!C60)</f>
        <v>0.38421554846723127</v>
      </c>
      <c r="D33" s="34">
        <f>1.5*('Звіт про фінансовий результат'!D42/((Balance!D93-Balance!D81-Balance!D83)+(Balance!D112-Balance!D108)+Balance!D113))+0.08*(Balance!D60/((Balance!D93-Balance!D81-Balance!D83)+(Balance!D112-Balance!D108)+Balance!D113))+10*('Звіт про фінансовий результат'!D41/Balance!D60)+5*('Звіт про фінансовий результат'!D41/'Звіт про фінансовий результат'!D3)+0.3*(Balance!D30/'Звіт про фінансовий результат'!D3)+0.1*('Звіт про фінансовий результат'!D3/Balance!D60)</f>
        <v>0.22553828570765916</v>
      </c>
      <c r="E33" s="34">
        <f>1.5*('Звіт про фінансовий результат'!E42/((Balance!E93-Balance!E81-Balance!E83)+(Balance!E112-Balance!E108)+Balance!E113))+0.08*(Balance!E60/((Balance!E93-Balance!E81-Balance!E83)+(Balance!E112-Balance!E108)+Balance!E113))+10*('Звіт про фінансовий результат'!E41/Balance!E60)+5*('Звіт про фінансовий результат'!E41/'Звіт про фінансовий результат'!E3)+0.3*(Balance!E30/'Звіт про фінансовий результат'!E3)+0.1*('Звіт про фінансовий результат'!E3/Balance!E60)</f>
        <v>0.15894113973621413</v>
      </c>
      <c r="F33" s="34">
        <f>1.5*('Звіт про фінансовий результат'!F42/((Balance!F93-Balance!F81-Balance!F83)+(Balance!F112-Balance!F108)+Balance!F113))+0.08*(Balance!F60/((Balance!F93-Balance!F81-Balance!F83)+(Balance!F112-Balance!F108)+Balance!F113))+10*('Звіт про фінансовий результат'!F41/Balance!F60)+5*('Звіт про фінансовий результат'!F41/'Звіт про фінансовий результат'!F3)+0.3*(Balance!F30/'Звіт про фінансовий результат'!F3)+0.1*('Звіт про фінансовий результат'!F3/Balance!F60)</f>
        <v>9.6210437536767279E-2</v>
      </c>
      <c r="G33" s="34">
        <f>1.5*('Звіт про фінансовий результат'!G42/((Balance!G93-Balance!G81-Balance!G83)+(Balance!G112-Balance!G108)+Balance!G113))+0.08*(Balance!G60/((Balance!G93-Balance!G81-Balance!G83)+(Balance!G112-Balance!G108)+Balance!G113))+10*('Звіт про фінансовий результат'!G41/Balance!G60)+5*('Звіт про фінансовий результат'!G41/'Звіт про фінансовий результат'!G3)+0.3*(Balance!G30/'Звіт про фінансовий результат'!G3)+0.1*('Звіт про фінансовий результат'!G3/Balance!G60)</f>
        <v>0.20022556975156666</v>
      </c>
      <c r="H33" s="34">
        <f>1.5*('Звіт про фінансовий результат'!H42/((Balance!H93-Balance!H81-Balance!H83)+(Balance!H112-Balance!H108)+Balance!H113))+0.08*(Balance!H60/((Balance!H93-Balance!H81-Balance!H83)+(Balance!H112-Balance!H108)+Balance!H113))+10*('Звіт про фінансовий результат'!H41/Balance!H60)+5*('Звіт про фінансовий результат'!H41/'Звіт про фінансовий результат'!H3)+0.3*(Balance!H30/'Звіт про фінансовий результат'!H3)+0.1*('Звіт про фінансовий результат'!H3/Balance!H60)</f>
        <v>0.1527747298132435</v>
      </c>
      <c r="I33" s="34">
        <f>1.5*('Звіт про фінансовий результат'!I42/((Balance!I93-Balance!I81-Balance!I83)+(Balance!I112-Balance!I108)+Balance!I113))+0.08*(Balance!I60/((Balance!I93-Balance!I81-Balance!I83)+(Balance!I112-Balance!I108)+Balance!I113))+10*('Звіт про фінансовий результат'!I41/Balance!I60)+5*('Звіт про фінансовий результат'!I41/'Звіт про фінансовий результат'!I3)+0.3*(Balance!I30/'Звіт про фінансовий результат'!I3)+0.1*('Звіт про фінансовий результат'!I3/Balance!I60)</f>
        <v>1.1878968738807671E-2</v>
      </c>
    </row>
    <row r="34" spans="1:9" ht="15.6" x14ac:dyDescent="0.3">
      <c r="A34" s="56"/>
      <c r="B34" s="56"/>
      <c r="C34" s="32"/>
      <c r="D34" s="32"/>
      <c r="E34" s="32"/>
      <c r="F34" s="32"/>
      <c r="G34" s="32"/>
      <c r="H34" s="32"/>
      <c r="I34" s="32"/>
    </row>
    <row r="35" spans="1:9" ht="15.6" x14ac:dyDescent="0.3">
      <c r="A35" s="18"/>
      <c r="B35" s="18"/>
      <c r="C35" s="24"/>
      <c r="D35" s="24"/>
      <c r="E35" s="24"/>
      <c r="F35" s="24"/>
      <c r="G35" s="24"/>
      <c r="H35" s="24"/>
      <c r="I35" s="24"/>
    </row>
    <row r="36" spans="1:9" x14ac:dyDescent="0.3">
      <c r="A36" s="15"/>
      <c r="B36" s="15"/>
      <c r="C36" s="15"/>
      <c r="D36" s="15"/>
      <c r="E36" s="15"/>
      <c r="F36" s="15"/>
      <c r="G36" s="15"/>
      <c r="H36" s="15"/>
      <c r="I36" s="15"/>
    </row>
    <row r="37" spans="1:9" x14ac:dyDescent="0.3">
      <c r="A37" s="15"/>
      <c r="B37" s="15"/>
      <c r="C37" s="15"/>
      <c r="D37" s="15"/>
      <c r="E37" s="15"/>
      <c r="F37" s="15"/>
      <c r="G37" s="15"/>
      <c r="H37" s="15"/>
      <c r="I37" s="15"/>
    </row>
    <row r="38" spans="1:9" ht="15.6" x14ac:dyDescent="0.3">
      <c r="A38" s="14"/>
      <c r="B38" s="14"/>
      <c r="C38" s="14"/>
      <c r="D38" s="14"/>
      <c r="E38" s="14"/>
      <c r="F38" s="14"/>
      <c r="G38" s="14"/>
      <c r="H38" s="14"/>
      <c r="I38" s="14"/>
    </row>
    <row r="39" spans="1:9" ht="15.6" x14ac:dyDescent="0.3">
      <c r="A39" s="14"/>
      <c r="B39" s="14"/>
      <c r="C39" s="14"/>
      <c r="D39" s="14"/>
      <c r="E39" s="14"/>
      <c r="F39" s="14"/>
      <c r="G39" s="14"/>
      <c r="H39" s="14"/>
      <c r="I39" s="14"/>
    </row>
    <row r="40" spans="1:9" x14ac:dyDescent="0.3">
      <c r="A40" s="15"/>
      <c r="B40" s="15"/>
      <c r="C40" s="15"/>
      <c r="D40" s="15"/>
      <c r="E40" s="15"/>
      <c r="F40" s="15"/>
      <c r="G40" s="15"/>
      <c r="H40" s="15"/>
      <c r="I40" s="15"/>
    </row>
    <row r="41" spans="1:9" x14ac:dyDescent="0.3">
      <c r="A41" s="15"/>
      <c r="B41" s="15"/>
      <c r="C41" s="15"/>
      <c r="D41" s="15"/>
      <c r="E41" s="15"/>
      <c r="F41" s="15"/>
      <c r="G41" s="15"/>
      <c r="H41" s="15"/>
      <c r="I41" s="15"/>
    </row>
    <row r="42" spans="1:9" x14ac:dyDescent="0.3">
      <c r="A42" s="15"/>
      <c r="B42" s="15"/>
      <c r="C42" s="15"/>
      <c r="D42" s="15"/>
      <c r="E42" s="15"/>
      <c r="F42" s="15"/>
      <c r="G42" s="15"/>
      <c r="H42" s="15"/>
      <c r="I42" s="15"/>
    </row>
    <row r="43" spans="1:9" x14ac:dyDescent="0.3">
      <c r="A43" s="15"/>
      <c r="B43" s="15"/>
      <c r="C43" s="15"/>
      <c r="D43" s="15"/>
      <c r="E43" s="15"/>
      <c r="F43" s="15"/>
      <c r="G43" s="15"/>
      <c r="H43" s="15"/>
      <c r="I43" s="15"/>
    </row>
    <row r="44" spans="1:9" x14ac:dyDescent="0.3">
      <c r="A44" s="15"/>
      <c r="B44" s="15"/>
      <c r="C44" s="15"/>
      <c r="D44" s="15"/>
      <c r="E44" s="15"/>
      <c r="F44" s="15"/>
      <c r="G44" s="15"/>
      <c r="H44" s="15"/>
      <c r="I44" s="15"/>
    </row>
    <row r="45" spans="1:9" ht="15.6" x14ac:dyDescent="0.3">
      <c r="A45" s="14"/>
      <c r="B45" s="14"/>
      <c r="C45" s="14"/>
      <c r="D45" s="14"/>
      <c r="E45" s="14"/>
      <c r="F45" s="14"/>
      <c r="G45" s="14"/>
      <c r="H45" s="14"/>
      <c r="I45" s="14"/>
    </row>
    <row r="46" spans="1:9" ht="15.6" x14ac:dyDescent="0.3">
      <c r="A46" s="14"/>
      <c r="B46" s="14"/>
      <c r="C46" s="14"/>
      <c r="D46" s="14"/>
      <c r="E46" s="14"/>
      <c r="F46" s="14"/>
      <c r="G46" s="14"/>
      <c r="H46" s="14"/>
      <c r="I46" s="14"/>
    </row>
    <row r="47" spans="1:9" ht="15.6" x14ac:dyDescent="0.3">
      <c r="A47" s="14"/>
      <c r="B47" s="14"/>
      <c r="C47" s="14"/>
      <c r="D47" s="14"/>
      <c r="E47" s="14"/>
      <c r="F47" s="14"/>
      <c r="G47" s="14"/>
      <c r="H47" s="14"/>
      <c r="I47" s="14"/>
    </row>
    <row r="48" spans="1:9" ht="15.6" x14ac:dyDescent="0.3">
      <c r="A48" s="14"/>
      <c r="B48" s="14"/>
      <c r="C48" s="14"/>
      <c r="D48" s="14"/>
      <c r="E48" s="14"/>
      <c r="F48" s="14"/>
      <c r="G48" s="14"/>
      <c r="H48" s="14"/>
      <c r="I48" s="14"/>
    </row>
    <row r="49" spans="1:9" ht="15.6" x14ac:dyDescent="0.3">
      <c r="A49" s="14"/>
      <c r="B49" s="14"/>
      <c r="C49" s="14"/>
      <c r="D49" s="14"/>
      <c r="E49" s="14"/>
      <c r="F49" s="14"/>
      <c r="G49" s="14"/>
      <c r="H49" s="14"/>
      <c r="I49" s="14"/>
    </row>
    <row r="50" spans="1:9" ht="15.6" x14ac:dyDescent="0.3">
      <c r="A50" s="14"/>
      <c r="B50" s="14"/>
      <c r="C50" s="14"/>
      <c r="D50" s="14"/>
      <c r="E50" s="14"/>
      <c r="F50" s="14"/>
      <c r="G50" s="14"/>
      <c r="H50" s="14"/>
      <c r="I50" s="14"/>
    </row>
    <row r="51" spans="1:9" ht="15.6" x14ac:dyDescent="0.3">
      <c r="A51" s="14"/>
      <c r="B51" s="14"/>
      <c r="C51" s="14"/>
      <c r="D51" s="14"/>
      <c r="E51" s="14"/>
      <c r="F51" s="14"/>
      <c r="G51" s="14"/>
      <c r="H51" s="14"/>
      <c r="I51" s="14"/>
    </row>
    <row r="52" spans="1:9" ht="15.6" x14ac:dyDescent="0.3">
      <c r="A52" s="14"/>
      <c r="B52" s="14"/>
      <c r="C52" s="14"/>
      <c r="D52" s="14"/>
      <c r="E52" s="14"/>
      <c r="F52" s="14"/>
      <c r="G52" s="14"/>
      <c r="H52" s="14"/>
      <c r="I52" s="14"/>
    </row>
    <row r="53" spans="1:9" ht="15.6" x14ac:dyDescent="0.3">
      <c r="A53" s="14"/>
      <c r="B53" s="14"/>
      <c r="C53" s="14"/>
      <c r="D53" s="14"/>
      <c r="E53" s="14"/>
      <c r="F53" s="14"/>
      <c r="G53" s="14"/>
      <c r="H53" s="14"/>
      <c r="I53" s="14"/>
    </row>
    <row r="54" spans="1:9" ht="15.6" x14ac:dyDescent="0.3">
      <c r="A54" s="14"/>
      <c r="B54" s="14"/>
      <c r="C54" s="14"/>
      <c r="D54" s="14"/>
      <c r="E54" s="14"/>
      <c r="F54" s="14"/>
      <c r="G54" s="14"/>
      <c r="H54" s="14"/>
      <c r="I54" s="14"/>
    </row>
    <row r="55" spans="1:9" x14ac:dyDescent="0.3">
      <c r="A55" s="50" t="s">
        <v>179</v>
      </c>
      <c r="B55" s="50"/>
      <c r="C55" s="50"/>
      <c r="D55" s="50"/>
      <c r="E55" s="50"/>
      <c r="F55" s="50"/>
      <c r="G55" s="50"/>
      <c r="H55" s="50"/>
      <c r="I55" s="50"/>
    </row>
    <row r="56" spans="1:9" x14ac:dyDescent="0.3">
      <c r="A56" s="46" t="s">
        <v>182</v>
      </c>
      <c r="B56" s="54"/>
      <c r="C56" s="54"/>
      <c r="D56" s="54"/>
      <c r="E56" s="54"/>
      <c r="F56" s="54"/>
      <c r="G56" s="54"/>
      <c r="H56" s="54"/>
      <c r="I56" s="54"/>
    </row>
    <row r="57" spans="1:9" x14ac:dyDescent="0.3">
      <c r="A57" s="54"/>
      <c r="B57" s="54"/>
      <c r="C57" s="54"/>
      <c r="D57" s="54"/>
      <c r="E57" s="54"/>
      <c r="F57" s="54"/>
      <c r="G57" s="54"/>
      <c r="H57" s="54"/>
      <c r="I57" s="54"/>
    </row>
    <row r="58" spans="1:9" x14ac:dyDescent="0.3">
      <c r="A58" s="54"/>
      <c r="B58" s="54"/>
      <c r="C58" s="54"/>
      <c r="D58" s="54"/>
      <c r="E58" s="54"/>
      <c r="F58" s="54"/>
      <c r="G58" s="54"/>
      <c r="H58" s="54"/>
      <c r="I58" s="54"/>
    </row>
    <row r="59" spans="1:9" x14ac:dyDescent="0.3">
      <c r="A59" s="54"/>
      <c r="B59" s="54"/>
      <c r="C59" s="54"/>
      <c r="D59" s="54"/>
      <c r="E59" s="54"/>
      <c r="F59" s="54"/>
      <c r="G59" s="54"/>
      <c r="H59" s="54"/>
      <c r="I59" s="54"/>
    </row>
    <row r="60" spans="1:9" x14ac:dyDescent="0.3">
      <c r="A60" s="54"/>
      <c r="B60" s="54"/>
      <c r="C60" s="54"/>
      <c r="D60" s="54"/>
      <c r="E60" s="54"/>
      <c r="F60" s="54"/>
      <c r="G60" s="54"/>
      <c r="H60" s="54"/>
      <c r="I60" s="54"/>
    </row>
    <row r="61" spans="1:9" x14ac:dyDescent="0.3">
      <c r="A61" s="54"/>
      <c r="B61" s="54"/>
      <c r="C61" s="54"/>
      <c r="D61" s="54"/>
      <c r="E61" s="54"/>
      <c r="F61" s="54"/>
      <c r="G61" s="54"/>
      <c r="H61" s="54"/>
      <c r="I61" s="54"/>
    </row>
    <row r="62" spans="1:9" x14ac:dyDescent="0.3">
      <c r="A62" s="54"/>
      <c r="B62" s="54"/>
      <c r="C62" s="54"/>
      <c r="D62" s="54"/>
      <c r="E62" s="54"/>
      <c r="F62" s="54"/>
      <c r="G62" s="54"/>
      <c r="H62" s="54"/>
      <c r="I62" s="54"/>
    </row>
    <row r="63" spans="1:9" x14ac:dyDescent="0.3">
      <c r="A63" s="54"/>
      <c r="B63" s="54"/>
      <c r="C63" s="54"/>
      <c r="D63" s="54"/>
      <c r="E63" s="54"/>
      <c r="F63" s="54"/>
      <c r="G63" s="54"/>
      <c r="H63" s="54"/>
      <c r="I63" s="54"/>
    </row>
    <row r="64" spans="1:9" x14ac:dyDescent="0.3">
      <c r="A64" s="54"/>
      <c r="B64" s="54"/>
      <c r="C64" s="54"/>
      <c r="D64" s="54"/>
      <c r="E64" s="54"/>
      <c r="F64" s="54"/>
      <c r="G64" s="54"/>
      <c r="H64" s="54"/>
      <c r="I64" s="54"/>
    </row>
    <row r="65" spans="1:9" x14ac:dyDescent="0.3">
      <c r="A65" s="54"/>
      <c r="B65" s="54"/>
      <c r="C65" s="54"/>
      <c r="D65" s="54"/>
      <c r="E65" s="54"/>
      <c r="F65" s="54"/>
      <c r="G65" s="54"/>
      <c r="H65" s="54"/>
      <c r="I65" s="54"/>
    </row>
    <row r="66" spans="1:9" x14ac:dyDescent="0.3">
      <c r="A66" s="54"/>
      <c r="B66" s="54"/>
      <c r="C66" s="54"/>
      <c r="D66" s="54"/>
      <c r="E66" s="54"/>
      <c r="F66" s="54"/>
      <c r="G66" s="54"/>
      <c r="H66" s="54"/>
      <c r="I66" s="54"/>
    </row>
    <row r="67" spans="1:9" x14ac:dyDescent="0.3">
      <c r="A67" s="54"/>
      <c r="B67" s="54"/>
      <c r="C67" s="54"/>
      <c r="D67" s="54"/>
      <c r="E67" s="54"/>
      <c r="F67" s="54"/>
      <c r="G67" s="54"/>
      <c r="H67" s="54"/>
      <c r="I67" s="54"/>
    </row>
    <row r="68" spans="1:9" x14ac:dyDescent="0.3">
      <c r="A68" s="54"/>
      <c r="B68" s="54"/>
      <c r="C68" s="54"/>
      <c r="D68" s="54"/>
      <c r="E68" s="54"/>
      <c r="F68" s="54"/>
      <c r="G68" s="54"/>
      <c r="H68" s="54"/>
      <c r="I68" s="54"/>
    </row>
    <row r="69" spans="1:9" x14ac:dyDescent="0.3">
      <c r="A69" s="54"/>
      <c r="B69" s="54"/>
      <c r="C69" s="54"/>
      <c r="D69" s="54"/>
      <c r="E69" s="54"/>
      <c r="F69" s="54"/>
      <c r="G69" s="54"/>
      <c r="H69" s="54"/>
      <c r="I69" s="54"/>
    </row>
    <row r="70" spans="1:9" x14ac:dyDescent="0.3">
      <c r="A70" s="54"/>
      <c r="B70" s="54"/>
      <c r="C70" s="54"/>
      <c r="D70" s="54"/>
      <c r="E70" s="54"/>
      <c r="F70" s="54"/>
      <c r="G70" s="54"/>
      <c r="H70" s="54"/>
      <c r="I70" s="54"/>
    </row>
    <row r="71" spans="1:9" x14ac:dyDescent="0.3">
      <c r="A71" s="54"/>
      <c r="B71" s="54"/>
      <c r="C71" s="54"/>
      <c r="D71" s="54"/>
      <c r="E71" s="54"/>
      <c r="F71" s="54"/>
      <c r="G71" s="54"/>
      <c r="H71" s="54"/>
      <c r="I71" s="54"/>
    </row>
  </sheetData>
  <mergeCells count="12">
    <mergeCell ref="A56:I71"/>
    <mergeCell ref="B1:E1"/>
    <mergeCell ref="A3:I3"/>
    <mergeCell ref="A4:E4"/>
    <mergeCell ref="A6:B6"/>
    <mergeCell ref="A7:B7"/>
    <mergeCell ref="A8:B8"/>
    <mergeCell ref="A30:E30"/>
    <mergeCell ref="A32:B32"/>
    <mergeCell ref="A33:B33"/>
    <mergeCell ref="A34:B34"/>
    <mergeCell ref="A55:I5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Balance</vt:lpstr>
      <vt:lpstr>Звіт про фінансовий результат</vt:lpstr>
      <vt:lpstr>Лабораторна робота 13</vt:lpstr>
      <vt:lpstr>Лабораторна робота 14</vt:lpstr>
      <vt:lpstr>Лабораторна робота 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2018-11-18T12:09:26Z</dcterms:modified>
</cp:coreProperties>
</file>