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2"/>
  </bookViews>
  <sheets>
    <sheet name="Balance" sheetId="5" r:id="rId1"/>
    <sheet name="Звіт про фінансовий результат" sheetId="6" r:id="rId2"/>
    <sheet name="Лабораторна робота 5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7" l="1"/>
  <c r="P13" i="7"/>
  <c r="L11" i="7" l="1"/>
  <c r="M11" i="7"/>
  <c r="N11" i="7"/>
  <c r="O11" i="7"/>
  <c r="P11" i="7"/>
  <c r="Q11" i="7"/>
  <c r="R11" i="7"/>
  <c r="L12" i="7"/>
  <c r="M12" i="7"/>
  <c r="N12" i="7"/>
  <c r="O12" i="7"/>
  <c r="P12" i="7"/>
  <c r="Q12" i="7"/>
  <c r="R12" i="7"/>
  <c r="K12" i="7"/>
  <c r="K11" i="7"/>
  <c r="K9" i="7"/>
  <c r="L9" i="7"/>
  <c r="M9" i="7"/>
  <c r="N9" i="7"/>
  <c r="O9" i="7"/>
  <c r="P9" i="7"/>
  <c r="Q9" i="7"/>
  <c r="R9" i="7"/>
  <c r="K10" i="7"/>
  <c r="L10" i="7"/>
  <c r="M10" i="7"/>
  <c r="N10" i="7"/>
  <c r="O10" i="7"/>
  <c r="P10" i="7"/>
  <c r="Q10" i="7"/>
  <c r="R10" i="7"/>
  <c r="J10" i="7"/>
  <c r="J9" i="7"/>
  <c r="D127" i="7"/>
  <c r="E127" i="7"/>
  <c r="F127" i="7"/>
  <c r="G127" i="7"/>
  <c r="H127" i="7"/>
  <c r="I127" i="7"/>
  <c r="C127" i="7"/>
  <c r="D108" i="7"/>
  <c r="E108" i="7"/>
  <c r="F108" i="7"/>
  <c r="G108" i="7"/>
  <c r="H108" i="7"/>
  <c r="I108" i="7"/>
  <c r="E57" i="7"/>
  <c r="D9" i="7"/>
  <c r="D57" i="7" s="1"/>
  <c r="E9" i="7"/>
  <c r="F9" i="7"/>
  <c r="F57" i="7" s="1"/>
  <c r="G9" i="7"/>
  <c r="G57" i="7" s="1"/>
  <c r="H9" i="7"/>
  <c r="H57" i="7" s="1"/>
  <c r="I9" i="7"/>
  <c r="I57" i="7" s="1"/>
  <c r="C9" i="7"/>
  <c r="C57" i="7" s="1"/>
  <c r="C57" i="5" l="1"/>
</calcChain>
</file>

<file path=xl/sharedStrings.xml><?xml version="1.0" encoding="utf-8"?>
<sst xmlns="http://schemas.openxmlformats.org/spreadsheetml/2006/main" count="221" uniqueCount="179">
  <si>
    <t>Публічне акціонерне товариство "Рівнегаз"</t>
  </si>
  <si>
    <t>Актив</t>
  </si>
  <si>
    <t>Код рядка</t>
  </si>
  <si>
    <t>1 квартал 2014</t>
  </si>
  <si>
    <t>2 квартал 2014</t>
  </si>
  <si>
    <t>3 квартал 2014</t>
  </si>
  <si>
    <t>4 квартал 2014</t>
  </si>
  <si>
    <t>1 квартал 2015</t>
  </si>
  <si>
    <t>2 квартал 2015</t>
  </si>
  <si>
    <t>3 кварртал 2015</t>
  </si>
  <si>
    <t>I. Необоротні активи</t>
  </si>
  <si>
    <t>Нематеріальні активи:</t>
  </si>
  <si>
    <t>первісна вартість</t>
  </si>
  <si>
    <t>накопичена амортизація</t>
  </si>
  <si>
    <t>Незавершені капітальні інвестиції</t>
  </si>
  <si>
    <t>Основні засоби:</t>
  </si>
  <si>
    <t>знос</t>
  </si>
  <si>
    <t>Інвестиційна нерухомість:</t>
  </si>
  <si>
    <t>Довгострокові біологічні активи:</t>
  </si>
  <si>
    <t>Довгострокові фінансові інвестиції:</t>
  </si>
  <si>
    <t>які обліковуються за методом участі в капіталі інших підприємств</t>
  </si>
  <si>
    <t>інші фінансові інвестиції</t>
  </si>
  <si>
    <t>Довгострокова дебіторська заборгованість</t>
  </si>
  <si>
    <t>Відстрочені податкові активи</t>
  </si>
  <si>
    <t>Гудвіл</t>
  </si>
  <si>
    <t>Відстрочені аквізиційні витрати</t>
  </si>
  <si>
    <t>Залишок коштів у централізованих страхових резервних фондах</t>
  </si>
  <si>
    <t>Інші необоротні активи</t>
  </si>
  <si>
    <t>Усього за розділом I</t>
  </si>
  <si>
    <t>II. Оборотні активи</t>
  </si>
  <si>
    <t>Запаси</t>
  </si>
  <si>
    <t>Виробничі запаси</t>
  </si>
  <si>
    <t>Незавершене виробництво</t>
  </si>
  <si>
    <t>Готова продукція</t>
  </si>
  <si>
    <t>Товари</t>
  </si>
  <si>
    <t>Поточні біологічні активи</t>
  </si>
  <si>
    <t>Депозити перестрахування</t>
  </si>
  <si>
    <t>Векселі одержані</t>
  </si>
  <si>
    <t>Дебіторська заборгованість за продукцію, товари, роботи, послуги</t>
  </si>
  <si>
    <t>Дебіторська заборгованість за розрахунками:</t>
  </si>
  <si>
    <t>за виданими авансами</t>
  </si>
  <si>
    <t>з бюджетом</t>
  </si>
  <si>
    <t>у тому числі з податку на прибуток</t>
  </si>
  <si>
    <t>з нарахованих доходів</t>
  </si>
  <si>
    <t>із внутрішніх розрахунків</t>
  </si>
  <si>
    <t>Інша поточна дебіторська заборгованість</t>
  </si>
  <si>
    <t>Поточні фінансові інвестиції</t>
  </si>
  <si>
    <t>Гроші та їх еквіваленти</t>
  </si>
  <si>
    <t>Готівка</t>
  </si>
  <si>
    <t>Рахунки в банках</t>
  </si>
  <si>
    <t>Витрати майбутніх періодів</t>
  </si>
  <si>
    <t>Частка перестраховика у страхових резервах</t>
  </si>
  <si>
    <t>у тому числі в:</t>
  </si>
  <si>
    <t>резервах довгострокових зобов’язань</t>
  </si>
  <si>
    <t>резервах збитків або резервах належних виплат</t>
  </si>
  <si>
    <t>резервах незароблених премій</t>
  </si>
  <si>
    <t>інших страхових резервах</t>
  </si>
  <si>
    <t>Інші оборотні активи</t>
  </si>
  <si>
    <t>Усього за розділом II</t>
  </si>
  <si>
    <t>III. Необоротні активи, утримувані для продажу, та групи вибуття</t>
  </si>
  <si>
    <t>Баланс</t>
  </si>
  <si>
    <t>Пасив</t>
  </si>
  <si>
    <t>I. Власний капітал</t>
  </si>
  <si>
    <t>Зареєстрований (пайовий) капітал</t>
  </si>
  <si>
    <t>Внески до незареєстрованого статутного капіталу</t>
  </si>
  <si>
    <t>Капітал у дооцінках</t>
  </si>
  <si>
    <t>Додатковий капітал</t>
  </si>
  <si>
    <t>Емісійний дохід</t>
  </si>
  <si>
    <t>Накопичені курсові різниці</t>
  </si>
  <si>
    <t>Резервний капітал</t>
  </si>
  <si>
    <t>Нерозподілений прибуток (непокритий збиток)</t>
  </si>
  <si>
    <t>Неоплачений капітал</t>
  </si>
  <si>
    <t>Вилучений капітал</t>
  </si>
  <si>
    <t>Інші резерви</t>
  </si>
  <si>
    <t>II. Довгострокові зобов’язання і забезпечення</t>
  </si>
  <si>
    <t>Відстрочені податкові зобов’язання</t>
  </si>
  <si>
    <t>Пенсійні зобов’язання</t>
  </si>
  <si>
    <t>Довгострокові кредити банків</t>
  </si>
  <si>
    <t>Інші довгострокові зобов’язання</t>
  </si>
  <si>
    <t>Довгострокові забезпечення</t>
  </si>
  <si>
    <t>Довгострокові забезпечення витрат персоналу</t>
  </si>
  <si>
    <t>Цільове фінансування</t>
  </si>
  <si>
    <t>Благодійна допомога</t>
  </si>
  <si>
    <t>Страхові резерви, у тому числі:</t>
  </si>
  <si>
    <t>резерв довгострокових зобов’язань; (на початок звітного періоду)</t>
  </si>
  <si>
    <t>резерв збитків або резерв належних виплат; (на початок звітного періоду)</t>
  </si>
  <si>
    <t>резерв незароблених премій; (на початок звітного періоду)</t>
  </si>
  <si>
    <t>інші страхові резерви; (на початок звітного періоду)</t>
  </si>
  <si>
    <t>Інвестиційні контракти;</t>
  </si>
  <si>
    <t>Призовий фонд</t>
  </si>
  <si>
    <t>Резерв на виплату джек-поту</t>
  </si>
  <si>
    <t>IІІ. Поточні зобов’язання і забезпечення</t>
  </si>
  <si>
    <t>Короткострокові кредити банків</t>
  </si>
  <si>
    <t>Векселі видані</t>
  </si>
  <si>
    <t>Поточна кредиторська заборгованість:</t>
  </si>
  <si>
    <t>за довгостроковими зобов’язаннями</t>
  </si>
  <si>
    <t>за товари, роботи, послуги</t>
  </si>
  <si>
    <t>за розрахунками з бюджетом</t>
  </si>
  <si>
    <t>за у тому числі з податку на прибуток</t>
  </si>
  <si>
    <t>за розрахунками зі страхування</t>
  </si>
  <si>
    <t>за розрахунками з оплати праці</t>
  </si>
  <si>
    <t>за одержаними авансами</t>
  </si>
  <si>
    <t>за розрахунками з учасниками</t>
  </si>
  <si>
    <t>за страховою діяльністю</t>
  </si>
  <si>
    <t>Поточні забезпечення</t>
  </si>
  <si>
    <t>Доходи майбутніх періодів</t>
  </si>
  <si>
    <t>Відстрочені комісійні доходи від перестраховиків</t>
  </si>
  <si>
    <t>Інші поточні зобов’язання</t>
  </si>
  <si>
    <t>Усього за розділом IІІ</t>
  </si>
  <si>
    <t>ІV. Зобов’язання, пов’язані з необоротними активами, утримуваними для продажу, та групами вибуття</t>
  </si>
  <si>
    <t>V. Чиста вартість активів недержавного пенсійного фонду</t>
  </si>
  <si>
    <t>Стаття</t>
  </si>
  <si>
    <t>За 1 квартал 2014</t>
  </si>
  <si>
    <t>За 2 квартал 2014</t>
  </si>
  <si>
    <t>За 3 квартал 2014</t>
  </si>
  <si>
    <t>За 4 квартал 2014</t>
  </si>
  <si>
    <t>За 1 квартал 2015</t>
  </si>
  <si>
    <t>За 2 квартал 2015</t>
  </si>
  <si>
    <t>За 3 квартал 2015</t>
  </si>
  <si>
    <t>Чистий дохід від реалізації продукції (товарів, робіт, послуг)</t>
  </si>
  <si>
    <t>Чисті зароблені страхові премії</t>
  </si>
  <si>
    <t>Премії підписані, валова сума</t>
  </si>
  <si>
    <t>Премії, передані у перестрахування</t>
  </si>
  <si>
    <t>Зміна резерву незароблених премій, валова сума</t>
  </si>
  <si>
    <t>Зміна частки перестраховиків у резерві незароблених премій</t>
  </si>
  <si>
    <t>Собівартість реалізованої продукції (товарів, робіт, послуг)</t>
  </si>
  <si>
    <t>Чисті понесені збитки за страховими виплатами</t>
  </si>
  <si>
    <t>Валовий: прибуток</t>
  </si>
  <si>
    <t>Валовий: збиток</t>
  </si>
  <si>
    <t>Дохід (витрати) від зміни у резервах довгострокових зобов’язань</t>
  </si>
  <si>
    <t>Дохід (витрати) від зміни інших страхових резервів</t>
  </si>
  <si>
    <t>Зміна інших страхових резервів, валова сума</t>
  </si>
  <si>
    <t>Зміна частки перестраховиків в інших страхових резервах</t>
  </si>
  <si>
    <t>Інші операційні доходи</t>
  </si>
  <si>
    <t>Дохід від зміни вартості активів, які оцінюються за справедливою вартістю</t>
  </si>
  <si>
    <t>Дохід від первісного визнання біологічних активів і сільськогосподарської продукції</t>
  </si>
  <si>
    <t>Дохід від використання коштів, вивільнених від оподаткування</t>
  </si>
  <si>
    <t>Адміністративні витрати</t>
  </si>
  <si>
    <t>Витрати на збут</t>
  </si>
  <si>
    <t>Інші операційні витрати</t>
  </si>
  <si>
    <t>Витрат від зміни вартості активів, які оцінюються за справедливою вартістю</t>
  </si>
  <si>
    <t>Витрат від первісного визнання біологічних активів і сільськогосподарської продукції</t>
  </si>
  <si>
    <t>Фінансовий результат від операційної діяльності: прибуток</t>
  </si>
  <si>
    <t>Фінансовий результат від операційної діяльності: збиток</t>
  </si>
  <si>
    <t>Дохід від участі в капіталі</t>
  </si>
  <si>
    <t>Інші фінансові доходи</t>
  </si>
  <si>
    <t>Інші доходи</t>
  </si>
  <si>
    <t>Дохід від благодійної допомоги</t>
  </si>
  <si>
    <t>Фінансові витрати</t>
  </si>
  <si>
    <t>Втрати від участі в капіталі</t>
  </si>
  <si>
    <t>Інші витрати</t>
  </si>
  <si>
    <t>Прибуток (збиток) від впливу інфляції на монетарні статті</t>
  </si>
  <si>
    <t>Фінансовий результат до оподаткування: прибуток</t>
  </si>
  <si>
    <t>Фінансовий результат до оподаткування: збиток</t>
  </si>
  <si>
    <t>Витрати (дохід) з податку на прибуток</t>
  </si>
  <si>
    <t>Прибуток (збиток) від припиненої діяльності після оподаткування</t>
  </si>
  <si>
    <t>Чистий фінансовий результат: прибуток</t>
  </si>
  <si>
    <t>Чистий фінансовий результат: збиток</t>
  </si>
  <si>
    <t>Періоди</t>
  </si>
  <si>
    <t>Нижня межа</t>
  </si>
  <si>
    <t>3 квартал 2015</t>
  </si>
  <si>
    <t xml:space="preserve">Періоди </t>
  </si>
  <si>
    <t>Аналіз ділової активності: обертання дебіторської та кредиторської заборгованостей ПАТ "Рівнегаз"</t>
  </si>
  <si>
    <t>Лабораторна робота № 5</t>
  </si>
  <si>
    <t>1. Коефіцієнт обертання дебіторської заборгованості</t>
  </si>
  <si>
    <t>Коефіцієнт обертання дебіторської заборгованості</t>
  </si>
  <si>
    <t>2. Період погашення дебіторської заборгованості</t>
  </si>
  <si>
    <t>Верхня межа</t>
  </si>
  <si>
    <t>Період погашення дебіторської заборгованості</t>
  </si>
  <si>
    <t>3. Період погашення кредиторської заборгованості</t>
  </si>
  <si>
    <t>Період погашення кредиторської заборгованості</t>
  </si>
  <si>
    <t>4. Частка сумнівної дебіторської заборгованості</t>
  </si>
  <si>
    <t>Частка сумнівної дебіторської заборгованості</t>
  </si>
  <si>
    <t>АНАЛІТИЧНА ЗАПИСКА ПО АНАЛІЗУ ДІЛОВОЇ АКТИВНОСТІ</t>
  </si>
  <si>
    <t>Коефіцієнт обертання дебіторської заборгованості показує у скільки разів виручка перевищує середню дебіторську заборгованість через відношення виручки підприємства до середньої величини дебіторської заборгованості підприємства за період. Для нормально функціонуючого підприємства даний показник повинен зростати з кожним періодом і бути більшим за 18. На початок періоду значення показника становить 7.712 і зменшується у 2 і 3 кварталах до 6.513 за рахунок зростання дебіторської заборгованості на 25%(з 79684 тис грн до 99605 тис грн) у 2 кв 2014 і на 8%(з 99605 тис грн до 107573 тис грн) у 3 кв 2014. У 4 кв 2014 р значення показника зросло до 10.595 і продовжило зростати, досягнувши до свого максимального значення у 1 кв 2015 р на рівні 10.777 за рахунок зростання скорочення дебіторської заборгованості на 38%(з 107573 тис грн до 67286 тис грн). У 2 кв і 3 кв 2015 р показник спадає до свого мінімального значення - 6.38 за рахунок зростання дебіторської заборгованості на 77%(з 67286 тис грн до 119448 тис грн). Загалом, значення показника э зростаючим із темпом росту, в середньому на 0.1243 од. кожногоо кварталу.</t>
  </si>
  <si>
    <t>Період погашення дебіторської заборгованості показує середній термін інкасації дебіторської заборгованості, тобто період її погашення, через відношення періоду аналізу до коефіцієнту обертання дебіторської заборгованості. Для нормально функціонуючих підприємств цей показник повинен з кожним періодом зменшуватися і не бути більшим за 20 днів. Динаміка показника обернено повторює динаміку коефіцієнта обертання дебіторської заборгованості, досягаючи свого мінімального значення у 1 кв 2015 р на рівні 8.351 і максимального у 3 кв 2015 р на рівні 14.107. В  середньому, значення показника є спадаючим на 0.119 за квартал.</t>
  </si>
  <si>
    <t>Частка сумнівної дебіторської заборгованості показує частку простроченої дебіторської заборгованості в загальній сумі дебіторської заборгованості через відношення сумнівної дебіторської заборгованості до дебіторської заборгованості. Для нормально функціонуючого підприємства даний показник повинен з кожним періодом зменшуватися і знаходитись в межах від 0 до 0,1. Значення показника залишається незмінним на рівні 0, оскільки підприємство не має виділенник коштів на резерв сумнівних боргів.</t>
  </si>
  <si>
    <t>Період погашення кредиторської заборгованості визначає і показує середній період сплати підприємством короткострокової заборгованості. Для нормально функціонуючих підприємств цей показник повинен з кожним періодом зменшуватися. Показник є неможливим для дослідження, оскільки собівартість реалізації дорівнює 0 за досліджуваний період.</t>
  </si>
  <si>
    <t>Чистий дохід від реалізації продукції не достатньо перевищує розмір дебіторської заборгованості для нормального функціонування підприємства із середнім періодом інкасації в 14 днів, що є задовільним періодом. У динаміці обох показників простежується позитивна тенденція.  Підприємство не має резерву сумнівних боргів. Тож, поточний стан підприємства щодо ділової активності є незадовільним, проте простежується позитивна тенденція до його покращення.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</si>
</sst>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"/>
  </numFmts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335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335C"/>
      <name val="Times New Roman"/>
      <family val="1"/>
      <charset val="204"/>
    </font>
    <font>
      <b/>
      <sz val="11"/>
      <color rgb="FF00335C"/>
      <name val="Times New Roman"/>
      <family val="1"/>
      <charset val="204"/>
    </font>
    <font>
      <sz val="11"/>
      <color rgb="FF00335C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name val="Calibri"/>
      <family val="2"/>
      <charset val="204"/>
    </font>
    <font>
      <b/>
      <sz val="13"/>
      <name val="Calibri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i/>
      <sz val="12"/>
      <name val="Calibri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/>
    <xf numFmtId="0" fontId="4" fillId="3" borderId="2" xfId="0" applyFont="1" applyFill="1" applyBorder="1" applyAlignment="1">
      <alignment horizontal="left" wrapText="1" indent="1"/>
    </xf>
    <xf numFmtId="0" fontId="4" fillId="3" borderId="2" xfId="0" applyFont="1" applyFill="1" applyBorder="1" applyAlignment="1">
      <alignment horizontal="center" wrapText="1"/>
    </xf>
    <xf numFmtId="0" fontId="3" fillId="3" borderId="2" xfId="0" applyFont="1" applyFill="1" applyBorder="1"/>
    <xf numFmtId="0" fontId="2" fillId="3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left" wrapText="1" indent="1"/>
    </xf>
    <xf numFmtId="0" fontId="6" fillId="3" borderId="2" xfId="0" applyFont="1" applyFill="1" applyBorder="1" applyAlignment="1">
      <alignment horizontal="center" wrapText="1"/>
    </xf>
    <xf numFmtId="0" fontId="7" fillId="3" borderId="2" xfId="0" applyFont="1" applyFill="1" applyBorder="1"/>
    <xf numFmtId="0" fontId="0" fillId="0" borderId="0" xfId="0" applyAlignment="1">
      <alignment horizontal="center"/>
    </xf>
    <xf numFmtId="14" fontId="10" fillId="0" borderId="5" xfId="0" applyNumberFormat="1" applyFont="1" applyBorder="1" applyAlignment="1">
      <alignment horizontal="center"/>
    </xf>
    <xf numFmtId="0" fontId="11" fillId="0" borderId="0" xfId="0" applyFont="1"/>
    <xf numFmtId="0" fontId="0" fillId="0" borderId="0" xfId="0" applyAlignment="1"/>
    <xf numFmtId="0" fontId="11" fillId="0" borderId="6" xfId="0" applyFont="1" applyBorder="1"/>
    <xf numFmtId="0" fontId="13" fillId="0" borderId="0" xfId="0" applyFont="1" applyAlignment="1"/>
    <xf numFmtId="10" fontId="13" fillId="0" borderId="0" xfId="0" applyNumberFormat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/>
    <xf numFmtId="0" fontId="0" fillId="0" borderId="0" xfId="0" applyAlignment="1">
      <alignment vertical="top" wrapText="1"/>
    </xf>
    <xf numFmtId="0" fontId="4" fillId="3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top" wrapText="1"/>
    </xf>
    <xf numFmtId="0" fontId="8" fillId="0" borderId="0" xfId="0" applyFont="1" applyAlignment="1">
      <alignment horizontal="center"/>
    </xf>
    <xf numFmtId="0" fontId="10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169" fontId="11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Коефіцієнт обертання дебіторської заборгованості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5'!$A$9</c:f>
              <c:strCache>
                <c:ptCount val="1"/>
                <c:pt idx="0">
                  <c:v>Коефіцієнт обертання дебіторської заборгованості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rgbClr val="00B050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8475075584982975"/>
                  <c:y val="0.1112346692862864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uk-UA" baseline="0"/>
                      <a:t>Рівняння лінії тренду</a:t>
                    </a:r>
                    <a:endParaRPr lang="en-US" baseline="0"/>
                  </a:p>
                  <a:p>
                    <a:pPr>
                      <a:defRPr/>
                    </a:pPr>
                    <a:r>
                      <a:rPr lang="en-US" baseline="0"/>
                      <a:t>y = 0.1243x + 7.6504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5'!$C$8:$I$8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5'!$C$9:$I$9</c:f>
              <c:numCache>
                <c:formatCode>0.000</c:formatCode>
                <c:ptCount val="7"/>
                <c:pt idx="0">
                  <c:v>7.7122634405903314</c:v>
                </c:pt>
                <c:pt idx="1">
                  <c:v>6.7250937201947698</c:v>
                </c:pt>
                <c:pt idx="2">
                  <c:v>6.5125780164985008</c:v>
                </c:pt>
                <c:pt idx="3">
                  <c:v>10.594641381565257</c:v>
                </c:pt>
                <c:pt idx="4">
                  <c:v>10.7773076122819</c:v>
                </c:pt>
                <c:pt idx="5">
                  <c:v>8.3319988956377689</c:v>
                </c:pt>
                <c:pt idx="6">
                  <c:v>6.3796343178621662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5-4369-A986-278C8CDC7202}"/>
            </c:ext>
          </c:extLst>
        </c:ser>
        <c:ser>
          <c:idx val="2"/>
          <c:order val="1"/>
          <c:tx>
            <c:strRef>
              <c:f>'Лабораторна робота 5'!$A$10:$B$10</c:f>
              <c:strCache>
                <c:ptCount val="2"/>
                <c:pt idx="0">
                  <c:v>Нижня межа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'Лабораторна робота 5'!$C$10:$I$10</c:f>
              <c:numCache>
                <c:formatCode>General</c:formatCode>
                <c:ptCount val="7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5-4369-A986-278C8CDC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88252532128315"/>
          <c:y val="0.20885187552217899"/>
          <c:w val="0.16778830092661204"/>
          <c:h val="0.380048114952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Період погашення дебіторської заборгованості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070341681558924E-2"/>
          <c:y val="0.13633877257982965"/>
          <c:w val="0.74425151666799261"/>
          <c:h val="0.67118930853585324"/>
        </c:manualLayout>
      </c:layout>
      <c:lineChart>
        <c:grouping val="standard"/>
        <c:varyColors val="0"/>
        <c:ser>
          <c:idx val="0"/>
          <c:order val="0"/>
          <c:tx>
            <c:strRef>
              <c:f>'Лабораторна робота 5'!$A$57:$B$57</c:f>
              <c:strCache>
                <c:ptCount val="2"/>
                <c:pt idx="0">
                  <c:v>Період погашення дебіторської заборгованості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name>Лінія тренду</c:nam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467374978679433"/>
                  <c:y val="0.2615273808068466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uk-UA" baseline="0"/>
                      <a:t>Рівняння лінії тренду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-0.1185x + 11.992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'Лабораторна робота 5'!$C$56:$I$56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5'!$C$57:$I$57</c:f>
              <c:numCache>
                <c:formatCode>0.000</c:formatCode>
                <c:ptCount val="7"/>
                <c:pt idx="0">
                  <c:v>11.66972584550496</c:v>
                </c:pt>
                <c:pt idx="1">
                  <c:v>13.382713125579082</c:v>
                </c:pt>
                <c:pt idx="2">
                  <c:v>13.819412185466403</c:v>
                </c:pt>
                <c:pt idx="3">
                  <c:v>8.4948604448849565</c:v>
                </c:pt>
                <c:pt idx="4">
                  <c:v>8.3508797593784294</c:v>
                </c:pt>
                <c:pt idx="5">
                  <c:v>10.801729708235996</c:v>
                </c:pt>
                <c:pt idx="6">
                  <c:v>14.107391664755992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6-4083-B719-92A1D2AAB48F}"/>
            </c:ext>
          </c:extLst>
        </c:ser>
        <c:ser>
          <c:idx val="1"/>
          <c:order val="1"/>
          <c:tx>
            <c:strRef>
              <c:f>'Лабораторна робота 5'!$A$58:$B$58</c:f>
              <c:strCache>
                <c:ptCount val="2"/>
                <c:pt idx="0">
                  <c:v>Верхня межа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'Лабораторна робота 5'!$C$56:$I$56</c:f>
              <c:strCache>
                <c:ptCount val="7"/>
                <c:pt idx="0">
                  <c:v>1 квартал 2014</c:v>
                </c:pt>
                <c:pt idx="1">
                  <c:v>2 квартал 2014</c:v>
                </c:pt>
                <c:pt idx="2">
                  <c:v>3 квартал 2014</c:v>
                </c:pt>
                <c:pt idx="3">
                  <c:v>4 квартал 2014</c:v>
                </c:pt>
                <c:pt idx="4">
                  <c:v>1 квартал 2015</c:v>
                </c:pt>
                <c:pt idx="5">
                  <c:v>2 квартал 2015</c:v>
                </c:pt>
                <c:pt idx="6">
                  <c:v>3 квартал 2015</c:v>
                </c:pt>
              </c:strCache>
            </c:strRef>
          </c:cat>
          <c:val>
            <c:numRef>
              <c:f>'Лабораторна робота 5'!$C$58:$I$58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6-4083-B719-92A1D2AAB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hiLowLines>
        <c:smooth val="0"/>
        <c:axId val="146270080"/>
        <c:axId val="1462845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'Лабораторна робота 5'!$A$59:$B$59</c15:sqref>
                        </c15:formulaRef>
                      </c:ext>
                    </c:extLst>
                    <c:strCache>
                      <c:ptCount val="2"/>
                      <c:pt idx="0">
                        <c:v>Верхня межа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'Лабораторна робота 5'!$C$56:$I$56</c15:sqref>
                        </c15:formulaRef>
                      </c:ext>
                    </c:extLst>
                    <c:strCache>
                      <c:ptCount val="7"/>
                      <c:pt idx="0">
                        <c:v>1 квартал 2014</c:v>
                      </c:pt>
                      <c:pt idx="1">
                        <c:v>2 квартал 2014</c:v>
                      </c:pt>
                      <c:pt idx="2">
                        <c:v>3 квартал 2014</c:v>
                      </c:pt>
                      <c:pt idx="3">
                        <c:v>4 квартал 2014</c:v>
                      </c:pt>
                      <c:pt idx="4">
                        <c:v>1 квартал 2015</c:v>
                      </c:pt>
                      <c:pt idx="5">
                        <c:v>2 квартал 2015</c:v>
                      </c:pt>
                      <c:pt idx="6">
                        <c:v>3 квартал 2015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'Лабораторна робота 5'!$C$59:$I$59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EB6-4083-B719-92A1D2AAB48F}"/>
                  </c:ext>
                </c:extLst>
              </c15:ser>
            </c15:filteredLineSeries>
          </c:ext>
        </c:extLst>
      </c:lineChart>
      <c:catAx>
        <c:axId val="14627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Періоди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d/mm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84544"/>
        <c:crosses val="autoZero"/>
        <c:auto val="0"/>
        <c:lblAlgn val="ctr"/>
        <c:lblOffset val="100"/>
        <c:noMultiLvlLbl val="1"/>
      </c:catAx>
      <c:valAx>
        <c:axId val="1462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Величини коефіцієнтів</a:t>
                </a:r>
              </a:p>
            </c:rich>
          </c:tx>
          <c:layout>
            <c:manualLayout>
              <c:xMode val="edge"/>
              <c:yMode val="edge"/>
              <c:x val="1.6858183822912549E-2"/>
              <c:y val="0.25328616181041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7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84408165901338"/>
          <c:y val="6.6323573765444219E-2"/>
          <c:w val="0.12801168532664764"/>
          <c:h val="0.48948518910895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11</xdr:row>
      <xdr:rowOff>38100</xdr:rowOff>
    </xdr:from>
    <xdr:to>
      <xdr:col>8</xdr:col>
      <xdr:colOff>1043941</xdr:colOff>
      <xdr:row>35</xdr:row>
      <xdr:rowOff>106680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1055914</xdr:colOff>
      <xdr:row>84</xdr:row>
      <xdr:rowOff>123008</xdr:rowOff>
    </xdr:to>
    <xdr:graphicFrame macro="">
      <xdr:nvGraphicFramePr>
        <xdr:cNvPr id="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5"/>
  <sheetViews>
    <sheetView topLeftCell="A42" workbookViewId="0">
      <selection activeCell="C58" sqref="C58"/>
    </sheetView>
  </sheetViews>
  <sheetFormatPr defaultRowHeight="14.4" x14ac:dyDescent="0.3"/>
  <cols>
    <col min="1" max="1" width="21.5546875" customWidth="1"/>
    <col min="2" max="2" width="15.33203125" customWidth="1"/>
    <col min="3" max="3" width="19.6640625" customWidth="1"/>
    <col min="4" max="4" width="16.109375" customWidth="1"/>
    <col min="5" max="5" width="23.5546875" customWidth="1"/>
    <col min="6" max="6" width="22.109375" customWidth="1"/>
    <col min="7" max="7" width="18.88671875" customWidth="1"/>
    <col min="8" max="8" width="15.109375" customWidth="1"/>
    <col min="9" max="9" width="17.88671875" customWidth="1"/>
  </cols>
  <sheetData>
    <row r="2" spans="1:9" ht="18" x14ac:dyDescent="0.35">
      <c r="B2" s="25" t="s">
        <v>0</v>
      </c>
      <c r="C2" s="25"/>
      <c r="D2" s="25"/>
      <c r="E2" s="25"/>
      <c r="F2" s="25"/>
      <c r="G2" s="25"/>
      <c r="H2" s="25"/>
      <c r="I2" s="25"/>
    </row>
    <row r="3" spans="1:9" ht="31.2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ht="15.6" x14ac:dyDescent="0.3">
      <c r="A4" s="1"/>
      <c r="B4" s="1"/>
      <c r="C4" s="1"/>
      <c r="D4" s="1"/>
      <c r="E4" s="1"/>
      <c r="F4" s="2"/>
      <c r="G4" s="2"/>
      <c r="H4" s="2"/>
      <c r="I4" s="2"/>
    </row>
    <row r="5" spans="1:9" ht="15.6" x14ac:dyDescent="0.3">
      <c r="A5" s="26" t="s">
        <v>10</v>
      </c>
      <c r="B5" s="26"/>
      <c r="C5" s="26"/>
      <c r="D5" s="26"/>
      <c r="E5" s="26"/>
      <c r="F5" s="2"/>
      <c r="G5" s="2"/>
      <c r="H5" s="2"/>
      <c r="I5" s="2"/>
    </row>
    <row r="6" spans="1:9" ht="31.2" x14ac:dyDescent="0.3">
      <c r="A6" s="3" t="s">
        <v>11</v>
      </c>
      <c r="B6" s="4">
        <v>1000</v>
      </c>
      <c r="C6" s="4">
        <v>546</v>
      </c>
      <c r="D6" s="4">
        <v>682.5</v>
      </c>
      <c r="E6" s="4">
        <v>737.1</v>
      </c>
      <c r="F6" s="4">
        <v>807</v>
      </c>
      <c r="G6" s="4">
        <v>807</v>
      </c>
      <c r="H6" s="5">
        <v>611.5200000000001</v>
      </c>
      <c r="I6" s="4">
        <v>355</v>
      </c>
    </row>
    <row r="7" spans="1:9" ht="15.6" x14ac:dyDescent="0.3">
      <c r="A7" s="3" t="s">
        <v>12</v>
      </c>
      <c r="B7" s="4">
        <v>1001</v>
      </c>
      <c r="C7" s="4">
        <v>1789</v>
      </c>
      <c r="D7" s="4">
        <v>2236.25</v>
      </c>
      <c r="E7" s="4">
        <v>2415.15</v>
      </c>
      <c r="F7" s="4">
        <v>2223</v>
      </c>
      <c r="G7" s="4">
        <v>2223</v>
      </c>
      <c r="H7" s="5">
        <v>2003.6800000000003</v>
      </c>
      <c r="I7" s="4">
        <v>2338</v>
      </c>
    </row>
    <row r="8" spans="1:9" ht="31.2" x14ac:dyDescent="0.3">
      <c r="A8" s="3" t="s">
        <v>13</v>
      </c>
      <c r="B8" s="4">
        <v>1002</v>
      </c>
      <c r="C8" s="4">
        <v>1243</v>
      </c>
      <c r="D8" s="4">
        <v>1553.75</v>
      </c>
      <c r="E8" s="4">
        <v>1678.0500000000002</v>
      </c>
      <c r="F8" s="4">
        <v>1416</v>
      </c>
      <c r="G8" s="4">
        <v>1416</v>
      </c>
      <c r="H8" s="5">
        <v>1392.16</v>
      </c>
      <c r="I8" s="4">
        <v>1983</v>
      </c>
    </row>
    <row r="9" spans="1:9" ht="46.8" x14ac:dyDescent="0.3">
      <c r="A9" s="3" t="s">
        <v>14</v>
      </c>
      <c r="B9" s="4">
        <v>1005</v>
      </c>
      <c r="C9" s="4">
        <v>12667</v>
      </c>
      <c r="D9" s="4">
        <v>15833.75</v>
      </c>
      <c r="E9" s="4">
        <v>17100.45</v>
      </c>
      <c r="F9" s="4">
        <v>11674</v>
      </c>
      <c r="G9" s="4">
        <v>11674</v>
      </c>
      <c r="H9" s="5">
        <v>14187.04</v>
      </c>
      <c r="I9" s="4">
        <v>8463</v>
      </c>
    </row>
    <row r="10" spans="1:9" ht="15.6" x14ac:dyDescent="0.3">
      <c r="A10" s="3" t="s">
        <v>15</v>
      </c>
      <c r="B10" s="4">
        <v>1010</v>
      </c>
      <c r="C10" s="4">
        <v>238238</v>
      </c>
      <c r="D10" s="4">
        <v>297797.5</v>
      </c>
      <c r="E10" s="4">
        <v>321621.30000000005</v>
      </c>
      <c r="F10" s="4">
        <v>218599</v>
      </c>
      <c r="G10" s="4">
        <v>218599</v>
      </c>
      <c r="H10" s="5">
        <v>266826.56</v>
      </c>
      <c r="I10" s="4">
        <v>235753</v>
      </c>
    </row>
    <row r="11" spans="1:9" ht="15.6" x14ac:dyDescent="0.3">
      <c r="A11" s="3" t="s">
        <v>12</v>
      </c>
      <c r="B11" s="4">
        <v>1011</v>
      </c>
      <c r="C11" s="4">
        <v>256136</v>
      </c>
      <c r="D11" s="4">
        <v>320170</v>
      </c>
      <c r="E11" s="4">
        <v>345783.60000000003</v>
      </c>
      <c r="F11" s="4">
        <v>322467</v>
      </c>
      <c r="G11" s="4">
        <v>322467</v>
      </c>
      <c r="H11" s="5">
        <v>286872.32000000001</v>
      </c>
      <c r="I11" s="4">
        <v>368461</v>
      </c>
    </row>
    <row r="12" spans="1:9" ht="15.6" x14ac:dyDescent="0.3">
      <c r="A12" s="3" t="s">
        <v>16</v>
      </c>
      <c r="B12" s="4">
        <v>1012</v>
      </c>
      <c r="C12" s="4">
        <v>17898</v>
      </c>
      <c r="D12" s="4">
        <v>22372.5</v>
      </c>
      <c r="E12" s="4">
        <v>24162.300000000003</v>
      </c>
      <c r="F12" s="4">
        <v>103868</v>
      </c>
      <c r="G12" s="4">
        <v>103868</v>
      </c>
      <c r="H12" s="5">
        <v>20045.760000000002</v>
      </c>
      <c r="I12" s="4">
        <v>132708</v>
      </c>
    </row>
    <row r="13" spans="1:9" ht="31.2" x14ac:dyDescent="0.3">
      <c r="A13" s="3" t="s">
        <v>17</v>
      </c>
      <c r="B13" s="4">
        <v>1015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4">
        <v>0</v>
      </c>
    </row>
    <row r="14" spans="1:9" ht="15.6" x14ac:dyDescent="0.3">
      <c r="A14" s="3" t="s">
        <v>12</v>
      </c>
      <c r="B14" s="4">
        <v>1016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5">
        <v>0</v>
      </c>
      <c r="I14" s="4">
        <v>0</v>
      </c>
    </row>
    <row r="15" spans="1:9" ht="15.6" x14ac:dyDescent="0.3">
      <c r="A15" s="3" t="s">
        <v>16</v>
      </c>
      <c r="B15" s="4">
        <v>1017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5">
        <v>0</v>
      </c>
      <c r="I15" s="4">
        <v>0</v>
      </c>
    </row>
    <row r="16" spans="1:9" ht="31.2" x14ac:dyDescent="0.3">
      <c r="A16" s="3" t="s">
        <v>18</v>
      </c>
      <c r="B16" s="4">
        <v>1020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5">
        <v>0</v>
      </c>
      <c r="I16" s="4">
        <v>0</v>
      </c>
    </row>
    <row r="17" spans="1:9" ht="15.6" x14ac:dyDescent="0.3">
      <c r="A17" s="3" t="s">
        <v>12</v>
      </c>
      <c r="B17" s="4">
        <v>1021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4">
        <v>0</v>
      </c>
    </row>
    <row r="18" spans="1:9" ht="31.2" x14ac:dyDescent="0.3">
      <c r="A18" s="3" t="s">
        <v>13</v>
      </c>
      <c r="B18" s="4">
        <v>1022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5">
        <v>0</v>
      </c>
      <c r="I18" s="4">
        <v>0</v>
      </c>
    </row>
    <row r="19" spans="1:9" ht="46.8" x14ac:dyDescent="0.3">
      <c r="A19" s="3" t="s">
        <v>19</v>
      </c>
      <c r="B19" s="24">
        <v>1030</v>
      </c>
      <c r="C19" s="24">
        <v>0</v>
      </c>
      <c r="D19" s="5"/>
      <c r="E19" s="24">
        <v>0</v>
      </c>
      <c r="F19" s="24">
        <v>0</v>
      </c>
      <c r="G19" s="24">
        <v>0</v>
      </c>
      <c r="H19" s="5"/>
      <c r="I19" s="24">
        <v>0</v>
      </c>
    </row>
    <row r="20" spans="1:9" ht="62.4" x14ac:dyDescent="0.3">
      <c r="A20" s="3" t="s">
        <v>20</v>
      </c>
      <c r="B20" s="24"/>
      <c r="C20" s="24"/>
      <c r="D20" s="5">
        <v>0</v>
      </c>
      <c r="E20" s="24"/>
      <c r="F20" s="24"/>
      <c r="G20" s="24"/>
      <c r="H20" s="5">
        <v>0</v>
      </c>
      <c r="I20" s="24"/>
    </row>
    <row r="21" spans="1:9" ht="31.2" x14ac:dyDescent="0.3">
      <c r="A21" s="3" t="s">
        <v>21</v>
      </c>
      <c r="B21" s="4">
        <v>1035</v>
      </c>
      <c r="C21" s="4">
        <v>1950</v>
      </c>
      <c r="D21" s="5">
        <v>2437.5</v>
      </c>
      <c r="E21" s="4">
        <v>2632.5</v>
      </c>
      <c r="F21" s="4">
        <v>49509</v>
      </c>
      <c r="G21" s="4">
        <v>49509</v>
      </c>
      <c r="H21" s="5">
        <v>2184</v>
      </c>
      <c r="I21" s="4">
        <v>53538</v>
      </c>
    </row>
    <row r="22" spans="1:9" ht="46.8" x14ac:dyDescent="0.3">
      <c r="A22" s="3" t="s">
        <v>22</v>
      </c>
      <c r="B22" s="4">
        <v>1040</v>
      </c>
      <c r="C22" s="4">
        <v>0</v>
      </c>
      <c r="D22" s="5">
        <v>0</v>
      </c>
      <c r="E22" s="4">
        <v>0</v>
      </c>
      <c r="F22" s="4">
        <v>290</v>
      </c>
      <c r="G22" s="4">
        <v>290</v>
      </c>
      <c r="H22" s="5">
        <v>0</v>
      </c>
      <c r="I22" s="4">
        <v>588</v>
      </c>
    </row>
    <row r="23" spans="1:9" ht="31.2" x14ac:dyDescent="0.3">
      <c r="A23" s="3" t="s">
        <v>23</v>
      </c>
      <c r="B23" s="4">
        <v>1045</v>
      </c>
      <c r="C23" s="4">
        <v>18484</v>
      </c>
      <c r="D23" s="5">
        <v>23105</v>
      </c>
      <c r="E23" s="4">
        <v>24953.4</v>
      </c>
      <c r="F23" s="4">
        <v>26036</v>
      </c>
      <c r="G23" s="4">
        <v>26036</v>
      </c>
      <c r="H23" s="5">
        <v>20702.080000000002</v>
      </c>
      <c r="I23" s="4">
        <v>13513</v>
      </c>
    </row>
    <row r="24" spans="1:9" ht="15.6" x14ac:dyDescent="0.3">
      <c r="A24" s="3" t="s">
        <v>24</v>
      </c>
      <c r="B24" s="4">
        <v>1050</v>
      </c>
      <c r="C24" s="4">
        <v>0</v>
      </c>
      <c r="D24" s="5">
        <v>0</v>
      </c>
      <c r="E24" s="4">
        <v>0</v>
      </c>
      <c r="F24" s="4">
        <v>0</v>
      </c>
      <c r="G24" s="4">
        <v>0</v>
      </c>
      <c r="H24" s="5">
        <v>0</v>
      </c>
      <c r="I24" s="4">
        <v>0</v>
      </c>
    </row>
    <row r="25" spans="1:9" ht="31.2" x14ac:dyDescent="0.3">
      <c r="A25" s="3" t="s">
        <v>25</v>
      </c>
      <c r="B25" s="4">
        <v>1060</v>
      </c>
      <c r="C25" s="4">
        <v>0</v>
      </c>
      <c r="D25" s="5">
        <v>0</v>
      </c>
      <c r="E25" s="4">
        <v>0</v>
      </c>
      <c r="F25" s="4">
        <v>0</v>
      </c>
      <c r="G25" s="4">
        <v>0</v>
      </c>
      <c r="H25" s="5">
        <v>0</v>
      </c>
      <c r="I25" s="4">
        <v>0</v>
      </c>
    </row>
    <row r="26" spans="1:9" ht="62.4" x14ac:dyDescent="0.3">
      <c r="A26" s="3" t="s">
        <v>26</v>
      </c>
      <c r="B26" s="4">
        <v>1065</v>
      </c>
      <c r="C26" s="4">
        <v>0</v>
      </c>
      <c r="D26" s="5">
        <v>0</v>
      </c>
      <c r="E26" s="4">
        <v>0</v>
      </c>
      <c r="F26" s="4">
        <v>0</v>
      </c>
      <c r="G26" s="4">
        <v>0</v>
      </c>
      <c r="H26" s="5">
        <v>0</v>
      </c>
      <c r="I26" s="4">
        <v>0</v>
      </c>
    </row>
    <row r="27" spans="1:9" ht="31.2" x14ac:dyDescent="0.3">
      <c r="A27" s="3" t="s">
        <v>27</v>
      </c>
      <c r="B27" s="4">
        <v>1090</v>
      </c>
      <c r="C27" s="4">
        <v>38936</v>
      </c>
      <c r="D27" s="5">
        <v>48670</v>
      </c>
      <c r="E27" s="4">
        <v>52563.600000000006</v>
      </c>
      <c r="F27" s="4">
        <v>3523</v>
      </c>
      <c r="G27" s="4">
        <v>3523</v>
      </c>
      <c r="H27" s="5">
        <v>43608.320000000007</v>
      </c>
      <c r="I27" s="4">
        <v>2612</v>
      </c>
    </row>
    <row r="28" spans="1:9" ht="31.2" x14ac:dyDescent="0.3">
      <c r="A28" s="6" t="s">
        <v>28</v>
      </c>
      <c r="B28" s="4">
        <v>1095</v>
      </c>
      <c r="C28" s="4">
        <v>310821</v>
      </c>
      <c r="D28" s="4">
        <v>388526.25</v>
      </c>
      <c r="E28" s="4">
        <v>419608.35000000003</v>
      </c>
      <c r="F28" s="4">
        <v>310438</v>
      </c>
      <c r="G28" s="4">
        <v>310438</v>
      </c>
      <c r="H28" s="5">
        <v>348119.52</v>
      </c>
      <c r="I28" s="4">
        <v>314822</v>
      </c>
    </row>
    <row r="29" spans="1:9" ht="15.6" x14ac:dyDescent="0.3">
      <c r="A29" s="27" t="s">
        <v>29</v>
      </c>
      <c r="B29" s="27"/>
      <c r="C29" s="27"/>
      <c r="D29" s="27"/>
      <c r="E29" s="27"/>
      <c r="F29" s="5"/>
      <c r="G29" s="5"/>
      <c r="H29" s="5"/>
      <c r="I29" s="5"/>
    </row>
    <row r="30" spans="1:9" ht="15.6" x14ac:dyDescent="0.3">
      <c r="A30" s="3" t="s">
        <v>30</v>
      </c>
      <c r="B30" s="4">
        <v>1100</v>
      </c>
      <c r="C30" s="4">
        <v>2922</v>
      </c>
      <c r="D30" s="5">
        <v>3652.5</v>
      </c>
      <c r="E30" s="5">
        <v>3944.7000000000003</v>
      </c>
      <c r="F30" s="4">
        <v>4068</v>
      </c>
      <c r="G30" s="4">
        <v>4068</v>
      </c>
      <c r="H30" s="5">
        <v>3272.6400000000003</v>
      </c>
      <c r="I30" s="4">
        <v>3751</v>
      </c>
    </row>
    <row r="31" spans="1:9" ht="15.6" x14ac:dyDescent="0.3">
      <c r="A31" s="3" t="s">
        <v>31</v>
      </c>
      <c r="B31" s="4">
        <v>1101</v>
      </c>
      <c r="C31" s="4">
        <v>0</v>
      </c>
      <c r="D31" s="5">
        <v>0</v>
      </c>
      <c r="E31" s="5">
        <v>0</v>
      </c>
      <c r="F31" s="4">
        <v>0</v>
      </c>
      <c r="G31" s="4">
        <v>0</v>
      </c>
      <c r="H31" s="5">
        <v>0</v>
      </c>
      <c r="I31" s="4">
        <v>0</v>
      </c>
    </row>
    <row r="32" spans="1:9" ht="31.2" x14ac:dyDescent="0.3">
      <c r="A32" s="3" t="s">
        <v>32</v>
      </c>
      <c r="B32" s="4">
        <v>1102</v>
      </c>
      <c r="C32" s="4">
        <v>0</v>
      </c>
      <c r="D32" s="5">
        <v>0</v>
      </c>
      <c r="E32" s="5">
        <v>0</v>
      </c>
      <c r="F32" s="4">
        <v>0</v>
      </c>
      <c r="G32" s="4">
        <v>0</v>
      </c>
      <c r="H32" s="5">
        <v>0</v>
      </c>
      <c r="I32" s="4">
        <v>0</v>
      </c>
    </row>
    <row r="33" spans="1:9" ht="15.6" x14ac:dyDescent="0.3">
      <c r="A33" s="3" t="s">
        <v>33</v>
      </c>
      <c r="B33" s="4">
        <v>1103</v>
      </c>
      <c r="C33" s="4">
        <v>0</v>
      </c>
      <c r="D33" s="5">
        <v>0</v>
      </c>
      <c r="E33" s="5">
        <v>0</v>
      </c>
      <c r="F33" s="4">
        <v>0</v>
      </c>
      <c r="G33" s="4">
        <v>0</v>
      </c>
      <c r="H33" s="5">
        <v>0</v>
      </c>
      <c r="I33" s="4">
        <v>0</v>
      </c>
    </row>
    <row r="34" spans="1:9" ht="15.6" x14ac:dyDescent="0.3">
      <c r="A34" s="3" t="s">
        <v>34</v>
      </c>
      <c r="B34" s="4">
        <v>1104</v>
      </c>
      <c r="C34" s="4">
        <v>0</v>
      </c>
      <c r="D34" s="5">
        <v>0</v>
      </c>
      <c r="E34" s="5">
        <v>0</v>
      </c>
      <c r="F34" s="4">
        <v>0</v>
      </c>
      <c r="G34" s="4">
        <v>0</v>
      </c>
      <c r="H34" s="5">
        <v>0</v>
      </c>
      <c r="I34" s="4">
        <v>0</v>
      </c>
    </row>
    <row r="35" spans="1:9" ht="31.2" x14ac:dyDescent="0.3">
      <c r="A35" s="3" t="s">
        <v>35</v>
      </c>
      <c r="B35" s="4">
        <v>1110</v>
      </c>
      <c r="C35" s="4">
        <v>0</v>
      </c>
      <c r="D35" s="5">
        <v>0</v>
      </c>
      <c r="E35" s="5">
        <v>0</v>
      </c>
      <c r="F35" s="4">
        <v>0</v>
      </c>
      <c r="G35" s="4">
        <v>0</v>
      </c>
      <c r="H35" s="5">
        <v>0</v>
      </c>
      <c r="I35" s="4">
        <v>0</v>
      </c>
    </row>
    <row r="36" spans="1:9" ht="31.2" x14ac:dyDescent="0.3">
      <c r="A36" s="3" t="s">
        <v>36</v>
      </c>
      <c r="B36" s="4">
        <v>1115</v>
      </c>
      <c r="C36" s="4">
        <v>0</v>
      </c>
      <c r="D36" s="5">
        <v>0</v>
      </c>
      <c r="E36" s="5">
        <v>0</v>
      </c>
      <c r="F36" s="4">
        <v>0</v>
      </c>
      <c r="G36" s="4">
        <v>0</v>
      </c>
      <c r="H36" s="5">
        <v>0</v>
      </c>
      <c r="I36" s="4">
        <v>0</v>
      </c>
    </row>
    <row r="37" spans="1:9" ht="15.6" x14ac:dyDescent="0.3">
      <c r="A37" s="3" t="s">
        <v>37</v>
      </c>
      <c r="B37" s="4">
        <v>1120</v>
      </c>
      <c r="C37" s="4">
        <v>0</v>
      </c>
      <c r="D37" s="5">
        <v>0</v>
      </c>
      <c r="E37" s="5">
        <v>0</v>
      </c>
      <c r="F37" s="4">
        <v>0</v>
      </c>
      <c r="G37" s="4">
        <v>0</v>
      </c>
      <c r="H37" s="5">
        <v>0</v>
      </c>
      <c r="I37" s="4">
        <v>0</v>
      </c>
    </row>
    <row r="38" spans="1:9" ht="62.4" x14ac:dyDescent="0.3">
      <c r="A38" s="3" t="s">
        <v>38</v>
      </c>
      <c r="B38" s="4">
        <v>1125</v>
      </c>
      <c r="C38" s="4">
        <v>77068</v>
      </c>
      <c r="D38" s="5">
        <v>96335</v>
      </c>
      <c r="E38" s="5">
        <v>104041.8</v>
      </c>
      <c r="F38" s="4">
        <v>60341</v>
      </c>
      <c r="G38" s="4">
        <v>60341</v>
      </c>
      <c r="H38" s="5">
        <v>86316.160000000003</v>
      </c>
      <c r="I38" s="4">
        <v>84497</v>
      </c>
    </row>
    <row r="39" spans="1:9" ht="46.8" x14ac:dyDescent="0.3">
      <c r="A39" s="3" t="s">
        <v>39</v>
      </c>
      <c r="B39" s="24">
        <v>1130</v>
      </c>
      <c r="C39" s="24">
        <v>675</v>
      </c>
      <c r="D39" s="5">
        <v>843.75</v>
      </c>
      <c r="E39" s="5">
        <v>911.25000000000011</v>
      </c>
      <c r="F39" s="24">
        <v>4739</v>
      </c>
      <c r="G39" s="24">
        <v>4739</v>
      </c>
      <c r="H39" s="5">
        <v>756.00000000000011</v>
      </c>
      <c r="I39" s="24">
        <v>98</v>
      </c>
    </row>
    <row r="40" spans="1:9" ht="31.2" x14ac:dyDescent="0.3">
      <c r="A40" s="3" t="s">
        <v>40</v>
      </c>
      <c r="B40" s="24"/>
      <c r="C40" s="24"/>
      <c r="D40" s="5">
        <v>0</v>
      </c>
      <c r="E40" s="5">
        <v>0</v>
      </c>
      <c r="F40" s="24"/>
      <c r="G40" s="24"/>
      <c r="H40" s="5">
        <v>0</v>
      </c>
      <c r="I40" s="24"/>
    </row>
    <row r="41" spans="1:9" ht="15.6" x14ac:dyDescent="0.3">
      <c r="A41" s="3" t="s">
        <v>41</v>
      </c>
      <c r="B41" s="4">
        <v>1135</v>
      </c>
      <c r="C41" s="4">
        <v>1941</v>
      </c>
      <c r="D41" s="5">
        <v>2426.25</v>
      </c>
      <c r="E41" s="5">
        <v>2620.3500000000004</v>
      </c>
      <c r="F41" s="4">
        <v>1249</v>
      </c>
      <c r="G41" s="4">
        <v>1249</v>
      </c>
      <c r="H41" s="5">
        <v>2173.92</v>
      </c>
      <c r="I41" s="4">
        <v>12647</v>
      </c>
    </row>
    <row r="42" spans="1:9" ht="46.8" x14ac:dyDescent="0.3">
      <c r="A42" s="3" t="s">
        <v>42</v>
      </c>
      <c r="B42" s="4">
        <v>1136</v>
      </c>
      <c r="C42" s="4">
        <v>0</v>
      </c>
      <c r="D42" s="5">
        <v>0</v>
      </c>
      <c r="E42" s="5">
        <v>0</v>
      </c>
      <c r="F42" s="4">
        <v>0</v>
      </c>
      <c r="G42" s="4">
        <v>0</v>
      </c>
      <c r="H42" s="5">
        <v>0</v>
      </c>
      <c r="I42" s="4">
        <v>8177</v>
      </c>
    </row>
    <row r="43" spans="1:9" ht="31.2" x14ac:dyDescent="0.3">
      <c r="A43" s="3" t="s">
        <v>43</v>
      </c>
      <c r="B43" s="4">
        <v>1140</v>
      </c>
      <c r="C43" s="4">
        <v>0</v>
      </c>
      <c r="D43" s="5">
        <v>0</v>
      </c>
      <c r="E43" s="5">
        <v>0</v>
      </c>
      <c r="F43" s="4">
        <v>524</v>
      </c>
      <c r="G43" s="4">
        <v>524</v>
      </c>
      <c r="H43" s="5">
        <v>0</v>
      </c>
      <c r="I43" s="4">
        <v>49</v>
      </c>
    </row>
    <row r="44" spans="1:9" ht="31.2" x14ac:dyDescent="0.3">
      <c r="A44" s="3" t="s">
        <v>44</v>
      </c>
      <c r="B44" s="4">
        <v>1145</v>
      </c>
      <c r="C44" s="4">
        <v>0</v>
      </c>
      <c r="D44" s="5">
        <v>0</v>
      </c>
      <c r="E44" s="5">
        <v>0</v>
      </c>
      <c r="F44" s="4">
        <v>0</v>
      </c>
      <c r="G44" s="4">
        <v>0</v>
      </c>
      <c r="H44" s="5">
        <v>0</v>
      </c>
      <c r="I44" s="4">
        <v>0</v>
      </c>
    </row>
    <row r="45" spans="1:9" ht="46.8" x14ac:dyDescent="0.3">
      <c r="A45" s="3" t="s">
        <v>45</v>
      </c>
      <c r="B45" s="4">
        <v>1155</v>
      </c>
      <c r="C45" s="4">
        <v>0</v>
      </c>
      <c r="D45" s="5">
        <v>0</v>
      </c>
      <c r="E45" s="5">
        <v>0</v>
      </c>
      <c r="F45" s="4">
        <v>143</v>
      </c>
      <c r="G45" s="4">
        <v>143</v>
      </c>
      <c r="H45" s="5">
        <v>0</v>
      </c>
      <c r="I45" s="4">
        <v>13392</v>
      </c>
    </row>
    <row r="46" spans="1:9" ht="31.2" x14ac:dyDescent="0.3">
      <c r="A46" s="3" t="s">
        <v>46</v>
      </c>
      <c r="B46" s="4">
        <v>1160</v>
      </c>
      <c r="C46" s="4">
        <v>0</v>
      </c>
      <c r="D46" s="5">
        <v>0</v>
      </c>
      <c r="E46" s="5">
        <v>0</v>
      </c>
      <c r="F46" s="4">
        <v>0</v>
      </c>
      <c r="G46" s="4">
        <v>0</v>
      </c>
      <c r="H46" s="5">
        <v>0</v>
      </c>
      <c r="I46" s="4">
        <v>0</v>
      </c>
    </row>
    <row r="47" spans="1:9" ht="31.2" x14ac:dyDescent="0.3">
      <c r="A47" s="3" t="s">
        <v>47</v>
      </c>
      <c r="B47" s="4">
        <v>1165</v>
      </c>
      <c r="C47" s="4">
        <v>39636</v>
      </c>
      <c r="D47" s="5">
        <v>49545</v>
      </c>
      <c r="E47" s="5">
        <v>53508.600000000006</v>
      </c>
      <c r="F47" s="4">
        <v>6861</v>
      </c>
      <c r="G47" s="4">
        <v>6861</v>
      </c>
      <c r="H47" s="5">
        <v>44392.320000000007</v>
      </c>
      <c r="I47" s="4">
        <v>16334</v>
      </c>
    </row>
    <row r="48" spans="1:9" ht="15.6" x14ac:dyDescent="0.3">
      <c r="A48" s="3" t="s">
        <v>48</v>
      </c>
      <c r="B48" s="4">
        <v>1166</v>
      </c>
      <c r="C48" s="4">
        <v>0</v>
      </c>
      <c r="D48" s="5">
        <v>0</v>
      </c>
      <c r="E48" s="5">
        <v>0</v>
      </c>
      <c r="F48" s="4">
        <v>0</v>
      </c>
      <c r="G48" s="4">
        <v>0</v>
      </c>
      <c r="H48" s="5">
        <v>0</v>
      </c>
      <c r="I48" s="4">
        <v>0</v>
      </c>
    </row>
    <row r="49" spans="1:9" ht="15.6" x14ac:dyDescent="0.3">
      <c r="A49" s="3" t="s">
        <v>49</v>
      </c>
      <c r="B49" s="4">
        <v>1167</v>
      </c>
      <c r="C49" s="4">
        <v>0</v>
      </c>
      <c r="D49" s="5">
        <v>0</v>
      </c>
      <c r="E49" s="5">
        <v>0</v>
      </c>
      <c r="F49" s="4">
        <v>0</v>
      </c>
      <c r="G49" s="4">
        <v>0</v>
      </c>
      <c r="H49" s="5">
        <v>0</v>
      </c>
      <c r="I49" s="4">
        <v>0</v>
      </c>
    </row>
    <row r="50" spans="1:9" ht="31.2" x14ac:dyDescent="0.3">
      <c r="A50" s="3" t="s">
        <v>50</v>
      </c>
      <c r="B50" s="4">
        <v>1170</v>
      </c>
      <c r="C50" s="4">
        <v>0</v>
      </c>
      <c r="D50" s="5">
        <v>0</v>
      </c>
      <c r="E50" s="5">
        <v>0</v>
      </c>
      <c r="F50" s="4">
        <v>0</v>
      </c>
      <c r="G50" s="4">
        <v>0</v>
      </c>
      <c r="H50" s="5">
        <v>0</v>
      </c>
      <c r="I50" s="4">
        <v>0</v>
      </c>
    </row>
    <row r="51" spans="1:9" ht="46.8" x14ac:dyDescent="0.3">
      <c r="A51" s="3" t="s">
        <v>51</v>
      </c>
      <c r="B51" s="4">
        <v>1180</v>
      </c>
      <c r="C51" s="4">
        <v>0</v>
      </c>
      <c r="D51" s="5">
        <v>0</v>
      </c>
      <c r="E51" s="5">
        <v>0</v>
      </c>
      <c r="F51" s="4">
        <v>0</v>
      </c>
      <c r="G51" s="4">
        <v>0</v>
      </c>
      <c r="H51" s="5">
        <v>0</v>
      </c>
      <c r="I51" s="4">
        <v>0</v>
      </c>
    </row>
    <row r="52" spans="1:9" ht="15.6" x14ac:dyDescent="0.3">
      <c r="A52" s="3" t="s">
        <v>52</v>
      </c>
      <c r="B52" s="24">
        <v>1181</v>
      </c>
      <c r="C52" s="24">
        <v>0</v>
      </c>
      <c r="D52" s="5">
        <v>0</v>
      </c>
      <c r="E52" s="5">
        <v>0</v>
      </c>
      <c r="F52" s="24">
        <v>0</v>
      </c>
      <c r="G52" s="24">
        <v>0</v>
      </c>
      <c r="H52" s="5">
        <v>0</v>
      </c>
      <c r="I52" s="24">
        <v>0</v>
      </c>
    </row>
    <row r="53" spans="1:9" ht="46.8" x14ac:dyDescent="0.3">
      <c r="A53" s="3" t="s">
        <v>53</v>
      </c>
      <c r="B53" s="24"/>
      <c r="C53" s="24"/>
      <c r="D53" s="5">
        <v>0</v>
      </c>
      <c r="E53" s="5">
        <v>0</v>
      </c>
      <c r="F53" s="24"/>
      <c r="G53" s="24"/>
      <c r="H53" s="5">
        <v>0</v>
      </c>
      <c r="I53" s="24"/>
    </row>
    <row r="54" spans="1:9" ht="46.8" x14ac:dyDescent="0.3">
      <c r="A54" s="3" t="s">
        <v>54</v>
      </c>
      <c r="B54" s="4">
        <v>1182</v>
      </c>
      <c r="C54" s="4">
        <v>0</v>
      </c>
      <c r="D54" s="5">
        <v>0</v>
      </c>
      <c r="E54" s="5">
        <v>0</v>
      </c>
      <c r="F54" s="4">
        <v>0</v>
      </c>
      <c r="G54" s="4">
        <v>0</v>
      </c>
      <c r="H54" s="5">
        <v>0</v>
      </c>
      <c r="I54" s="4">
        <v>0</v>
      </c>
    </row>
    <row r="55" spans="1:9" ht="46.8" x14ac:dyDescent="0.3">
      <c r="A55" s="3" t="s">
        <v>55</v>
      </c>
      <c r="B55" s="4">
        <v>1183</v>
      </c>
      <c r="C55" s="4">
        <v>0</v>
      </c>
      <c r="D55" s="5">
        <v>0</v>
      </c>
      <c r="E55" s="5">
        <v>0</v>
      </c>
      <c r="F55" s="4">
        <v>0</v>
      </c>
      <c r="G55" s="4">
        <v>0</v>
      </c>
      <c r="H55" s="5">
        <v>0</v>
      </c>
      <c r="I55" s="4">
        <v>0</v>
      </c>
    </row>
    <row r="56" spans="1:9" ht="31.2" x14ac:dyDescent="0.3">
      <c r="A56" s="3" t="s">
        <v>56</v>
      </c>
      <c r="B56" s="4">
        <v>1184</v>
      </c>
      <c r="C56" s="4">
        <v>0</v>
      </c>
      <c r="D56" s="5">
        <v>0</v>
      </c>
      <c r="E56" s="4">
        <v>0</v>
      </c>
      <c r="F56" s="4">
        <v>0</v>
      </c>
      <c r="G56" s="4">
        <v>0</v>
      </c>
      <c r="H56" s="5">
        <v>0</v>
      </c>
      <c r="I56" s="4">
        <v>0</v>
      </c>
    </row>
    <row r="57" spans="1:9" ht="31.2" x14ac:dyDescent="0.3">
      <c r="A57" s="3" t="s">
        <v>57</v>
      </c>
      <c r="B57" s="4">
        <v>1190</v>
      </c>
      <c r="C57" s="4">
        <f>Balance!C1</f>
        <v>0</v>
      </c>
      <c r="D57" s="5">
        <v>0</v>
      </c>
      <c r="E57" s="4">
        <v>0</v>
      </c>
      <c r="F57" s="4">
        <v>441</v>
      </c>
      <c r="G57" s="4">
        <v>441</v>
      </c>
      <c r="H57" s="5">
        <v>0</v>
      </c>
      <c r="I57" s="4">
        <v>439</v>
      </c>
    </row>
    <row r="58" spans="1:9" ht="31.2" x14ac:dyDescent="0.3">
      <c r="A58" s="6" t="s">
        <v>58</v>
      </c>
      <c r="B58" s="4">
        <v>1195</v>
      </c>
      <c r="C58" s="4">
        <v>122242</v>
      </c>
      <c r="D58" s="5">
        <v>152802.5</v>
      </c>
      <c r="E58" s="4">
        <v>165026.70000000001</v>
      </c>
      <c r="F58" s="4">
        <v>78366</v>
      </c>
      <c r="G58" s="4">
        <v>78366</v>
      </c>
      <c r="H58" s="5">
        <v>136911.04000000001</v>
      </c>
      <c r="I58" s="4">
        <v>131207</v>
      </c>
    </row>
    <row r="59" spans="1:9" ht="78" x14ac:dyDescent="0.3">
      <c r="A59" s="6" t="s">
        <v>59</v>
      </c>
      <c r="B59" s="4">
        <v>1200</v>
      </c>
      <c r="C59" s="4">
        <v>0</v>
      </c>
      <c r="D59" s="5">
        <v>0</v>
      </c>
      <c r="E59" s="4">
        <v>0</v>
      </c>
      <c r="F59" s="4">
        <v>0</v>
      </c>
      <c r="G59" s="4">
        <v>0</v>
      </c>
      <c r="H59" s="5">
        <v>0</v>
      </c>
      <c r="I59" s="4">
        <v>0</v>
      </c>
    </row>
    <row r="60" spans="1:9" ht="15.6" x14ac:dyDescent="0.3">
      <c r="A60" s="6" t="s">
        <v>60</v>
      </c>
      <c r="B60" s="4">
        <v>1300</v>
      </c>
      <c r="C60" s="4">
        <v>433063</v>
      </c>
      <c r="D60" s="5">
        <v>541328.75</v>
      </c>
      <c r="E60" s="4">
        <v>584635.05000000005</v>
      </c>
      <c r="F60" s="4">
        <v>388804</v>
      </c>
      <c r="G60" s="4">
        <v>388804</v>
      </c>
      <c r="H60" s="5">
        <v>485030.56000000006</v>
      </c>
      <c r="I60" s="4">
        <v>446029</v>
      </c>
    </row>
    <row r="61" spans="1:9" ht="15.6" x14ac:dyDescent="0.3">
      <c r="A61" s="5"/>
      <c r="B61" s="5"/>
      <c r="C61" s="5"/>
      <c r="D61" s="5"/>
      <c r="E61" s="5"/>
      <c r="F61" s="5"/>
      <c r="G61" s="5"/>
      <c r="H61" s="5"/>
      <c r="I61" s="5"/>
    </row>
    <row r="62" spans="1:9" ht="15.6" x14ac:dyDescent="0.3">
      <c r="A62" s="7" t="s">
        <v>61</v>
      </c>
      <c r="B62" s="7"/>
      <c r="C62" s="7"/>
      <c r="D62" s="7"/>
      <c r="E62" s="7"/>
      <c r="F62" s="5"/>
      <c r="G62" s="5"/>
      <c r="H62" s="5"/>
      <c r="I62" s="5"/>
    </row>
    <row r="63" spans="1:9" ht="15.6" x14ac:dyDescent="0.3">
      <c r="A63" s="27" t="s">
        <v>62</v>
      </c>
      <c r="B63" s="27"/>
      <c r="C63" s="27"/>
      <c r="D63" s="27"/>
      <c r="E63" s="27"/>
      <c r="F63" s="5"/>
      <c r="G63" s="5"/>
      <c r="H63" s="5"/>
      <c r="I63" s="5"/>
    </row>
    <row r="64" spans="1:9" ht="31.2" x14ac:dyDescent="0.3">
      <c r="A64" s="3" t="s">
        <v>63</v>
      </c>
      <c r="B64" s="4">
        <v>1400</v>
      </c>
      <c r="C64" s="4">
        <v>17121</v>
      </c>
      <c r="D64" s="4">
        <v>21401.25</v>
      </c>
      <c r="E64" s="4">
        <v>23113.350000000002</v>
      </c>
      <c r="F64" s="4">
        <v>17121</v>
      </c>
      <c r="G64" s="4">
        <v>17121</v>
      </c>
      <c r="H64" s="5">
        <v>19175.52</v>
      </c>
      <c r="I64" s="4">
        <v>17121</v>
      </c>
    </row>
    <row r="65" spans="1:9" ht="62.4" x14ac:dyDescent="0.3">
      <c r="A65" s="3" t="s">
        <v>64</v>
      </c>
      <c r="B65" s="4">
        <v>1401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5">
        <v>0</v>
      </c>
      <c r="I65" s="4">
        <v>0</v>
      </c>
    </row>
    <row r="66" spans="1:9" ht="31.2" x14ac:dyDescent="0.3">
      <c r="A66" s="3" t="s">
        <v>65</v>
      </c>
      <c r="B66" s="4">
        <v>1405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5">
        <v>0</v>
      </c>
      <c r="I66" s="4">
        <v>0</v>
      </c>
    </row>
    <row r="67" spans="1:9" ht="31.2" x14ac:dyDescent="0.3">
      <c r="A67" s="3" t="s">
        <v>66</v>
      </c>
      <c r="B67" s="4">
        <v>1410</v>
      </c>
      <c r="C67" s="4">
        <v>230083</v>
      </c>
      <c r="D67" s="4">
        <v>287603.75</v>
      </c>
      <c r="E67" s="4">
        <v>310612.05000000005</v>
      </c>
      <c r="F67" s="4">
        <v>255962</v>
      </c>
      <c r="G67" s="4">
        <v>255962</v>
      </c>
      <c r="H67" s="5">
        <v>257692.96000000002</v>
      </c>
      <c r="I67" s="4">
        <v>222270</v>
      </c>
    </row>
    <row r="68" spans="1:9" ht="15.6" x14ac:dyDescent="0.3">
      <c r="A68" s="3" t="s">
        <v>67</v>
      </c>
      <c r="B68" s="4">
        <v>1411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5">
        <v>0</v>
      </c>
      <c r="I68" s="4">
        <v>0</v>
      </c>
    </row>
    <row r="69" spans="1:9" ht="31.2" x14ac:dyDescent="0.3">
      <c r="A69" s="3" t="s">
        <v>68</v>
      </c>
      <c r="B69" s="4">
        <v>1412</v>
      </c>
      <c r="C69" s="4">
        <v>0</v>
      </c>
      <c r="D69" s="4">
        <v>0</v>
      </c>
      <c r="E69" s="4">
        <v>0</v>
      </c>
      <c r="F69" s="4">
        <v>0</v>
      </c>
      <c r="G69" s="4">
        <v>0</v>
      </c>
      <c r="H69" s="5">
        <v>0</v>
      </c>
      <c r="I69" s="4">
        <v>0</v>
      </c>
    </row>
    <row r="70" spans="1:9" ht="15.6" x14ac:dyDescent="0.3">
      <c r="A70" s="3" t="s">
        <v>69</v>
      </c>
      <c r="B70" s="4">
        <v>1415</v>
      </c>
      <c r="C70" s="4">
        <v>14</v>
      </c>
      <c r="D70" s="4">
        <v>17.5</v>
      </c>
      <c r="E70" s="4">
        <v>18.900000000000002</v>
      </c>
      <c r="F70" s="4">
        <v>14</v>
      </c>
      <c r="G70" s="4">
        <v>14</v>
      </c>
      <c r="H70" s="5">
        <v>15.680000000000001</v>
      </c>
      <c r="I70" s="4">
        <v>14</v>
      </c>
    </row>
    <row r="71" spans="1:9" ht="62.4" x14ac:dyDescent="0.3">
      <c r="A71" s="3" t="s">
        <v>70</v>
      </c>
      <c r="B71" s="4">
        <v>1420</v>
      </c>
      <c r="C71" s="4">
        <v>16378</v>
      </c>
      <c r="D71" s="4">
        <v>20472.5</v>
      </c>
      <c r="E71" s="4">
        <v>22110.300000000003</v>
      </c>
      <c r="F71" s="4">
        <v>-47954</v>
      </c>
      <c r="G71" s="4">
        <v>-47954</v>
      </c>
      <c r="H71" s="5">
        <v>18343.36</v>
      </c>
      <c r="I71" s="4">
        <v>-54749</v>
      </c>
    </row>
    <row r="72" spans="1:9" ht="31.2" x14ac:dyDescent="0.3">
      <c r="A72" s="3" t="s">
        <v>71</v>
      </c>
      <c r="B72" s="4">
        <v>1425</v>
      </c>
      <c r="C72" s="4">
        <v>0</v>
      </c>
      <c r="D72" s="4">
        <v>0</v>
      </c>
      <c r="E72" s="4">
        <v>0</v>
      </c>
      <c r="F72" s="4">
        <v>0</v>
      </c>
      <c r="G72" s="4">
        <v>0</v>
      </c>
      <c r="H72" s="5">
        <v>0</v>
      </c>
      <c r="I72" s="4">
        <v>0</v>
      </c>
    </row>
    <row r="73" spans="1:9" ht="15.6" x14ac:dyDescent="0.3">
      <c r="A73" s="3" t="s">
        <v>72</v>
      </c>
      <c r="B73" s="4">
        <v>1430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5">
        <v>0</v>
      </c>
      <c r="I73" s="4">
        <v>0</v>
      </c>
    </row>
    <row r="74" spans="1:9" ht="15.6" x14ac:dyDescent="0.3">
      <c r="A74" s="3" t="s">
        <v>73</v>
      </c>
      <c r="B74" s="4">
        <v>1435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5">
        <v>0</v>
      </c>
      <c r="I74" s="4">
        <v>0</v>
      </c>
    </row>
    <row r="75" spans="1:9" ht="31.2" x14ac:dyDescent="0.3">
      <c r="A75" s="6" t="s">
        <v>28</v>
      </c>
      <c r="B75" s="4">
        <v>1495</v>
      </c>
      <c r="C75" s="4">
        <v>263596</v>
      </c>
      <c r="D75" s="4">
        <v>329495</v>
      </c>
      <c r="E75" s="4">
        <v>355854.60000000003</v>
      </c>
      <c r="F75" s="4">
        <v>225143</v>
      </c>
      <c r="G75" s="4">
        <v>225143</v>
      </c>
      <c r="H75" s="5">
        <v>295227.52000000002</v>
      </c>
      <c r="I75" s="4">
        <v>184656</v>
      </c>
    </row>
    <row r="76" spans="1:9" ht="15.6" x14ac:dyDescent="0.3">
      <c r="A76" s="27" t="s">
        <v>74</v>
      </c>
      <c r="B76" s="27"/>
      <c r="C76" s="27"/>
      <c r="D76" s="27"/>
      <c r="E76" s="27"/>
      <c r="F76" s="5"/>
      <c r="G76" s="5"/>
      <c r="H76" s="5">
        <v>0</v>
      </c>
      <c r="I76" s="5"/>
    </row>
    <row r="77" spans="1:9" ht="46.8" x14ac:dyDescent="0.3">
      <c r="A77" s="3" t="s">
        <v>75</v>
      </c>
      <c r="B77" s="4">
        <v>1500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5">
        <v>0</v>
      </c>
      <c r="I77" s="4">
        <v>0</v>
      </c>
    </row>
    <row r="78" spans="1:9" ht="31.2" x14ac:dyDescent="0.3">
      <c r="A78" s="3" t="s">
        <v>76</v>
      </c>
      <c r="B78" s="4">
        <v>1505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5">
        <v>0</v>
      </c>
      <c r="I78" s="4">
        <v>0</v>
      </c>
    </row>
    <row r="79" spans="1:9" ht="31.2" x14ac:dyDescent="0.3">
      <c r="A79" s="3" t="s">
        <v>77</v>
      </c>
      <c r="B79" s="4">
        <v>1510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5">
        <v>0</v>
      </c>
      <c r="I79" s="4">
        <v>0</v>
      </c>
    </row>
    <row r="80" spans="1:9" ht="31.2" x14ac:dyDescent="0.3">
      <c r="A80" s="3" t="s">
        <v>78</v>
      </c>
      <c r="B80" s="4">
        <v>1515</v>
      </c>
      <c r="C80" s="4">
        <v>21077</v>
      </c>
      <c r="D80" s="4">
        <v>26346.25</v>
      </c>
      <c r="E80" s="4">
        <v>28453.95</v>
      </c>
      <c r="F80" s="4">
        <v>42291</v>
      </c>
      <c r="G80" s="4">
        <v>42291</v>
      </c>
      <c r="H80" s="5">
        <v>23606.240000000002</v>
      </c>
      <c r="I80" s="4">
        <v>68305</v>
      </c>
    </row>
    <row r="81" spans="1:9" ht="31.2" x14ac:dyDescent="0.3">
      <c r="A81" s="3" t="s">
        <v>79</v>
      </c>
      <c r="B81" s="4">
        <v>1520</v>
      </c>
      <c r="C81" s="4">
        <v>12606</v>
      </c>
      <c r="D81" s="4">
        <v>15757.5</v>
      </c>
      <c r="E81" s="4">
        <v>17018.100000000002</v>
      </c>
      <c r="F81" s="4">
        <v>14209</v>
      </c>
      <c r="G81" s="4">
        <v>14209</v>
      </c>
      <c r="H81" s="5">
        <v>14118.720000000001</v>
      </c>
      <c r="I81" s="4">
        <v>12455</v>
      </c>
    </row>
    <row r="82" spans="1:9" ht="46.8" x14ac:dyDescent="0.3">
      <c r="A82" s="3" t="s">
        <v>80</v>
      </c>
      <c r="B82" s="4">
        <v>1521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5">
        <v>0</v>
      </c>
      <c r="I82" s="4">
        <v>0</v>
      </c>
    </row>
    <row r="83" spans="1:9" ht="31.2" x14ac:dyDescent="0.3">
      <c r="A83" s="3" t="s">
        <v>81</v>
      </c>
      <c r="B83" s="4">
        <v>1525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5">
        <v>0</v>
      </c>
      <c r="I83" s="4">
        <v>0</v>
      </c>
    </row>
    <row r="84" spans="1:9" ht="31.2" x14ac:dyDescent="0.3">
      <c r="A84" s="3" t="s">
        <v>82</v>
      </c>
      <c r="B84" s="4">
        <v>1526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5">
        <v>0</v>
      </c>
      <c r="I84" s="4">
        <v>0</v>
      </c>
    </row>
    <row r="85" spans="1:9" ht="31.2" x14ac:dyDescent="0.3">
      <c r="A85" s="3" t="s">
        <v>83</v>
      </c>
      <c r="B85" s="4">
        <v>1530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5">
        <v>0</v>
      </c>
      <c r="I85" s="4">
        <v>0</v>
      </c>
    </row>
    <row r="86" spans="1:9" ht="78" x14ac:dyDescent="0.3">
      <c r="A86" s="3" t="s">
        <v>84</v>
      </c>
      <c r="B86" s="4">
        <v>1531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5">
        <v>0</v>
      </c>
      <c r="I86" s="4">
        <v>0</v>
      </c>
    </row>
    <row r="87" spans="1:9" ht="62.4" x14ac:dyDescent="0.3">
      <c r="A87" s="3" t="s">
        <v>85</v>
      </c>
      <c r="B87" s="4">
        <v>1532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5">
        <v>0</v>
      </c>
      <c r="I87" s="4">
        <v>0</v>
      </c>
    </row>
    <row r="88" spans="1:9" ht="78" x14ac:dyDescent="0.3">
      <c r="A88" s="3" t="s">
        <v>86</v>
      </c>
      <c r="B88" s="4">
        <v>1533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5">
        <v>0</v>
      </c>
      <c r="I88" s="4">
        <v>0</v>
      </c>
    </row>
    <row r="89" spans="1:9" ht="62.4" x14ac:dyDescent="0.3">
      <c r="A89" s="3" t="s">
        <v>87</v>
      </c>
      <c r="B89" s="4">
        <v>1534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5">
        <v>0</v>
      </c>
      <c r="I89" s="4">
        <v>0</v>
      </c>
    </row>
    <row r="90" spans="1:9" ht="31.2" x14ac:dyDescent="0.3">
      <c r="A90" s="3" t="s">
        <v>88</v>
      </c>
      <c r="B90" s="4">
        <v>1535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5">
        <v>0</v>
      </c>
      <c r="I90" s="4">
        <v>0</v>
      </c>
    </row>
    <row r="91" spans="1:9" ht="15.6" x14ac:dyDescent="0.3">
      <c r="A91" s="3" t="s">
        <v>89</v>
      </c>
      <c r="B91" s="4">
        <v>1540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5">
        <v>0</v>
      </c>
      <c r="I91" s="4">
        <v>0</v>
      </c>
    </row>
    <row r="92" spans="1:9" ht="31.2" x14ac:dyDescent="0.3">
      <c r="A92" s="3" t="s">
        <v>90</v>
      </c>
      <c r="B92" s="4">
        <v>1545</v>
      </c>
      <c r="C92" s="4">
        <v>0</v>
      </c>
      <c r="D92" s="4">
        <v>0</v>
      </c>
      <c r="E92" s="4">
        <v>0</v>
      </c>
      <c r="F92" s="4">
        <v>0</v>
      </c>
      <c r="G92" s="4">
        <v>0</v>
      </c>
      <c r="H92" s="5">
        <v>0</v>
      </c>
      <c r="I92" s="4">
        <v>0</v>
      </c>
    </row>
    <row r="93" spans="1:9" ht="31.2" x14ac:dyDescent="0.3">
      <c r="A93" s="6" t="s">
        <v>58</v>
      </c>
      <c r="B93" s="4">
        <v>1595</v>
      </c>
      <c r="C93" s="4">
        <v>33683</v>
      </c>
      <c r="D93" s="4">
        <v>42103.75</v>
      </c>
      <c r="E93" s="4">
        <v>45472.05</v>
      </c>
      <c r="F93" s="4">
        <v>56500</v>
      </c>
      <c r="G93" s="4">
        <v>56500</v>
      </c>
      <c r="H93" s="5">
        <v>37724.960000000006</v>
      </c>
      <c r="I93" s="4">
        <v>80760</v>
      </c>
    </row>
    <row r="94" spans="1:9" ht="15.6" x14ac:dyDescent="0.3">
      <c r="A94" s="27" t="s">
        <v>91</v>
      </c>
      <c r="B94" s="27"/>
      <c r="C94" s="27"/>
      <c r="D94" s="27"/>
      <c r="E94" s="27"/>
      <c r="F94" s="5"/>
      <c r="G94" s="5"/>
      <c r="H94" s="5"/>
      <c r="I94" s="5"/>
    </row>
    <row r="95" spans="1:9" ht="31.2" x14ac:dyDescent="0.3">
      <c r="A95" s="3" t="s">
        <v>92</v>
      </c>
      <c r="B95" s="4">
        <v>1600</v>
      </c>
      <c r="C95" s="4">
        <v>0</v>
      </c>
      <c r="D95" s="5">
        <v>0</v>
      </c>
      <c r="E95" s="5">
        <v>0</v>
      </c>
      <c r="F95" s="4">
        <v>0</v>
      </c>
      <c r="G95" s="4">
        <v>0</v>
      </c>
      <c r="H95" s="5">
        <v>0</v>
      </c>
      <c r="I95" s="4">
        <v>0</v>
      </c>
    </row>
    <row r="96" spans="1:9" ht="15.6" x14ac:dyDescent="0.3">
      <c r="A96" s="3" t="s">
        <v>93</v>
      </c>
      <c r="B96" s="4">
        <v>1605</v>
      </c>
      <c r="C96" s="4">
        <v>0</v>
      </c>
      <c r="D96" s="5">
        <v>0</v>
      </c>
      <c r="E96" s="5">
        <v>0</v>
      </c>
      <c r="F96" s="4">
        <v>0</v>
      </c>
      <c r="G96" s="4">
        <v>0</v>
      </c>
      <c r="H96" s="5">
        <v>0</v>
      </c>
      <c r="I96" s="4">
        <v>0</v>
      </c>
    </row>
    <row r="97" spans="1:9" ht="46.8" x14ac:dyDescent="0.3">
      <c r="A97" s="3" t="s">
        <v>94</v>
      </c>
      <c r="B97" s="24">
        <v>1610</v>
      </c>
      <c r="C97" s="24">
        <v>4011</v>
      </c>
      <c r="D97" s="5"/>
      <c r="E97" s="5">
        <v>5414.85</v>
      </c>
      <c r="F97" s="24">
        <v>4182</v>
      </c>
      <c r="G97" s="24">
        <v>4182</v>
      </c>
      <c r="H97" s="5">
        <v>4492.3200000000006</v>
      </c>
      <c r="I97" s="24">
        <v>4173</v>
      </c>
    </row>
    <row r="98" spans="1:9" ht="46.8" x14ac:dyDescent="0.3">
      <c r="A98" s="3" t="s">
        <v>95</v>
      </c>
      <c r="B98" s="24"/>
      <c r="C98" s="24"/>
      <c r="D98" s="5">
        <v>4060</v>
      </c>
      <c r="E98" s="5">
        <v>0</v>
      </c>
      <c r="F98" s="24"/>
      <c r="G98" s="24"/>
      <c r="H98" s="5">
        <v>0</v>
      </c>
      <c r="I98" s="24"/>
    </row>
    <row r="99" spans="1:9" ht="31.2" x14ac:dyDescent="0.3">
      <c r="A99" s="3" t="s">
        <v>96</v>
      </c>
      <c r="B99" s="4">
        <v>1615</v>
      </c>
      <c r="C99" s="4">
        <v>83275</v>
      </c>
      <c r="D99" s="5">
        <v>104093.75</v>
      </c>
      <c r="E99" s="5">
        <v>112421.25000000001</v>
      </c>
      <c r="F99" s="4">
        <v>47855</v>
      </c>
      <c r="G99" s="4">
        <v>47855</v>
      </c>
      <c r="H99" s="5">
        <v>93268.000000000015</v>
      </c>
      <c r="I99" s="4">
        <v>115383</v>
      </c>
    </row>
    <row r="100" spans="1:9" ht="31.2" x14ac:dyDescent="0.3">
      <c r="A100" s="3" t="s">
        <v>97</v>
      </c>
      <c r="B100" s="4">
        <v>1620</v>
      </c>
      <c r="C100" s="4">
        <v>14821</v>
      </c>
      <c r="D100" s="5">
        <v>18526.25</v>
      </c>
      <c r="E100" s="5">
        <v>20008.350000000002</v>
      </c>
      <c r="F100" s="4">
        <v>9262</v>
      </c>
      <c r="G100" s="4">
        <v>9262</v>
      </c>
      <c r="H100" s="5">
        <v>16599.52</v>
      </c>
      <c r="I100" s="4">
        <v>16819</v>
      </c>
    </row>
    <row r="101" spans="1:9" ht="46.8" x14ac:dyDescent="0.3">
      <c r="A101" s="3" t="s">
        <v>98</v>
      </c>
      <c r="B101" s="4">
        <v>1621</v>
      </c>
      <c r="C101" s="4">
        <v>0</v>
      </c>
      <c r="D101" s="5">
        <v>0</v>
      </c>
      <c r="E101" s="5">
        <v>0</v>
      </c>
      <c r="F101" s="4">
        <v>0</v>
      </c>
      <c r="G101" s="4">
        <v>0</v>
      </c>
      <c r="H101" s="5">
        <v>0</v>
      </c>
      <c r="I101" s="4">
        <v>0</v>
      </c>
    </row>
    <row r="102" spans="1:9" ht="31.2" x14ac:dyDescent="0.3">
      <c r="A102" s="3" t="s">
        <v>99</v>
      </c>
      <c r="B102" s="4">
        <v>1625</v>
      </c>
      <c r="C102" s="4">
        <v>1103</v>
      </c>
      <c r="D102" s="5">
        <v>1378.75</v>
      </c>
      <c r="E102" s="5">
        <v>1489.0500000000002</v>
      </c>
      <c r="F102" s="4">
        <v>1082</v>
      </c>
      <c r="G102" s="4">
        <v>1082</v>
      </c>
      <c r="H102" s="5">
        <v>1235.3600000000001</v>
      </c>
      <c r="I102" s="4">
        <v>1448</v>
      </c>
    </row>
    <row r="103" spans="1:9" ht="31.2" x14ac:dyDescent="0.3">
      <c r="A103" s="3" t="s">
        <v>100</v>
      </c>
      <c r="B103" s="4">
        <v>1630</v>
      </c>
      <c r="C103" s="4">
        <v>1401</v>
      </c>
      <c r="D103" s="5">
        <v>1751.25</v>
      </c>
      <c r="E103" s="5">
        <v>1891.3500000000001</v>
      </c>
      <c r="F103" s="4">
        <v>1819</v>
      </c>
      <c r="G103" s="4">
        <v>1819</v>
      </c>
      <c r="H103" s="5">
        <v>1569.1200000000001</v>
      </c>
      <c r="I103" s="4">
        <v>2426</v>
      </c>
    </row>
    <row r="104" spans="1:9" ht="31.2" x14ac:dyDescent="0.3">
      <c r="A104" s="3" t="s">
        <v>101</v>
      </c>
      <c r="B104" s="4">
        <v>1635</v>
      </c>
      <c r="C104" s="4">
        <v>20555</v>
      </c>
      <c r="D104" s="5">
        <v>25693.75</v>
      </c>
      <c r="E104" s="5">
        <v>27749.250000000004</v>
      </c>
      <c r="F104" s="4">
        <v>32220</v>
      </c>
      <c r="G104" s="4">
        <v>32220</v>
      </c>
      <c r="H104" s="5">
        <v>23021.600000000002</v>
      </c>
      <c r="I104" s="4">
        <v>37061</v>
      </c>
    </row>
    <row r="105" spans="1:9" ht="31.2" x14ac:dyDescent="0.3">
      <c r="A105" s="3" t="s">
        <v>102</v>
      </c>
      <c r="B105" s="4">
        <v>1640</v>
      </c>
      <c r="C105" s="4">
        <v>0</v>
      </c>
      <c r="D105" s="4">
        <v>0</v>
      </c>
      <c r="E105" s="5">
        <v>0</v>
      </c>
      <c r="F105" s="4">
        <v>0</v>
      </c>
      <c r="G105" s="4">
        <v>0</v>
      </c>
      <c r="H105" s="5">
        <v>0</v>
      </c>
      <c r="I105" s="4">
        <v>0</v>
      </c>
    </row>
    <row r="106" spans="1:9" ht="31.2" x14ac:dyDescent="0.3">
      <c r="A106" s="3" t="s">
        <v>44</v>
      </c>
      <c r="B106" s="4">
        <v>1645</v>
      </c>
      <c r="C106" s="4">
        <v>0</v>
      </c>
      <c r="D106" s="4">
        <v>0</v>
      </c>
      <c r="E106" s="5">
        <v>0</v>
      </c>
      <c r="F106" s="4">
        <v>0</v>
      </c>
      <c r="G106" s="4">
        <v>0</v>
      </c>
      <c r="H106" s="5">
        <v>0</v>
      </c>
      <c r="I106" s="4">
        <v>0</v>
      </c>
    </row>
    <row r="107" spans="1:9" ht="31.2" x14ac:dyDescent="0.3">
      <c r="A107" s="3" t="s">
        <v>103</v>
      </c>
      <c r="B107" s="4">
        <v>1650</v>
      </c>
      <c r="C107" s="4">
        <v>0</v>
      </c>
      <c r="D107" s="4">
        <v>0</v>
      </c>
      <c r="E107" s="5">
        <v>0</v>
      </c>
      <c r="F107" s="4">
        <v>0</v>
      </c>
      <c r="G107" s="4">
        <v>0</v>
      </c>
      <c r="H107" s="5">
        <v>0</v>
      </c>
      <c r="I107" s="4">
        <v>0</v>
      </c>
    </row>
    <row r="108" spans="1:9" ht="31.2" x14ac:dyDescent="0.3">
      <c r="A108" s="3" t="s">
        <v>104</v>
      </c>
      <c r="B108" s="4">
        <v>1660</v>
      </c>
      <c r="C108" s="4">
        <v>10229</v>
      </c>
      <c r="D108" s="4">
        <v>12786.25</v>
      </c>
      <c r="E108" s="5">
        <v>13809.150000000001</v>
      </c>
      <c r="F108" s="4">
        <v>10540</v>
      </c>
      <c r="G108" s="4">
        <v>10540</v>
      </c>
      <c r="H108" s="5">
        <v>11456.480000000001</v>
      </c>
      <c r="I108" s="4">
        <v>3079</v>
      </c>
    </row>
    <row r="109" spans="1:9" ht="31.2" x14ac:dyDescent="0.3">
      <c r="A109" s="3" t="s">
        <v>105</v>
      </c>
      <c r="B109" s="4">
        <v>1665</v>
      </c>
      <c r="C109" s="4">
        <v>0</v>
      </c>
      <c r="D109" s="4">
        <v>0</v>
      </c>
      <c r="E109" s="5">
        <v>0</v>
      </c>
      <c r="F109" s="4">
        <v>0</v>
      </c>
      <c r="G109" s="4">
        <v>0</v>
      </c>
      <c r="H109" s="5">
        <v>0</v>
      </c>
      <c r="I109" s="4">
        <v>0</v>
      </c>
    </row>
    <row r="110" spans="1:9" ht="46.8" x14ac:dyDescent="0.3">
      <c r="A110" s="3" t="s">
        <v>106</v>
      </c>
      <c r="B110" s="4">
        <v>1670</v>
      </c>
      <c r="C110" s="4">
        <v>0</v>
      </c>
      <c r="D110" s="4">
        <v>0</v>
      </c>
      <c r="E110" s="5">
        <v>0</v>
      </c>
      <c r="F110" s="4">
        <v>0</v>
      </c>
      <c r="G110" s="4">
        <v>0</v>
      </c>
      <c r="H110" s="5">
        <v>0</v>
      </c>
      <c r="I110" s="4">
        <v>0</v>
      </c>
    </row>
    <row r="111" spans="1:9" ht="31.2" x14ac:dyDescent="0.3">
      <c r="A111" s="3" t="s">
        <v>107</v>
      </c>
      <c r="B111" s="4">
        <v>1690</v>
      </c>
      <c r="C111" s="4">
        <v>389</v>
      </c>
      <c r="D111" s="4">
        <v>486.25</v>
      </c>
      <c r="E111" s="5">
        <v>525.15000000000009</v>
      </c>
      <c r="F111" s="4">
        <v>201</v>
      </c>
      <c r="G111" s="4">
        <v>201</v>
      </c>
      <c r="H111" s="5">
        <v>435.68000000000006</v>
      </c>
      <c r="I111" s="4">
        <v>224</v>
      </c>
    </row>
    <row r="112" spans="1:9" ht="31.2" x14ac:dyDescent="0.3">
      <c r="A112" s="6" t="s">
        <v>108</v>
      </c>
      <c r="B112" s="4">
        <v>1695</v>
      </c>
      <c r="C112" s="4">
        <v>135784</v>
      </c>
      <c r="D112" s="4">
        <v>169730</v>
      </c>
      <c r="E112" s="5">
        <v>183308.40000000002</v>
      </c>
      <c r="F112" s="4">
        <v>107161</v>
      </c>
      <c r="G112" s="4">
        <v>107161</v>
      </c>
      <c r="H112" s="5">
        <v>152078.08000000002</v>
      </c>
      <c r="I112" s="4">
        <v>180613</v>
      </c>
    </row>
    <row r="113" spans="1:9" ht="109.2" x14ac:dyDescent="0.3">
      <c r="A113" s="6" t="s">
        <v>109</v>
      </c>
      <c r="B113" s="4">
        <v>1700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5">
        <v>0</v>
      </c>
      <c r="I113" s="4">
        <v>0</v>
      </c>
    </row>
    <row r="114" spans="1:9" ht="62.4" x14ac:dyDescent="0.3">
      <c r="A114" s="6" t="s">
        <v>110</v>
      </c>
      <c r="B114" s="4">
        <v>1800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5">
        <v>0</v>
      </c>
      <c r="I114" s="4">
        <v>0</v>
      </c>
    </row>
    <row r="115" spans="1:9" ht="15.6" x14ac:dyDescent="0.3">
      <c r="A115" s="6" t="s">
        <v>60</v>
      </c>
      <c r="B115" s="4">
        <v>1900</v>
      </c>
      <c r="C115" s="4">
        <v>433063</v>
      </c>
      <c r="D115" s="4">
        <v>541328.75</v>
      </c>
      <c r="E115" s="4">
        <v>584635.05000000005</v>
      </c>
      <c r="F115" s="4">
        <v>388804</v>
      </c>
      <c r="G115" s="4">
        <v>388804</v>
      </c>
      <c r="H115" s="5">
        <v>485030.56000000006</v>
      </c>
      <c r="I115" s="4">
        <v>446029</v>
      </c>
    </row>
  </sheetData>
  <mergeCells count="27">
    <mergeCell ref="A63:E63"/>
    <mergeCell ref="I97:I98"/>
    <mergeCell ref="A76:E76"/>
    <mergeCell ref="A94:E94"/>
    <mergeCell ref="B97:B98"/>
    <mergeCell ref="C97:C98"/>
    <mergeCell ref="F97:F98"/>
    <mergeCell ref="G97:G98"/>
    <mergeCell ref="B52:B53"/>
    <mergeCell ref="C52:C53"/>
    <mergeCell ref="F52:F53"/>
    <mergeCell ref="G52:G53"/>
    <mergeCell ref="I52:I53"/>
    <mergeCell ref="G39:G40"/>
    <mergeCell ref="I39:I40"/>
    <mergeCell ref="B2:I2"/>
    <mergeCell ref="A5:E5"/>
    <mergeCell ref="B19:B20"/>
    <mergeCell ref="C19:C20"/>
    <mergeCell ref="E19:E20"/>
    <mergeCell ref="F19:F20"/>
    <mergeCell ref="G19:G20"/>
    <mergeCell ref="I19:I20"/>
    <mergeCell ref="A29:E29"/>
    <mergeCell ref="B39:B40"/>
    <mergeCell ref="C39:C40"/>
    <mergeCell ref="F39:F40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opLeftCell="A2" workbookViewId="0">
      <selection activeCell="C9" sqref="C9"/>
    </sheetView>
  </sheetViews>
  <sheetFormatPr defaultRowHeight="14.4" x14ac:dyDescent="0.3"/>
  <cols>
    <col min="1" max="1" width="24.33203125" customWidth="1"/>
    <col min="2" max="2" width="18" customWidth="1"/>
    <col min="3" max="3" width="22.5546875" customWidth="1"/>
    <col min="4" max="4" width="25.109375" customWidth="1"/>
    <col min="5" max="5" width="19.109375" customWidth="1"/>
    <col min="6" max="6" width="16.88671875" customWidth="1"/>
    <col min="7" max="7" width="16.33203125" customWidth="1"/>
    <col min="8" max="8" width="16" customWidth="1"/>
    <col min="9" max="9" width="18" customWidth="1"/>
  </cols>
  <sheetData>
    <row r="1" spans="1:9" ht="18" x14ac:dyDescent="0.35">
      <c r="A1" s="25" t="s">
        <v>0</v>
      </c>
      <c r="B1" s="25"/>
      <c r="C1" s="25"/>
      <c r="D1" s="25"/>
      <c r="E1" s="25"/>
      <c r="F1" s="25"/>
      <c r="G1" s="25"/>
      <c r="H1" s="25"/>
      <c r="I1" s="8"/>
    </row>
    <row r="2" spans="1:9" ht="27.6" x14ac:dyDescent="0.3">
      <c r="A2" s="9" t="s">
        <v>111</v>
      </c>
      <c r="B2" s="9" t="s">
        <v>2</v>
      </c>
      <c r="C2" s="9" t="s">
        <v>112</v>
      </c>
      <c r="D2" s="9" t="s">
        <v>113</v>
      </c>
      <c r="E2" s="9" t="s">
        <v>114</v>
      </c>
      <c r="F2" s="9" t="s">
        <v>115</v>
      </c>
      <c r="G2" s="9" t="s">
        <v>116</v>
      </c>
      <c r="H2" s="9" t="s">
        <v>117</v>
      </c>
      <c r="I2" s="9" t="s">
        <v>118</v>
      </c>
    </row>
    <row r="3" spans="1:9" ht="42" x14ac:dyDescent="0.3">
      <c r="A3" s="10" t="s">
        <v>119</v>
      </c>
      <c r="B3" s="11">
        <v>2000</v>
      </c>
      <c r="C3" s="11">
        <v>614544</v>
      </c>
      <c r="D3" s="11">
        <v>669852.96000000008</v>
      </c>
      <c r="E3" s="12">
        <v>700580.15999999992</v>
      </c>
      <c r="F3" s="12">
        <v>712871.03999999992</v>
      </c>
      <c r="G3" s="12">
        <v>725161.91999999993</v>
      </c>
      <c r="H3" s="12">
        <v>743598.24</v>
      </c>
      <c r="I3" s="12">
        <v>762034.56</v>
      </c>
    </row>
    <row r="4" spans="1:9" ht="28.2" x14ac:dyDescent="0.3">
      <c r="A4" s="10" t="s">
        <v>120</v>
      </c>
      <c r="B4" s="11">
        <v>2010</v>
      </c>
      <c r="C4" s="11">
        <v>-632743</v>
      </c>
      <c r="D4" s="11">
        <v>-689689.87</v>
      </c>
      <c r="E4" s="12">
        <v>-721327.0199999999</v>
      </c>
      <c r="F4" s="12">
        <v>-733981.88</v>
      </c>
      <c r="G4" s="12">
        <v>-746636.74</v>
      </c>
      <c r="H4" s="12">
        <v>-765619.03</v>
      </c>
      <c r="I4" s="12">
        <v>-784601.32</v>
      </c>
    </row>
    <row r="5" spans="1:9" ht="28.2" x14ac:dyDescent="0.3">
      <c r="A5" s="10" t="s">
        <v>121</v>
      </c>
      <c r="B5" s="11">
        <v>2011</v>
      </c>
      <c r="C5" s="11">
        <v>0</v>
      </c>
      <c r="D5" s="11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</row>
    <row r="6" spans="1:9" ht="28.2" x14ac:dyDescent="0.3">
      <c r="A6" s="10" t="s">
        <v>122</v>
      </c>
      <c r="B6" s="11">
        <v>2012</v>
      </c>
      <c r="C6" s="11">
        <v>0</v>
      </c>
      <c r="D6" s="11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</row>
    <row r="7" spans="1:9" ht="42" x14ac:dyDescent="0.3">
      <c r="A7" s="10" t="s">
        <v>123</v>
      </c>
      <c r="B7" s="11">
        <v>2013</v>
      </c>
      <c r="C7" s="11">
        <v>0</v>
      </c>
      <c r="D7" s="11">
        <v>0</v>
      </c>
      <c r="E7" s="12">
        <v>0</v>
      </c>
      <c r="F7" s="12">
        <v>0</v>
      </c>
      <c r="G7" s="12">
        <v>0</v>
      </c>
      <c r="H7" s="12">
        <v>0</v>
      </c>
      <c r="I7" s="12">
        <v>0</v>
      </c>
    </row>
    <row r="8" spans="1:9" ht="55.8" x14ac:dyDescent="0.3">
      <c r="A8" s="10" t="s">
        <v>124</v>
      </c>
      <c r="B8" s="11">
        <v>2014</v>
      </c>
      <c r="C8" s="11">
        <v>0</v>
      </c>
      <c r="D8" s="11">
        <v>0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</row>
    <row r="9" spans="1:9" ht="42" x14ac:dyDescent="0.3">
      <c r="A9" s="10" t="s">
        <v>125</v>
      </c>
      <c r="B9" s="11">
        <v>2050</v>
      </c>
      <c r="C9" s="11">
        <v>0</v>
      </c>
      <c r="D9" s="11">
        <v>0</v>
      </c>
      <c r="E9" s="12">
        <v>0</v>
      </c>
      <c r="F9" s="12">
        <v>0</v>
      </c>
      <c r="G9" s="12">
        <v>0</v>
      </c>
      <c r="H9" s="12">
        <v>0</v>
      </c>
      <c r="I9" s="12">
        <v>0</v>
      </c>
    </row>
    <row r="10" spans="1:9" ht="28.2" x14ac:dyDescent="0.3">
      <c r="A10" s="10" t="s">
        <v>126</v>
      </c>
      <c r="B10" s="11">
        <v>2070</v>
      </c>
      <c r="C10" s="11">
        <v>0</v>
      </c>
      <c r="D10" s="11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</row>
    <row r="11" spans="1:9" x14ac:dyDescent="0.3">
      <c r="A11" s="10" t="s">
        <v>127</v>
      </c>
      <c r="B11" s="11">
        <v>2090</v>
      </c>
      <c r="C11" s="11">
        <v>0</v>
      </c>
      <c r="D11" s="11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</row>
    <row r="12" spans="1:9" x14ac:dyDescent="0.3">
      <c r="A12" s="10" t="s">
        <v>128</v>
      </c>
      <c r="B12" s="11">
        <v>2095</v>
      </c>
      <c r="C12" s="11">
        <v>-18199</v>
      </c>
      <c r="D12" s="11">
        <v>-19836.91</v>
      </c>
      <c r="E12" s="12">
        <v>-20746.859999999997</v>
      </c>
      <c r="F12" s="12">
        <v>-21110.84</v>
      </c>
      <c r="G12" s="12">
        <v>-21474.82</v>
      </c>
      <c r="H12" s="12">
        <v>-22020.79</v>
      </c>
      <c r="I12" s="12">
        <v>-22566.76</v>
      </c>
    </row>
    <row r="13" spans="1:9" ht="55.8" x14ac:dyDescent="0.3">
      <c r="A13" s="10" t="s">
        <v>129</v>
      </c>
      <c r="B13" s="11">
        <v>2105</v>
      </c>
      <c r="C13" s="11">
        <v>0</v>
      </c>
      <c r="D13" s="11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</row>
    <row r="14" spans="1:9" ht="42" x14ac:dyDescent="0.3">
      <c r="A14" s="10" t="s">
        <v>130</v>
      </c>
      <c r="B14" s="11">
        <v>2110</v>
      </c>
      <c r="C14" s="11">
        <v>0</v>
      </c>
      <c r="D14" s="11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</row>
    <row r="15" spans="1:9" ht="28.2" x14ac:dyDescent="0.3">
      <c r="A15" s="10" t="s">
        <v>131</v>
      </c>
      <c r="B15" s="11">
        <v>2111</v>
      </c>
      <c r="C15" s="11">
        <v>0</v>
      </c>
      <c r="D15" s="11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</row>
    <row r="16" spans="1:9" ht="42" x14ac:dyDescent="0.3">
      <c r="A16" s="10" t="s">
        <v>132</v>
      </c>
      <c r="B16" s="11">
        <v>2112</v>
      </c>
      <c r="C16" s="11">
        <v>0</v>
      </c>
      <c r="D16" s="11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</row>
    <row r="17" spans="1:9" x14ac:dyDescent="0.3">
      <c r="A17" s="10" t="s">
        <v>133</v>
      </c>
      <c r="B17" s="11">
        <v>2120</v>
      </c>
      <c r="C17" s="11">
        <v>47055</v>
      </c>
      <c r="D17" s="11">
        <v>51289.950000000004</v>
      </c>
      <c r="E17" s="12">
        <v>53642.7</v>
      </c>
      <c r="F17" s="12">
        <v>54583.799999999996</v>
      </c>
      <c r="G17" s="12">
        <v>55524.899999999994</v>
      </c>
      <c r="H17" s="12">
        <v>56936.549999999996</v>
      </c>
      <c r="I17" s="12">
        <v>58348.2</v>
      </c>
    </row>
    <row r="18" spans="1:9" ht="55.8" x14ac:dyDescent="0.3">
      <c r="A18" s="10" t="s">
        <v>134</v>
      </c>
      <c r="B18" s="11">
        <v>2121</v>
      </c>
      <c r="C18" s="11">
        <v>0</v>
      </c>
      <c r="D18" s="11">
        <v>0</v>
      </c>
      <c r="E18" s="12">
        <v>0</v>
      </c>
      <c r="F18" s="12">
        <v>0</v>
      </c>
      <c r="G18" s="12">
        <v>0</v>
      </c>
      <c r="H18" s="12">
        <v>0</v>
      </c>
      <c r="I18" s="12">
        <v>0</v>
      </c>
    </row>
    <row r="19" spans="1:9" ht="69.599999999999994" x14ac:dyDescent="0.3">
      <c r="A19" s="10" t="s">
        <v>135</v>
      </c>
      <c r="B19" s="11">
        <v>2122</v>
      </c>
      <c r="C19" s="11">
        <v>0</v>
      </c>
      <c r="D19" s="11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</row>
    <row r="20" spans="1:9" ht="42" x14ac:dyDescent="0.3">
      <c r="A20" s="10" t="s">
        <v>136</v>
      </c>
      <c r="B20" s="11">
        <v>2130</v>
      </c>
      <c r="C20" s="11">
        <v>0</v>
      </c>
      <c r="D20" s="11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</row>
    <row r="21" spans="1:9" x14ac:dyDescent="0.3">
      <c r="A21" s="10" t="s">
        <v>137</v>
      </c>
      <c r="B21" s="11">
        <v>2130</v>
      </c>
      <c r="C21" s="11">
        <v>-20922</v>
      </c>
      <c r="D21" s="11">
        <v>-22804.980000000003</v>
      </c>
      <c r="E21" s="12">
        <v>-23851.079999999998</v>
      </c>
      <c r="F21" s="12">
        <v>-24269.519999999997</v>
      </c>
      <c r="G21" s="12">
        <v>-24687.96</v>
      </c>
      <c r="H21" s="12">
        <v>-25315.62</v>
      </c>
      <c r="I21" s="12">
        <v>-25943.279999999999</v>
      </c>
    </row>
    <row r="22" spans="1:9" x14ac:dyDescent="0.3">
      <c r="A22" s="10" t="s">
        <v>138</v>
      </c>
      <c r="B22" s="11">
        <v>2150</v>
      </c>
      <c r="C22" s="11">
        <v>0</v>
      </c>
      <c r="D22" s="11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</row>
    <row r="23" spans="1:9" x14ac:dyDescent="0.3">
      <c r="A23" s="10" t="s">
        <v>139</v>
      </c>
      <c r="B23" s="11">
        <v>2180</v>
      </c>
      <c r="C23" s="11">
        <v>-10563</v>
      </c>
      <c r="D23" s="11">
        <v>-11513.67</v>
      </c>
      <c r="E23" s="12">
        <v>-12041.82</v>
      </c>
      <c r="F23" s="12">
        <v>-12253.08</v>
      </c>
      <c r="G23" s="12">
        <v>-12464.34</v>
      </c>
      <c r="H23" s="12">
        <v>-12781.23</v>
      </c>
      <c r="I23" s="12">
        <v>-13098.12</v>
      </c>
    </row>
    <row r="24" spans="1:9" ht="55.8" x14ac:dyDescent="0.3">
      <c r="A24" s="10" t="s">
        <v>140</v>
      </c>
      <c r="B24" s="11">
        <v>2181</v>
      </c>
      <c r="C24" s="11">
        <v>0</v>
      </c>
      <c r="D24" s="11">
        <v>0</v>
      </c>
      <c r="E24" s="12">
        <v>0</v>
      </c>
      <c r="F24" s="12">
        <v>0</v>
      </c>
      <c r="G24" s="12">
        <v>0</v>
      </c>
      <c r="H24" s="12">
        <v>0</v>
      </c>
      <c r="I24" s="12">
        <v>0</v>
      </c>
    </row>
    <row r="25" spans="1:9" ht="69.599999999999994" x14ac:dyDescent="0.3">
      <c r="A25" s="10" t="s">
        <v>141</v>
      </c>
      <c r="B25" s="11">
        <v>2182</v>
      </c>
      <c r="C25" s="11">
        <v>0</v>
      </c>
      <c r="D25" s="11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</row>
    <row r="26" spans="1:9" ht="42" x14ac:dyDescent="0.3">
      <c r="A26" s="10" t="s">
        <v>142</v>
      </c>
      <c r="B26" s="11">
        <v>2190</v>
      </c>
      <c r="C26" s="11">
        <v>0</v>
      </c>
      <c r="D26" s="11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</row>
    <row r="27" spans="1:9" ht="42" x14ac:dyDescent="0.3">
      <c r="A27" s="10" t="s">
        <v>143</v>
      </c>
      <c r="B27" s="11">
        <v>2195</v>
      </c>
      <c r="C27" s="11">
        <v>-2629</v>
      </c>
      <c r="D27" s="11">
        <v>-2865.61</v>
      </c>
      <c r="E27" s="12">
        <v>-2997.06</v>
      </c>
      <c r="F27" s="12">
        <v>-3049.64</v>
      </c>
      <c r="G27" s="12">
        <v>-3102.22</v>
      </c>
      <c r="H27" s="12">
        <v>-3181.0899999999997</v>
      </c>
      <c r="I27" s="12">
        <v>-3259.96</v>
      </c>
    </row>
    <row r="28" spans="1:9" ht="28.2" x14ac:dyDescent="0.3">
      <c r="A28" s="10" t="s">
        <v>144</v>
      </c>
      <c r="B28" s="11">
        <v>2200</v>
      </c>
      <c r="C28" s="11">
        <v>0</v>
      </c>
      <c r="D28" s="11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</row>
    <row r="29" spans="1:9" x14ac:dyDescent="0.3">
      <c r="A29" s="10" t="s">
        <v>145</v>
      </c>
      <c r="B29" s="11">
        <v>2220</v>
      </c>
      <c r="C29" s="11">
        <v>14618</v>
      </c>
      <c r="D29" s="11">
        <v>15933.62</v>
      </c>
      <c r="E29" s="12">
        <v>16664.519999999997</v>
      </c>
      <c r="F29" s="12">
        <v>16956.879999999997</v>
      </c>
      <c r="G29" s="12">
        <v>17249.239999999998</v>
      </c>
      <c r="H29" s="12">
        <v>17687.78</v>
      </c>
      <c r="I29" s="12">
        <v>18126.32</v>
      </c>
    </row>
    <row r="30" spans="1:9" x14ac:dyDescent="0.3">
      <c r="A30" s="10" t="s">
        <v>146</v>
      </c>
      <c r="B30" s="11">
        <v>2240</v>
      </c>
      <c r="C30" s="11">
        <v>0</v>
      </c>
      <c r="D30" s="11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</row>
    <row r="31" spans="1:9" ht="28.2" x14ac:dyDescent="0.3">
      <c r="A31" s="10" t="s">
        <v>147</v>
      </c>
      <c r="B31" s="11">
        <v>2241</v>
      </c>
      <c r="C31" s="11">
        <v>0</v>
      </c>
      <c r="D31" s="11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</row>
    <row r="32" spans="1:9" x14ac:dyDescent="0.3">
      <c r="A32" s="10" t="s">
        <v>148</v>
      </c>
      <c r="B32" s="11">
        <v>2250</v>
      </c>
      <c r="C32" s="11">
        <v>-12325</v>
      </c>
      <c r="D32" s="11">
        <v>-13434.250000000002</v>
      </c>
      <c r="E32" s="12">
        <v>-14050.499999999998</v>
      </c>
      <c r="F32" s="12">
        <v>-14296.999999999998</v>
      </c>
      <c r="G32" s="12">
        <v>-14543.5</v>
      </c>
      <c r="H32" s="12">
        <v>-14913.25</v>
      </c>
      <c r="I32" s="12">
        <v>-15283</v>
      </c>
    </row>
    <row r="33" spans="1:9" ht="28.2" x14ac:dyDescent="0.3">
      <c r="A33" s="10" t="s">
        <v>149</v>
      </c>
      <c r="B33" s="11">
        <v>2255</v>
      </c>
      <c r="C33" s="11">
        <v>0</v>
      </c>
      <c r="D33" s="11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</row>
    <row r="34" spans="1:9" x14ac:dyDescent="0.3">
      <c r="A34" s="10" t="s">
        <v>150</v>
      </c>
      <c r="B34" s="11">
        <v>2270</v>
      </c>
      <c r="C34" s="11">
        <v>0</v>
      </c>
      <c r="D34" s="11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</row>
    <row r="35" spans="1:9" ht="42" x14ac:dyDescent="0.3">
      <c r="A35" s="10" t="s">
        <v>151</v>
      </c>
      <c r="B35" s="11">
        <v>2275</v>
      </c>
      <c r="C35" s="11">
        <v>0</v>
      </c>
      <c r="D35" s="11">
        <v>0</v>
      </c>
      <c r="E35" s="12">
        <v>0</v>
      </c>
      <c r="F35" s="12">
        <v>0</v>
      </c>
      <c r="G35" s="12">
        <v>0</v>
      </c>
      <c r="H35" s="12">
        <v>0</v>
      </c>
      <c r="I35" s="12">
        <v>0</v>
      </c>
    </row>
    <row r="36" spans="1:9" ht="42" x14ac:dyDescent="0.3">
      <c r="A36" s="10" t="s">
        <v>152</v>
      </c>
      <c r="B36" s="11">
        <v>2290</v>
      </c>
      <c r="C36" s="11">
        <v>0</v>
      </c>
      <c r="D36" s="11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</row>
    <row r="37" spans="1:9" ht="28.2" x14ac:dyDescent="0.3">
      <c r="A37" s="10" t="s">
        <v>153</v>
      </c>
      <c r="B37" s="11">
        <v>2295</v>
      </c>
      <c r="C37" s="11">
        <v>-336</v>
      </c>
      <c r="D37" s="11">
        <v>-366.24</v>
      </c>
      <c r="E37" s="12">
        <v>-383.03999999999996</v>
      </c>
      <c r="F37" s="12">
        <v>-389.76</v>
      </c>
      <c r="G37" s="12">
        <v>-396.47999999999996</v>
      </c>
      <c r="H37" s="12">
        <v>-406.56</v>
      </c>
      <c r="I37" s="12">
        <v>-416.64</v>
      </c>
    </row>
    <row r="38" spans="1:9" ht="28.2" x14ac:dyDescent="0.3">
      <c r="A38" s="10" t="s">
        <v>154</v>
      </c>
      <c r="B38" s="11">
        <v>2300</v>
      </c>
      <c r="C38" s="11">
        <v>-10253</v>
      </c>
      <c r="D38" s="11">
        <v>-11175.77</v>
      </c>
      <c r="E38" s="12">
        <v>-11688.419999999998</v>
      </c>
      <c r="F38" s="12">
        <v>-11893.48</v>
      </c>
      <c r="G38" s="12">
        <v>-12098.539999999999</v>
      </c>
      <c r="H38" s="12">
        <v>-12406.13</v>
      </c>
      <c r="I38" s="12">
        <v>-12713.72</v>
      </c>
    </row>
    <row r="39" spans="1:9" ht="42" x14ac:dyDescent="0.3">
      <c r="A39" s="10" t="s">
        <v>155</v>
      </c>
      <c r="B39" s="11">
        <v>2305</v>
      </c>
      <c r="C39" s="11">
        <v>0</v>
      </c>
      <c r="D39" s="11">
        <v>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</row>
    <row r="40" spans="1:9" ht="28.2" x14ac:dyDescent="0.3">
      <c r="A40" s="10" t="s">
        <v>156</v>
      </c>
      <c r="B40" s="11">
        <v>2350</v>
      </c>
      <c r="C40" s="11">
        <v>0</v>
      </c>
      <c r="D40" s="11">
        <v>0</v>
      </c>
      <c r="E40" s="12">
        <v>0</v>
      </c>
      <c r="F40" s="12">
        <v>0</v>
      </c>
      <c r="G40" s="12">
        <v>0</v>
      </c>
      <c r="H40" s="12">
        <v>0</v>
      </c>
      <c r="I40" s="12">
        <v>0</v>
      </c>
    </row>
    <row r="41" spans="1:9" ht="28.2" x14ac:dyDescent="0.3">
      <c r="A41" s="10" t="s">
        <v>157</v>
      </c>
      <c r="B41" s="11">
        <v>2355</v>
      </c>
      <c r="C41" s="11">
        <v>-10589</v>
      </c>
      <c r="D41" s="11">
        <v>-11542.01</v>
      </c>
      <c r="E41" s="12">
        <v>-12071.46</v>
      </c>
      <c r="F41" s="12">
        <v>-12283.24</v>
      </c>
      <c r="G41" s="12">
        <v>-12495.019999999999</v>
      </c>
      <c r="H41" s="12">
        <v>-12812.69</v>
      </c>
      <c r="I41" s="12">
        <v>-13130.36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1"/>
  <sheetViews>
    <sheetView tabSelected="1" topLeftCell="A130" zoomScale="85" zoomScaleNormal="85" workbookViewId="0">
      <selection activeCell="A148" sqref="A148:I162"/>
    </sheetView>
  </sheetViews>
  <sheetFormatPr defaultRowHeight="14.4" x14ac:dyDescent="0.3"/>
  <cols>
    <col min="1" max="9" width="15.6640625" customWidth="1"/>
    <col min="10" max="11" width="11.5546875" customWidth="1"/>
  </cols>
  <sheetData>
    <row r="1" spans="1:18" ht="18" x14ac:dyDescent="0.35">
      <c r="A1" s="13"/>
      <c r="B1" s="33" t="s">
        <v>163</v>
      </c>
      <c r="C1" s="33"/>
      <c r="D1" s="33"/>
      <c r="E1" s="33"/>
      <c r="F1" s="13"/>
      <c r="G1" s="13"/>
      <c r="H1" s="13"/>
      <c r="I1" s="13"/>
      <c r="J1" s="13"/>
      <c r="K1" s="13"/>
      <c r="L1" s="13"/>
      <c r="M1" s="13"/>
      <c r="N1" s="13"/>
    </row>
    <row r="3" spans="1:18" ht="18" x14ac:dyDescent="0.35">
      <c r="B3" s="33" t="s">
        <v>162</v>
      </c>
      <c r="C3" s="33"/>
      <c r="D3" s="33"/>
      <c r="E3" s="33"/>
      <c r="F3" s="33"/>
      <c r="G3" s="33"/>
      <c r="H3" s="33"/>
      <c r="I3" s="33"/>
      <c r="J3" s="33"/>
    </row>
    <row r="6" spans="1:18" ht="17.399999999999999" x14ac:dyDescent="0.35">
      <c r="A6" s="37" t="s">
        <v>164</v>
      </c>
      <c r="B6" s="37"/>
      <c r="C6" s="37"/>
      <c r="D6" s="37"/>
      <c r="E6" s="37"/>
      <c r="F6" s="37"/>
      <c r="G6" s="37"/>
      <c r="H6" s="37"/>
      <c r="I6" s="37"/>
      <c r="J6" s="13"/>
      <c r="K6" s="13"/>
      <c r="L6" s="13"/>
      <c r="M6" s="13"/>
      <c r="N6" s="13"/>
    </row>
    <row r="7" spans="1:18" ht="15" thickBot="1" x14ac:dyDescent="0.35"/>
    <row r="8" spans="1:18" ht="16.2" thickBot="1" x14ac:dyDescent="0.35">
      <c r="A8" s="34" t="s">
        <v>158</v>
      </c>
      <c r="B8" s="35"/>
      <c r="C8" s="14" t="s">
        <v>3</v>
      </c>
      <c r="D8" s="14" t="s">
        <v>4</v>
      </c>
      <c r="E8" s="14" t="s">
        <v>5</v>
      </c>
      <c r="F8" s="14" t="s">
        <v>6</v>
      </c>
      <c r="G8" s="14" t="s">
        <v>7</v>
      </c>
      <c r="H8" s="14" t="s">
        <v>8</v>
      </c>
      <c r="I8" s="14" t="s">
        <v>160</v>
      </c>
    </row>
    <row r="9" spans="1:18" ht="16.2" thickBot="1" x14ac:dyDescent="0.35">
      <c r="A9" s="36" t="s">
        <v>165</v>
      </c>
      <c r="B9" s="36"/>
      <c r="C9" s="44">
        <f>'Звіт про фінансовий результат'!C3/(Balance!C22+Balance!C37+Balance!C38+Balance!C39+Balance!C41+Balance!C42+Balance!C43+Balance!C44+Balance!C45+Balance!C50)</f>
        <v>7.7122634405903314</v>
      </c>
      <c r="D9" s="44">
        <f>'Звіт про фінансовий результат'!D3/(Balance!D22+Balance!D37+Balance!D38+Balance!D39+Balance!D41+Balance!D42+Balance!D43+Balance!D44+Balance!D45+Balance!D50)</f>
        <v>6.7250937201947698</v>
      </c>
      <c r="E9" s="44">
        <f>'Звіт про фінансовий результат'!E3/(Balance!E22+Balance!E37+Balance!E38+Balance!E39+Balance!E41+Balance!E42+Balance!E43+Balance!E44+Balance!E45+Balance!E50)</f>
        <v>6.5125780164985008</v>
      </c>
      <c r="F9" s="44">
        <f>'Звіт про фінансовий результат'!F3/(Balance!F22+Balance!F37+Balance!F38+Balance!F39+Balance!F41+Balance!F42+Balance!F43+Balance!F44+Balance!F45+Balance!F50)</f>
        <v>10.594641381565257</v>
      </c>
      <c r="G9" s="44">
        <f>'Звіт про фінансовий результат'!G3/(Balance!G22+Balance!G37+Balance!G38+Balance!G39+Balance!G41+Balance!G42+Balance!G43+Balance!G44+Balance!G45+Balance!G50)</f>
        <v>10.7773076122819</v>
      </c>
      <c r="H9" s="44">
        <f>'Звіт про фінансовий результат'!H3/(Balance!H22+Balance!H37+Balance!H38+Balance!H39+Balance!H41+Balance!H42+Balance!H43+Balance!H44+Balance!H45+Balance!H50)</f>
        <v>8.3319988956377689</v>
      </c>
      <c r="I9" s="44">
        <f>'Звіт про фінансовий результат'!I3/(Balance!I22+Balance!I37+Balance!I38+Balance!I39+Balance!I41+Balance!I42+Balance!I43+Balance!I44+Balance!I45+Balance!I50)</f>
        <v>6.3796343178621662</v>
      </c>
      <c r="J9">
        <f>'Звіт про фінансовий результат'!C3</f>
        <v>614544</v>
      </c>
      <c r="K9">
        <f>'Звіт про фінансовий результат'!D3</f>
        <v>669852.96000000008</v>
      </c>
      <c r="L9">
        <f>'Звіт про фінансовий результат'!E3</f>
        <v>700580.15999999992</v>
      </c>
      <c r="M9">
        <f>'Звіт про фінансовий результат'!F3</f>
        <v>712871.03999999992</v>
      </c>
      <c r="N9">
        <f>'Звіт про фінансовий результат'!G3</f>
        <v>725161.91999999993</v>
      </c>
      <c r="O9">
        <f>'Звіт про фінансовий результат'!H3</f>
        <v>743598.24</v>
      </c>
      <c r="P9">
        <f>'Звіт про фінансовий результат'!I3</f>
        <v>762034.56</v>
      </c>
      <c r="Q9">
        <f>'Звіт про фінансовий результат'!J3</f>
        <v>0</v>
      </c>
      <c r="R9">
        <f>'Звіт про фінансовий результат'!K3</f>
        <v>0</v>
      </c>
    </row>
    <row r="10" spans="1:18" ht="16.2" thickBot="1" x14ac:dyDescent="0.35">
      <c r="A10" s="28" t="s">
        <v>159</v>
      </c>
      <c r="B10" s="28"/>
      <c r="C10" s="17">
        <v>18</v>
      </c>
      <c r="D10" s="17">
        <v>18</v>
      </c>
      <c r="E10" s="17">
        <v>18</v>
      </c>
      <c r="F10" s="17">
        <v>18</v>
      </c>
      <c r="G10" s="17">
        <v>18</v>
      </c>
      <c r="H10" s="17">
        <v>18</v>
      </c>
      <c r="I10" s="17">
        <v>18</v>
      </c>
      <c r="J10">
        <f>(Balance!C22+Balance!C37+Balance!C38+Balance!C39+Balance!C41+Balance!C42+Balance!C43+Balance!C44+Balance!C45+Balance!C50)</f>
        <v>79684</v>
      </c>
      <c r="K10">
        <f>(Balance!D22+Balance!D37+Balance!D38+Balance!D39+Balance!D41+Balance!D42+Balance!D43+Balance!D44+Balance!D45+Balance!D50)</f>
        <v>99605</v>
      </c>
      <c r="L10">
        <f>(Balance!E22+Balance!E37+Balance!E38+Balance!E39+Balance!E41+Balance!E42+Balance!E43+Balance!E44+Balance!E45+Balance!E50)</f>
        <v>107573.40000000001</v>
      </c>
      <c r="M10">
        <f>(Balance!F22+Balance!F37+Balance!F38+Balance!F39+Balance!F41+Balance!F42+Balance!F43+Balance!F44+Balance!F45+Balance!F50)</f>
        <v>67286</v>
      </c>
      <c r="N10">
        <f>(Balance!G22+Balance!G37+Balance!G38+Balance!G39+Balance!G41+Balance!G42+Balance!G43+Balance!G44+Balance!G45+Balance!G50)</f>
        <v>67286</v>
      </c>
      <c r="O10">
        <f>(Balance!H22+Balance!H37+Balance!H38+Balance!H39+Balance!H41+Balance!H42+Balance!H43+Balance!H44+Balance!H45+Balance!H50)</f>
        <v>89246.080000000002</v>
      </c>
      <c r="P10">
        <f>(Balance!I22+Balance!I37+Balance!I38+Balance!I39+Balance!I41+Balance!I42+Balance!I43+Balance!I44+Balance!I45+Balance!I50)</f>
        <v>119448</v>
      </c>
      <c r="Q10">
        <f>(Balance!J22+Balance!J37+Balance!J38+Balance!J39+Balance!J41+Balance!J42+Balance!J43+Balance!J44+Balance!J45+Balance!J50)</f>
        <v>0</v>
      </c>
      <c r="R10">
        <f>(Balance!K22+Balance!K37+Balance!K38+Balance!K39+Balance!K41+Balance!K42+Balance!K43+Balance!K44+Balance!K45+Balance!K50)</f>
        <v>0</v>
      </c>
    </row>
    <row r="11" spans="1:18" x14ac:dyDescent="0.3">
      <c r="K11">
        <f>K9/J9</f>
        <v>1.0900000000000001</v>
      </c>
      <c r="L11">
        <f t="shared" ref="L11:R11" si="0">L9/K9</f>
        <v>1.0458715596330272</v>
      </c>
      <c r="M11">
        <f t="shared" si="0"/>
        <v>1.0175438596491229</v>
      </c>
      <c r="N11">
        <f t="shared" si="0"/>
        <v>1.0172413793103448</v>
      </c>
      <c r="O11">
        <f t="shared" si="0"/>
        <v>1.0254237288135595</v>
      </c>
      <c r="P11">
        <f t="shared" si="0"/>
        <v>1.0247933884297522</v>
      </c>
      <c r="Q11">
        <f t="shared" si="0"/>
        <v>0</v>
      </c>
      <c r="R11" t="e">
        <f t="shared" si="0"/>
        <v>#DIV/0!</v>
      </c>
    </row>
    <row r="12" spans="1:18" ht="15.6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>
        <f>K10/J10</f>
        <v>1.25</v>
      </c>
      <c r="L12">
        <f t="shared" ref="L12:R12" si="1">L10/K10</f>
        <v>1.08</v>
      </c>
      <c r="M12">
        <f t="shared" si="1"/>
        <v>0.62548920086192306</v>
      </c>
      <c r="N12">
        <f t="shared" si="1"/>
        <v>1</v>
      </c>
      <c r="O12">
        <f t="shared" si="1"/>
        <v>1.3263692298546503</v>
      </c>
      <c r="P12">
        <f t="shared" si="1"/>
        <v>1.3384117263189599</v>
      </c>
      <c r="Q12">
        <f t="shared" si="1"/>
        <v>0</v>
      </c>
      <c r="R12" t="e">
        <f t="shared" si="1"/>
        <v>#DIV/0!</v>
      </c>
    </row>
    <row r="13" spans="1:18" ht="15.6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>
        <f>P10/N10</f>
        <v>1.7752281306661117</v>
      </c>
    </row>
    <row r="14" spans="1:18" ht="15.6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</row>
    <row r="15" spans="1:18" ht="15.6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</row>
    <row r="16" spans="1:18" ht="15.6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</row>
    <row r="17" spans="1:13" ht="15.6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  <row r="18" spans="1:13" ht="15.6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  <row r="19" spans="1:13" ht="15.6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</row>
    <row r="20" spans="1:13" ht="15.6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ht="15.6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1:13" ht="15.6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</row>
    <row r="23" spans="1:13" ht="15.6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</row>
    <row r="24" spans="1:13" ht="15.6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</row>
    <row r="25" spans="1:13" ht="15.6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</row>
    <row r="26" spans="1:13" ht="15.6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</row>
    <row r="27" spans="1:13" ht="15.6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ht="15.6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ht="15.6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ht="15.6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ht="15.6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3" ht="15.6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ht="15.6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7" spans="1:13" ht="14.4" customHeight="1" x14ac:dyDescent="0.3">
      <c r="A37" s="38" t="s">
        <v>174</v>
      </c>
      <c r="B37" s="38"/>
      <c r="C37" s="38"/>
      <c r="D37" s="38"/>
      <c r="E37" s="38"/>
      <c r="F37" s="38"/>
      <c r="G37" s="38"/>
      <c r="H37" s="38"/>
      <c r="I37" s="38"/>
    </row>
    <row r="38" spans="1:13" x14ac:dyDescent="0.3">
      <c r="A38" s="38"/>
      <c r="B38" s="38"/>
      <c r="C38" s="38"/>
      <c r="D38" s="38"/>
      <c r="E38" s="38"/>
      <c r="F38" s="38"/>
      <c r="G38" s="38"/>
      <c r="H38" s="38"/>
      <c r="I38" s="38"/>
    </row>
    <row r="39" spans="1:13" x14ac:dyDescent="0.3">
      <c r="A39" s="38"/>
      <c r="B39" s="38"/>
      <c r="C39" s="38"/>
      <c r="D39" s="38"/>
      <c r="E39" s="38"/>
      <c r="F39" s="38"/>
      <c r="G39" s="38"/>
      <c r="H39" s="38"/>
      <c r="I39" s="38"/>
    </row>
    <row r="40" spans="1:13" x14ac:dyDescent="0.3">
      <c r="A40" s="38"/>
      <c r="B40" s="38"/>
      <c r="C40" s="38"/>
      <c r="D40" s="38"/>
      <c r="E40" s="38"/>
      <c r="F40" s="38"/>
      <c r="G40" s="38"/>
      <c r="H40" s="38"/>
      <c r="I40" s="38"/>
    </row>
    <row r="41" spans="1:13" x14ac:dyDescent="0.3">
      <c r="A41" s="38"/>
      <c r="B41" s="38"/>
      <c r="C41" s="38"/>
      <c r="D41" s="38"/>
      <c r="E41" s="38"/>
      <c r="F41" s="38"/>
      <c r="G41" s="38"/>
      <c r="H41" s="38"/>
      <c r="I41" s="38"/>
    </row>
    <row r="42" spans="1:13" x14ac:dyDescent="0.3">
      <c r="A42" s="38"/>
      <c r="B42" s="38"/>
      <c r="C42" s="38"/>
      <c r="D42" s="38"/>
      <c r="E42" s="38"/>
      <c r="F42" s="38"/>
      <c r="G42" s="38"/>
      <c r="H42" s="38"/>
      <c r="I42" s="38"/>
    </row>
    <row r="43" spans="1:13" x14ac:dyDescent="0.3">
      <c r="A43" s="38"/>
      <c r="B43" s="38"/>
      <c r="C43" s="38"/>
      <c r="D43" s="38"/>
      <c r="E43" s="38"/>
      <c r="F43" s="38"/>
      <c r="G43" s="38"/>
      <c r="H43" s="38"/>
      <c r="I43" s="38"/>
    </row>
    <row r="44" spans="1:13" x14ac:dyDescent="0.3">
      <c r="A44" s="38"/>
      <c r="B44" s="38"/>
      <c r="C44" s="38"/>
      <c r="D44" s="38"/>
      <c r="E44" s="38"/>
      <c r="F44" s="38"/>
      <c r="G44" s="38"/>
      <c r="H44" s="38"/>
      <c r="I44" s="38"/>
    </row>
    <row r="45" spans="1:13" x14ac:dyDescent="0.3">
      <c r="A45" s="38"/>
      <c r="B45" s="38"/>
      <c r="C45" s="38"/>
      <c r="D45" s="38"/>
      <c r="E45" s="38"/>
      <c r="F45" s="38"/>
      <c r="G45" s="38"/>
      <c r="H45" s="38"/>
      <c r="I45" s="38"/>
    </row>
    <row r="46" spans="1:13" x14ac:dyDescent="0.3">
      <c r="A46" s="38"/>
      <c r="B46" s="38"/>
      <c r="C46" s="38"/>
      <c r="D46" s="38"/>
      <c r="E46" s="38"/>
      <c r="F46" s="38"/>
      <c r="G46" s="38"/>
      <c r="H46" s="38"/>
      <c r="I46" s="38"/>
    </row>
    <row r="47" spans="1:13" x14ac:dyDescent="0.3">
      <c r="A47" s="38"/>
      <c r="B47" s="38"/>
      <c r="C47" s="38"/>
      <c r="D47" s="38"/>
      <c r="E47" s="38"/>
      <c r="F47" s="38"/>
      <c r="G47" s="38"/>
      <c r="H47" s="38"/>
      <c r="I47" s="38"/>
    </row>
    <row r="48" spans="1:13" x14ac:dyDescent="0.3">
      <c r="A48" s="38"/>
      <c r="B48" s="38"/>
      <c r="C48" s="38"/>
      <c r="D48" s="38"/>
      <c r="E48" s="38"/>
      <c r="F48" s="38"/>
      <c r="G48" s="38"/>
      <c r="H48" s="38"/>
      <c r="I48" s="38"/>
    </row>
    <row r="49" spans="1:18" x14ac:dyDescent="0.3">
      <c r="A49" s="38"/>
      <c r="B49" s="38"/>
      <c r="C49" s="38"/>
      <c r="D49" s="38"/>
      <c r="E49" s="38"/>
      <c r="F49" s="38"/>
      <c r="G49" s="38"/>
      <c r="H49" s="38"/>
      <c r="I49" s="38"/>
    </row>
    <row r="54" spans="1:18" ht="17.399999999999999" x14ac:dyDescent="0.35">
      <c r="A54" s="37" t="s">
        <v>166</v>
      </c>
      <c r="B54" s="37"/>
      <c r="C54" s="37"/>
      <c r="D54" s="37"/>
      <c r="E54" s="37"/>
      <c r="F54" s="13"/>
      <c r="G54" s="13"/>
      <c r="H54" s="13"/>
      <c r="I54" s="13"/>
      <c r="J54" s="13"/>
      <c r="K54" s="13"/>
    </row>
    <row r="55" spans="1:18" ht="15" thickBot="1" x14ac:dyDescent="0.35"/>
    <row r="56" spans="1:18" ht="16.2" thickBot="1" x14ac:dyDescent="0.35">
      <c r="A56" s="39" t="s">
        <v>158</v>
      </c>
      <c r="B56" s="39"/>
      <c r="C56" s="14" t="s">
        <v>3</v>
      </c>
      <c r="D56" s="14" t="s">
        <v>4</v>
      </c>
      <c r="E56" s="14" t="s">
        <v>5</v>
      </c>
      <c r="F56" s="14" t="s">
        <v>6</v>
      </c>
      <c r="G56" s="14" t="s">
        <v>7</v>
      </c>
      <c r="H56" s="14" t="s">
        <v>8</v>
      </c>
      <c r="I56" s="14" t="s">
        <v>160</v>
      </c>
      <c r="J56" s="13"/>
      <c r="K56" s="13"/>
      <c r="L56" s="16"/>
      <c r="M56" s="16"/>
      <c r="N56" s="16"/>
      <c r="P56" s="16"/>
    </row>
    <row r="57" spans="1:18" ht="16.2" thickBot="1" x14ac:dyDescent="0.35">
      <c r="A57" s="29" t="s">
        <v>168</v>
      </c>
      <c r="B57" s="30"/>
      <c r="C57" s="44">
        <f>90/C9</f>
        <v>11.66972584550496</v>
      </c>
      <c r="D57" s="44">
        <f t="shared" ref="D57:I57" si="2">90/D9</f>
        <v>13.382713125579082</v>
      </c>
      <c r="E57" s="44">
        <f t="shared" si="2"/>
        <v>13.819412185466403</v>
      </c>
      <c r="F57" s="44">
        <f t="shared" si="2"/>
        <v>8.4948604448849565</v>
      </c>
      <c r="G57" s="44">
        <f t="shared" si="2"/>
        <v>8.3508797593784294</v>
      </c>
      <c r="H57" s="44">
        <f t="shared" si="2"/>
        <v>10.801729708235996</v>
      </c>
      <c r="I57" s="44">
        <f t="shared" si="2"/>
        <v>14.107391664755992</v>
      </c>
      <c r="J57" s="13"/>
      <c r="K57" s="20"/>
      <c r="L57" s="20"/>
      <c r="M57" s="20"/>
      <c r="N57" s="20"/>
      <c r="O57" s="20"/>
      <c r="P57" s="20"/>
      <c r="Q57" s="20"/>
      <c r="R57" s="20"/>
    </row>
    <row r="58" spans="1:18" ht="16.2" thickBot="1" x14ac:dyDescent="0.35">
      <c r="A58" s="29" t="s">
        <v>167</v>
      </c>
      <c r="B58" s="30"/>
      <c r="C58" s="17">
        <v>20</v>
      </c>
      <c r="D58" s="17">
        <v>20</v>
      </c>
      <c r="E58" s="17">
        <v>20</v>
      </c>
      <c r="F58" s="17">
        <v>20</v>
      </c>
      <c r="G58" s="17">
        <v>20</v>
      </c>
      <c r="H58" s="17">
        <v>20</v>
      </c>
      <c r="I58" s="17">
        <v>20</v>
      </c>
      <c r="J58" s="13"/>
      <c r="K58" s="20"/>
      <c r="L58" s="20"/>
      <c r="M58" s="20"/>
      <c r="N58" s="20"/>
      <c r="O58" s="20"/>
      <c r="P58" s="20"/>
      <c r="Q58" s="20"/>
      <c r="R58" s="20"/>
    </row>
    <row r="59" spans="1:18" x14ac:dyDescent="0.3">
      <c r="A59" s="20"/>
      <c r="B59" s="20"/>
      <c r="C59" s="21"/>
      <c r="D59" s="21"/>
      <c r="E59" s="21"/>
      <c r="F59" s="21"/>
      <c r="G59" s="21"/>
      <c r="H59" s="21"/>
      <c r="I59" s="21"/>
      <c r="J59" s="13"/>
      <c r="K59" s="13"/>
      <c r="L59" s="20"/>
      <c r="M59" s="20"/>
      <c r="N59" s="20"/>
      <c r="O59" s="20"/>
      <c r="P59" s="20"/>
      <c r="Q59" s="13"/>
    </row>
    <row r="60" spans="1:18" x14ac:dyDescent="0.3">
      <c r="A60" s="18"/>
      <c r="B60" s="16"/>
      <c r="C60" s="16"/>
      <c r="D60" s="16"/>
      <c r="E60" s="16"/>
      <c r="F60" s="16"/>
      <c r="G60" s="16"/>
      <c r="H60" s="16"/>
      <c r="I60" s="16"/>
      <c r="J60" s="16"/>
      <c r="K60" s="20"/>
      <c r="L60" s="20"/>
      <c r="M60" s="20"/>
      <c r="N60" s="20"/>
      <c r="O60" s="20"/>
      <c r="P60" s="20"/>
    </row>
    <row r="61" spans="1:18" x14ac:dyDescent="0.3">
      <c r="A61" s="1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</row>
    <row r="62" spans="1:18" x14ac:dyDescent="0.3">
      <c r="A62" s="18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</row>
    <row r="63" spans="1:18" x14ac:dyDescent="0.3">
      <c r="A63" s="18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8" x14ac:dyDescent="0.3">
      <c r="A64" s="19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3">
      <c r="A65" s="18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3">
      <c r="A66" s="18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x14ac:dyDescent="0.3">
      <c r="A67" s="18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</row>
    <row r="68" spans="1:14" x14ac:dyDescent="0.3">
      <c r="A68" s="18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</row>
    <row r="69" spans="1:14" x14ac:dyDescent="0.3">
      <c r="A69" s="18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</row>
    <row r="70" spans="1:14" x14ac:dyDescent="0.3">
      <c r="A70" s="18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</row>
    <row r="71" spans="1:14" x14ac:dyDescent="0.3">
      <c r="A71" s="18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</row>
    <row r="86" spans="1:9" x14ac:dyDescent="0.3">
      <c r="A86" s="38" t="s">
        <v>175</v>
      </c>
      <c r="B86" s="38"/>
      <c r="C86" s="38"/>
      <c r="D86" s="38"/>
      <c r="E86" s="38"/>
      <c r="F86" s="38"/>
      <c r="G86" s="38"/>
      <c r="H86" s="38"/>
      <c r="I86" s="38"/>
    </row>
    <row r="87" spans="1:9" x14ac:dyDescent="0.3">
      <c r="A87" s="38"/>
      <c r="B87" s="38"/>
      <c r="C87" s="38"/>
      <c r="D87" s="38"/>
      <c r="E87" s="38"/>
      <c r="F87" s="38"/>
      <c r="G87" s="38"/>
      <c r="H87" s="38"/>
      <c r="I87" s="38"/>
    </row>
    <row r="88" spans="1:9" x14ac:dyDescent="0.3">
      <c r="A88" s="38"/>
      <c r="B88" s="38"/>
      <c r="C88" s="38"/>
      <c r="D88" s="38"/>
      <c r="E88" s="38"/>
      <c r="F88" s="38"/>
      <c r="G88" s="38"/>
      <c r="H88" s="38"/>
      <c r="I88" s="38"/>
    </row>
    <row r="89" spans="1:9" x14ac:dyDescent="0.3">
      <c r="A89" s="38"/>
      <c r="B89" s="38"/>
      <c r="C89" s="38"/>
      <c r="D89" s="38"/>
      <c r="E89" s="38"/>
      <c r="F89" s="38"/>
      <c r="G89" s="38"/>
      <c r="H89" s="38"/>
      <c r="I89" s="38"/>
    </row>
    <row r="90" spans="1:9" x14ac:dyDescent="0.3">
      <c r="A90" s="38"/>
      <c r="B90" s="38"/>
      <c r="C90" s="38"/>
      <c r="D90" s="38"/>
      <c r="E90" s="38"/>
      <c r="F90" s="38"/>
      <c r="G90" s="38"/>
      <c r="H90" s="38"/>
      <c r="I90" s="38"/>
    </row>
    <row r="91" spans="1:9" x14ac:dyDescent="0.3">
      <c r="A91" s="38"/>
      <c r="B91" s="38"/>
      <c r="C91" s="38"/>
      <c r="D91" s="38"/>
      <c r="E91" s="38"/>
      <c r="F91" s="38"/>
      <c r="G91" s="38"/>
      <c r="H91" s="38"/>
      <c r="I91" s="38"/>
    </row>
    <row r="92" spans="1:9" x14ac:dyDescent="0.3">
      <c r="A92" s="38"/>
      <c r="B92" s="38"/>
      <c r="C92" s="38"/>
      <c r="D92" s="38"/>
      <c r="E92" s="38"/>
      <c r="F92" s="38"/>
      <c r="G92" s="38"/>
      <c r="H92" s="38"/>
      <c r="I92" s="38"/>
    </row>
    <row r="93" spans="1:9" x14ac:dyDescent="0.3">
      <c r="A93" s="38"/>
      <c r="B93" s="38"/>
      <c r="C93" s="38"/>
      <c r="D93" s="38"/>
      <c r="E93" s="38"/>
      <c r="F93" s="38"/>
      <c r="G93" s="38"/>
      <c r="H93" s="38"/>
      <c r="I93" s="38"/>
    </row>
    <row r="94" spans="1:9" x14ac:dyDescent="0.3">
      <c r="A94" s="38"/>
      <c r="B94" s="38"/>
      <c r="C94" s="38"/>
      <c r="D94" s="38"/>
      <c r="E94" s="38"/>
      <c r="F94" s="38"/>
      <c r="G94" s="38"/>
      <c r="H94" s="38"/>
      <c r="I94" s="38"/>
    </row>
    <row r="95" spans="1:9" x14ac:dyDescent="0.3">
      <c r="A95" s="38"/>
      <c r="B95" s="38"/>
      <c r="C95" s="38"/>
      <c r="D95" s="38"/>
      <c r="E95" s="38"/>
      <c r="F95" s="38"/>
      <c r="G95" s="38"/>
      <c r="H95" s="38"/>
      <c r="I95" s="38"/>
    </row>
    <row r="96" spans="1:9" x14ac:dyDescent="0.3">
      <c r="A96" s="38"/>
      <c r="B96" s="38"/>
      <c r="C96" s="38"/>
      <c r="D96" s="38"/>
      <c r="E96" s="38"/>
      <c r="F96" s="38"/>
      <c r="G96" s="38"/>
      <c r="H96" s="38"/>
      <c r="I96" s="38"/>
    </row>
    <row r="97" spans="1:9" x14ac:dyDescent="0.3">
      <c r="A97" s="38"/>
      <c r="B97" s="38"/>
      <c r="C97" s="38"/>
      <c r="D97" s="38"/>
      <c r="E97" s="38"/>
      <c r="F97" s="38"/>
      <c r="G97" s="38"/>
      <c r="H97" s="38"/>
      <c r="I97" s="38"/>
    </row>
    <row r="98" spans="1:9" x14ac:dyDescent="0.3">
      <c r="A98" s="38"/>
      <c r="B98" s="38"/>
      <c r="C98" s="38"/>
      <c r="D98" s="38"/>
      <c r="E98" s="38"/>
      <c r="F98" s="38"/>
      <c r="G98" s="38"/>
      <c r="H98" s="38"/>
      <c r="I98" s="38"/>
    </row>
    <row r="99" spans="1:9" x14ac:dyDescent="0.3">
      <c r="A99" s="38"/>
      <c r="B99" s="38"/>
      <c r="C99" s="38"/>
      <c r="D99" s="38"/>
      <c r="E99" s="38"/>
      <c r="F99" s="38"/>
      <c r="G99" s="38"/>
      <c r="H99" s="38"/>
      <c r="I99" s="38"/>
    </row>
    <row r="100" spans="1:9" x14ac:dyDescent="0.3">
      <c r="A100" s="38"/>
      <c r="B100" s="38"/>
      <c r="C100" s="38"/>
      <c r="D100" s="38"/>
      <c r="E100" s="38"/>
      <c r="F100" s="38"/>
      <c r="G100" s="38"/>
      <c r="H100" s="38"/>
      <c r="I100" s="38"/>
    </row>
    <row r="101" spans="1:9" x14ac:dyDescent="0.3">
      <c r="A101" s="38"/>
      <c r="B101" s="38"/>
      <c r="C101" s="38"/>
      <c r="D101" s="38"/>
      <c r="E101" s="38"/>
      <c r="F101" s="38"/>
      <c r="G101" s="38"/>
      <c r="H101" s="38"/>
      <c r="I101" s="38"/>
    </row>
    <row r="102" spans="1:9" x14ac:dyDescent="0.3">
      <c r="A102" s="38"/>
      <c r="B102" s="38"/>
      <c r="C102" s="38"/>
      <c r="D102" s="38"/>
      <c r="E102" s="38"/>
      <c r="F102" s="38"/>
      <c r="G102" s="38"/>
      <c r="H102" s="38"/>
      <c r="I102" s="38"/>
    </row>
    <row r="105" spans="1:9" ht="17.399999999999999" x14ac:dyDescent="0.35">
      <c r="A105" s="37" t="s">
        <v>169</v>
      </c>
      <c r="B105" s="37"/>
      <c r="C105" s="37"/>
      <c r="D105" s="37"/>
      <c r="E105" s="37"/>
      <c r="F105" s="13"/>
      <c r="G105" s="13"/>
      <c r="H105" s="13"/>
      <c r="I105" s="13"/>
    </row>
    <row r="106" spans="1:9" ht="15" thickBot="1" x14ac:dyDescent="0.35"/>
    <row r="107" spans="1:9" ht="16.2" thickBot="1" x14ac:dyDescent="0.35">
      <c r="A107" s="39" t="s">
        <v>158</v>
      </c>
      <c r="B107" s="39"/>
      <c r="C107" s="14" t="s">
        <v>3</v>
      </c>
      <c r="D107" s="14" t="s">
        <v>4</v>
      </c>
      <c r="E107" s="14" t="s">
        <v>5</v>
      </c>
      <c r="F107" s="14" t="s">
        <v>6</v>
      </c>
      <c r="G107" s="14" t="s">
        <v>7</v>
      </c>
      <c r="H107" s="14" t="s">
        <v>8</v>
      </c>
      <c r="I107" s="14" t="s">
        <v>160</v>
      </c>
    </row>
    <row r="108" spans="1:9" ht="16.2" thickBot="1" x14ac:dyDescent="0.35">
      <c r="A108" s="36" t="s">
        <v>170</v>
      </c>
      <c r="B108" s="36"/>
      <c r="C108" s="17" t="e">
        <f>(Balance!C112-Balance!C108)/'Звіт про фінансовий результат'!C9</f>
        <v>#DIV/0!</v>
      </c>
      <c r="D108" s="17" t="e">
        <f>(Balance!D112-Balance!D108)/'Звіт про фінансовий результат'!D9</f>
        <v>#DIV/0!</v>
      </c>
      <c r="E108" s="17" t="e">
        <f>(Balance!E112-Balance!E108)/'Звіт про фінансовий результат'!E9</f>
        <v>#DIV/0!</v>
      </c>
      <c r="F108" s="17" t="e">
        <f>(Balance!F112-Balance!F108)/'Звіт про фінансовий результат'!F9</f>
        <v>#DIV/0!</v>
      </c>
      <c r="G108" s="17" t="e">
        <f>(Balance!G112-Balance!G108)/'Звіт про фінансовий результат'!G9</f>
        <v>#DIV/0!</v>
      </c>
      <c r="H108" s="17" t="e">
        <f>(Balance!H112-Balance!H108)/'Звіт про фінансовий результат'!H9</f>
        <v>#DIV/0!</v>
      </c>
      <c r="I108" s="17" t="e">
        <f>(Balance!I112-Balance!I108)/'Звіт про фінансовий результат'!I9</f>
        <v>#DIV/0!</v>
      </c>
    </row>
    <row r="110" spans="1:9" x14ac:dyDescent="0.3">
      <c r="A110" s="38" t="s">
        <v>177</v>
      </c>
      <c r="B110" s="38"/>
      <c r="C110" s="38"/>
      <c r="D110" s="38"/>
      <c r="E110" s="38"/>
      <c r="F110" s="38"/>
      <c r="G110" s="38"/>
      <c r="H110" s="38"/>
      <c r="I110" s="38"/>
    </row>
    <row r="111" spans="1:9" x14ac:dyDescent="0.3">
      <c r="A111" s="38"/>
      <c r="B111" s="38"/>
      <c r="C111" s="38"/>
      <c r="D111" s="38"/>
      <c r="E111" s="38"/>
      <c r="F111" s="38"/>
      <c r="G111" s="38"/>
      <c r="H111" s="38"/>
      <c r="I111" s="38"/>
    </row>
    <row r="112" spans="1:9" x14ac:dyDescent="0.3">
      <c r="A112" s="38"/>
      <c r="B112" s="38"/>
      <c r="C112" s="38"/>
      <c r="D112" s="38"/>
      <c r="E112" s="38"/>
      <c r="F112" s="38"/>
      <c r="G112" s="38"/>
      <c r="H112" s="38"/>
      <c r="I112" s="38"/>
    </row>
    <row r="113" spans="1:9" x14ac:dyDescent="0.3">
      <c r="A113" s="38"/>
      <c r="B113" s="38"/>
      <c r="C113" s="38"/>
      <c r="D113" s="38"/>
      <c r="E113" s="38"/>
      <c r="F113" s="38"/>
      <c r="G113" s="38"/>
      <c r="H113" s="38"/>
      <c r="I113" s="38"/>
    </row>
    <row r="114" spans="1:9" x14ac:dyDescent="0.3">
      <c r="A114" s="38"/>
      <c r="B114" s="38"/>
      <c r="C114" s="38"/>
      <c r="D114" s="38"/>
      <c r="E114" s="38"/>
      <c r="F114" s="38"/>
      <c r="G114" s="38"/>
      <c r="H114" s="38"/>
      <c r="I114" s="38"/>
    </row>
    <row r="115" spans="1:9" x14ac:dyDescent="0.3">
      <c r="A115" s="38"/>
      <c r="B115" s="38"/>
      <c r="C115" s="38"/>
      <c r="D115" s="38"/>
      <c r="E115" s="38"/>
      <c r="F115" s="38"/>
      <c r="G115" s="38"/>
      <c r="H115" s="38"/>
      <c r="I115" s="38"/>
    </row>
    <row r="116" spans="1:9" x14ac:dyDescent="0.3">
      <c r="A116" s="38"/>
      <c r="B116" s="38"/>
      <c r="C116" s="38"/>
      <c r="D116" s="38"/>
      <c r="E116" s="38"/>
      <c r="F116" s="38"/>
      <c r="G116" s="38"/>
      <c r="H116" s="38"/>
      <c r="I116" s="38"/>
    </row>
    <row r="117" spans="1:9" x14ac:dyDescent="0.3">
      <c r="A117" s="38"/>
      <c r="B117" s="38"/>
      <c r="C117" s="38"/>
      <c r="D117" s="38"/>
      <c r="E117" s="38"/>
      <c r="F117" s="38"/>
      <c r="G117" s="38"/>
      <c r="H117" s="38"/>
      <c r="I117" s="38"/>
    </row>
    <row r="118" spans="1:9" x14ac:dyDescent="0.3">
      <c r="A118" s="38"/>
      <c r="B118" s="38"/>
      <c r="C118" s="38"/>
      <c r="D118" s="38"/>
      <c r="E118" s="38"/>
      <c r="F118" s="38"/>
      <c r="G118" s="38"/>
      <c r="H118" s="38"/>
      <c r="I118" s="38"/>
    </row>
    <row r="119" spans="1:9" x14ac:dyDescent="0.3">
      <c r="A119" s="38"/>
      <c r="B119" s="38"/>
      <c r="C119" s="38"/>
      <c r="D119" s="38"/>
      <c r="E119" s="38"/>
      <c r="F119" s="38"/>
      <c r="G119" s="38"/>
      <c r="H119" s="38"/>
      <c r="I119" s="38"/>
    </row>
    <row r="120" spans="1:9" x14ac:dyDescent="0.3">
      <c r="A120" s="38"/>
      <c r="B120" s="38"/>
      <c r="C120" s="38"/>
      <c r="D120" s="38"/>
      <c r="E120" s="38"/>
      <c r="F120" s="38"/>
      <c r="G120" s="38"/>
      <c r="H120" s="38"/>
      <c r="I120" s="38"/>
    </row>
    <row r="121" spans="1:9" x14ac:dyDescent="0.3">
      <c r="A121" s="38"/>
      <c r="B121" s="38"/>
      <c r="C121" s="38"/>
      <c r="D121" s="38"/>
      <c r="E121" s="38"/>
      <c r="F121" s="38"/>
      <c r="G121" s="38"/>
      <c r="H121" s="38"/>
      <c r="I121" s="38"/>
    </row>
    <row r="122" spans="1:9" x14ac:dyDescent="0.3">
      <c r="A122" s="38"/>
      <c r="B122" s="38"/>
      <c r="C122" s="38"/>
      <c r="D122" s="38"/>
      <c r="E122" s="38"/>
      <c r="F122" s="38"/>
      <c r="G122" s="38"/>
      <c r="H122" s="38"/>
      <c r="I122" s="38"/>
    </row>
    <row r="123" spans="1:9" ht="15.6" x14ac:dyDescent="0.3">
      <c r="A123" s="15"/>
      <c r="B123" s="15"/>
      <c r="C123" s="15"/>
      <c r="D123" s="15"/>
      <c r="E123" s="15"/>
      <c r="F123" s="15"/>
      <c r="G123" s="15"/>
      <c r="H123" s="15"/>
      <c r="I123" s="15"/>
    </row>
    <row r="124" spans="1:9" ht="17.399999999999999" x14ac:dyDescent="0.35">
      <c r="A124" s="37" t="s">
        <v>171</v>
      </c>
      <c r="B124" s="37"/>
      <c r="C124" s="37"/>
      <c r="D124" s="37"/>
      <c r="E124" s="37"/>
      <c r="F124" s="21"/>
      <c r="G124" s="21"/>
      <c r="H124" s="21"/>
      <c r="I124" s="21"/>
    </row>
    <row r="125" spans="1:9" ht="15" thickBot="1" x14ac:dyDescent="0.35"/>
    <row r="126" spans="1:9" ht="16.2" thickBot="1" x14ac:dyDescent="0.35">
      <c r="A126" s="40" t="s">
        <v>161</v>
      </c>
      <c r="B126" s="41"/>
      <c r="C126" s="14" t="s">
        <v>3</v>
      </c>
      <c r="D126" s="14" t="s">
        <v>4</v>
      </c>
      <c r="E126" s="14" t="s">
        <v>5</v>
      </c>
      <c r="F126" s="14" t="s">
        <v>6</v>
      </c>
      <c r="G126" s="14" t="s">
        <v>7</v>
      </c>
      <c r="H126" s="14" t="s">
        <v>8</v>
      </c>
      <c r="I126" s="14" t="s">
        <v>160</v>
      </c>
    </row>
    <row r="127" spans="1:9" ht="16.2" thickBot="1" x14ac:dyDescent="0.35">
      <c r="A127" s="42" t="s">
        <v>172</v>
      </c>
      <c r="B127" s="43"/>
      <c r="C127" s="17">
        <f>Balance!C56/(Balance!C22+Balance!C37+Balance!C38+Balance!C39+Balance!C41+Balance!C42+Balance!C43+Balance!C44+Balance!C45+Balance!C50)</f>
        <v>0</v>
      </c>
      <c r="D127" s="17">
        <f>Balance!D56/(Balance!D22+Balance!D37+Balance!D38+Balance!D39+Balance!D41+Balance!D42+Balance!D43+Balance!D44+Balance!D45+Balance!D50)</f>
        <v>0</v>
      </c>
      <c r="E127" s="17">
        <f>Balance!E56/(Balance!E22+Balance!E37+Balance!E38+Balance!E39+Balance!E41+Balance!E42+Balance!E43+Balance!E44+Balance!E45+Balance!E50)</f>
        <v>0</v>
      </c>
      <c r="F127" s="17">
        <f>Balance!F56/(Balance!F22+Balance!F37+Balance!F38+Balance!F39+Balance!F41+Balance!F42+Balance!F43+Balance!F44+Balance!F45+Balance!F50)</f>
        <v>0</v>
      </c>
      <c r="G127" s="17">
        <f>Balance!G56/(Balance!G22+Balance!G37+Balance!G38+Balance!G39+Balance!G41+Balance!G42+Balance!G43+Balance!G44+Balance!G45+Balance!G50)</f>
        <v>0</v>
      </c>
      <c r="H127" s="17">
        <f>Balance!H56/(Balance!H22+Balance!H37+Balance!H38+Balance!H39+Balance!H41+Balance!H42+Balance!H43+Balance!H44+Balance!H45+Balance!H50)</f>
        <v>0</v>
      </c>
      <c r="I127" s="17">
        <f>Balance!I56/(Balance!I22+Balance!I37+Balance!I38+Balance!I39+Balance!I41+Balance!I42+Balance!I43+Balance!I44+Balance!I45+Balance!I50)</f>
        <v>0</v>
      </c>
    </row>
    <row r="128" spans="1:9" ht="16.2" thickBot="1" x14ac:dyDescent="0.35">
      <c r="A128" s="29" t="s">
        <v>167</v>
      </c>
      <c r="B128" s="30"/>
      <c r="C128" s="17">
        <v>0.1</v>
      </c>
      <c r="D128" s="17">
        <v>0.1</v>
      </c>
      <c r="E128" s="17">
        <v>0.1</v>
      </c>
      <c r="F128" s="17">
        <v>0.1</v>
      </c>
      <c r="G128" s="17">
        <v>0.1</v>
      </c>
      <c r="H128" s="17">
        <v>0.1</v>
      </c>
      <c r="I128" s="17">
        <v>0.1</v>
      </c>
    </row>
    <row r="129" spans="1:9" ht="16.2" thickBot="1" x14ac:dyDescent="0.35">
      <c r="A129" s="29" t="s">
        <v>159</v>
      </c>
      <c r="B129" s="30"/>
      <c r="C129" s="17">
        <v>0</v>
      </c>
      <c r="D129" s="17">
        <v>0</v>
      </c>
      <c r="E129" s="17">
        <v>0</v>
      </c>
      <c r="F129" s="17">
        <v>0</v>
      </c>
      <c r="G129" s="17">
        <v>0</v>
      </c>
      <c r="H129" s="17">
        <v>0</v>
      </c>
      <c r="I129" s="17">
        <v>0</v>
      </c>
    </row>
    <row r="130" spans="1:9" ht="15.6" x14ac:dyDescent="0.3">
      <c r="A130" s="15"/>
      <c r="B130" s="15"/>
      <c r="C130" s="15"/>
      <c r="D130" s="15"/>
      <c r="E130" s="15"/>
      <c r="F130" s="15"/>
      <c r="G130" s="15"/>
      <c r="H130" s="15"/>
      <c r="I130" s="15"/>
    </row>
    <row r="131" spans="1:9" x14ac:dyDescent="0.3">
      <c r="A131" s="32" t="s">
        <v>176</v>
      </c>
      <c r="B131" s="32"/>
      <c r="C131" s="32"/>
      <c r="D131" s="32"/>
      <c r="E131" s="32"/>
      <c r="F131" s="32"/>
      <c r="G131" s="32"/>
      <c r="H131" s="32"/>
      <c r="I131" s="32"/>
    </row>
    <row r="132" spans="1:9" x14ac:dyDescent="0.3">
      <c r="A132" s="32"/>
      <c r="B132" s="32"/>
      <c r="C132" s="32"/>
      <c r="D132" s="32"/>
      <c r="E132" s="32"/>
      <c r="F132" s="32"/>
      <c r="G132" s="32"/>
      <c r="H132" s="32"/>
      <c r="I132" s="32"/>
    </row>
    <row r="133" spans="1:9" x14ac:dyDescent="0.3">
      <c r="A133" s="32"/>
      <c r="B133" s="32"/>
      <c r="C133" s="32"/>
      <c r="D133" s="32"/>
      <c r="E133" s="32"/>
      <c r="F133" s="32"/>
      <c r="G133" s="32"/>
      <c r="H133" s="32"/>
      <c r="I133" s="32"/>
    </row>
    <row r="134" spans="1:9" x14ac:dyDescent="0.3">
      <c r="A134" s="32"/>
      <c r="B134" s="32"/>
      <c r="C134" s="32"/>
      <c r="D134" s="32"/>
      <c r="E134" s="32"/>
      <c r="F134" s="32"/>
      <c r="G134" s="32"/>
      <c r="H134" s="32"/>
      <c r="I134" s="32"/>
    </row>
    <row r="135" spans="1:9" x14ac:dyDescent="0.3">
      <c r="A135" s="32"/>
      <c r="B135" s="32"/>
      <c r="C135" s="32"/>
      <c r="D135" s="32"/>
      <c r="E135" s="32"/>
      <c r="F135" s="32"/>
      <c r="G135" s="32"/>
      <c r="H135" s="32"/>
      <c r="I135" s="32"/>
    </row>
    <row r="136" spans="1:9" x14ac:dyDescent="0.3">
      <c r="A136" s="32"/>
      <c r="B136" s="32"/>
      <c r="C136" s="32"/>
      <c r="D136" s="32"/>
      <c r="E136" s="32"/>
      <c r="F136" s="32"/>
      <c r="G136" s="32"/>
      <c r="H136" s="32"/>
      <c r="I136" s="32"/>
    </row>
    <row r="137" spans="1:9" x14ac:dyDescent="0.3">
      <c r="A137" s="32"/>
      <c r="B137" s="32"/>
      <c r="C137" s="32"/>
      <c r="D137" s="32"/>
      <c r="E137" s="32"/>
      <c r="F137" s="32"/>
      <c r="G137" s="32"/>
      <c r="H137" s="32"/>
      <c r="I137" s="32"/>
    </row>
    <row r="138" spans="1:9" x14ac:dyDescent="0.3">
      <c r="A138" s="32"/>
      <c r="B138" s="32"/>
      <c r="C138" s="32"/>
      <c r="D138" s="32"/>
      <c r="E138" s="32"/>
      <c r="F138" s="32"/>
      <c r="G138" s="32"/>
      <c r="H138" s="32"/>
      <c r="I138" s="32"/>
    </row>
    <row r="139" spans="1:9" x14ac:dyDescent="0.3">
      <c r="A139" s="32"/>
      <c r="B139" s="32"/>
      <c r="C139" s="32"/>
      <c r="D139" s="32"/>
      <c r="E139" s="32"/>
      <c r="F139" s="32"/>
      <c r="G139" s="32"/>
      <c r="H139" s="32"/>
      <c r="I139" s="32"/>
    </row>
    <row r="140" spans="1:9" x14ac:dyDescent="0.3">
      <c r="A140" s="32"/>
      <c r="B140" s="32"/>
      <c r="C140" s="32"/>
      <c r="D140" s="32"/>
      <c r="E140" s="32"/>
      <c r="F140" s="32"/>
      <c r="G140" s="32"/>
      <c r="H140" s="32"/>
      <c r="I140" s="32"/>
    </row>
    <row r="141" spans="1:9" x14ac:dyDescent="0.3">
      <c r="A141" s="32"/>
      <c r="B141" s="32"/>
      <c r="C141" s="32"/>
      <c r="D141" s="32"/>
      <c r="E141" s="32"/>
      <c r="F141" s="32"/>
      <c r="G141" s="32"/>
      <c r="H141" s="32"/>
      <c r="I141" s="32"/>
    </row>
    <row r="142" spans="1:9" x14ac:dyDescent="0.3">
      <c r="A142" s="32"/>
      <c r="B142" s="32"/>
      <c r="C142" s="32"/>
      <c r="D142" s="32"/>
      <c r="E142" s="32"/>
      <c r="F142" s="32"/>
      <c r="G142" s="32"/>
      <c r="H142" s="32"/>
      <c r="I142" s="32"/>
    </row>
    <row r="144" spans="1:9" x14ac:dyDescent="0.3">
      <c r="A144" s="23"/>
      <c r="B144" s="23"/>
      <c r="C144" s="23"/>
      <c r="D144" s="23"/>
      <c r="E144" s="23"/>
      <c r="F144" s="23"/>
      <c r="G144" s="23"/>
      <c r="H144" s="23"/>
      <c r="I144" s="23"/>
    </row>
    <row r="145" spans="1:9" x14ac:dyDescent="0.3">
      <c r="A145" s="23"/>
      <c r="B145" s="23"/>
      <c r="C145" s="23"/>
      <c r="D145" s="23"/>
      <c r="E145" s="23"/>
      <c r="F145" s="23"/>
      <c r="G145" s="23"/>
      <c r="H145" s="23"/>
      <c r="I145" s="23"/>
    </row>
    <row r="146" spans="1:9" ht="17.399999999999999" x14ac:dyDescent="0.3">
      <c r="A146" s="31" t="s">
        <v>173</v>
      </c>
      <c r="B146" s="31"/>
      <c r="C146" s="31"/>
      <c r="D146" s="31"/>
      <c r="E146" s="31"/>
      <c r="F146" s="31"/>
      <c r="G146" s="31"/>
      <c r="H146" s="31"/>
      <c r="I146" s="31"/>
    </row>
    <row r="148" spans="1:9" x14ac:dyDescent="0.3">
      <c r="A148" s="38" t="s">
        <v>178</v>
      </c>
      <c r="B148" s="38"/>
      <c r="C148" s="38"/>
      <c r="D148" s="38"/>
      <c r="E148" s="38"/>
      <c r="F148" s="38"/>
      <c r="G148" s="38"/>
      <c r="H148" s="38"/>
      <c r="I148" s="38"/>
    </row>
    <row r="149" spans="1:9" x14ac:dyDescent="0.3">
      <c r="A149" s="38"/>
      <c r="B149" s="38"/>
      <c r="C149" s="38"/>
      <c r="D149" s="38"/>
      <c r="E149" s="38"/>
      <c r="F149" s="38"/>
      <c r="G149" s="38"/>
      <c r="H149" s="38"/>
      <c r="I149" s="38"/>
    </row>
    <row r="150" spans="1:9" x14ac:dyDescent="0.3">
      <c r="A150" s="38"/>
      <c r="B150" s="38"/>
      <c r="C150" s="38"/>
      <c r="D150" s="38"/>
      <c r="E150" s="38"/>
      <c r="F150" s="38"/>
      <c r="G150" s="38"/>
      <c r="H150" s="38"/>
      <c r="I150" s="38"/>
    </row>
    <row r="151" spans="1:9" x14ac:dyDescent="0.3">
      <c r="A151" s="38"/>
      <c r="B151" s="38"/>
      <c r="C151" s="38"/>
      <c r="D151" s="38"/>
      <c r="E151" s="38"/>
      <c r="F151" s="38"/>
      <c r="G151" s="38"/>
      <c r="H151" s="38"/>
      <c r="I151" s="38"/>
    </row>
    <row r="152" spans="1:9" x14ac:dyDescent="0.3">
      <c r="A152" s="38"/>
      <c r="B152" s="38"/>
      <c r="C152" s="38"/>
      <c r="D152" s="38"/>
      <c r="E152" s="38"/>
      <c r="F152" s="38"/>
      <c r="G152" s="38"/>
      <c r="H152" s="38"/>
      <c r="I152" s="38"/>
    </row>
    <row r="153" spans="1:9" x14ac:dyDescent="0.3">
      <c r="A153" s="38"/>
      <c r="B153" s="38"/>
      <c r="C153" s="38"/>
      <c r="D153" s="38"/>
      <c r="E153" s="38"/>
      <c r="F153" s="38"/>
      <c r="G153" s="38"/>
      <c r="H153" s="38"/>
      <c r="I153" s="38"/>
    </row>
    <row r="154" spans="1:9" ht="16.2" customHeight="1" x14ac:dyDescent="0.3">
      <c r="A154" s="38"/>
      <c r="B154" s="38"/>
      <c r="C154" s="38"/>
      <c r="D154" s="38"/>
      <c r="E154" s="38"/>
      <c r="F154" s="38"/>
      <c r="G154" s="38"/>
      <c r="H154" s="38"/>
      <c r="I154" s="38"/>
    </row>
    <row r="155" spans="1:9" x14ac:dyDescent="0.3">
      <c r="A155" s="38"/>
      <c r="B155" s="38"/>
      <c r="C155" s="38"/>
      <c r="D155" s="38"/>
      <c r="E155" s="38"/>
      <c r="F155" s="38"/>
      <c r="G155" s="38"/>
      <c r="H155" s="38"/>
      <c r="I155" s="38"/>
    </row>
    <row r="156" spans="1:9" x14ac:dyDescent="0.3">
      <c r="A156" s="38"/>
      <c r="B156" s="38"/>
      <c r="C156" s="38"/>
      <c r="D156" s="38"/>
      <c r="E156" s="38"/>
      <c r="F156" s="38"/>
      <c r="G156" s="38"/>
      <c r="H156" s="38"/>
      <c r="I156" s="38"/>
    </row>
    <row r="157" spans="1:9" x14ac:dyDescent="0.3">
      <c r="A157" s="38"/>
      <c r="B157" s="38"/>
      <c r="C157" s="38"/>
      <c r="D157" s="38"/>
      <c r="E157" s="38"/>
      <c r="F157" s="38"/>
      <c r="G157" s="38"/>
      <c r="H157" s="38"/>
      <c r="I157" s="38"/>
    </row>
    <row r="158" spans="1:9" ht="15.6" customHeight="1" x14ac:dyDescent="0.3">
      <c r="A158" s="38"/>
      <c r="B158" s="38"/>
      <c r="C158" s="38"/>
      <c r="D158" s="38"/>
      <c r="E158" s="38"/>
      <c r="F158" s="38"/>
      <c r="G158" s="38"/>
      <c r="H158" s="38"/>
      <c r="I158" s="38"/>
    </row>
    <row r="159" spans="1:9" ht="15.6" customHeight="1" x14ac:dyDescent="0.3">
      <c r="A159" s="38"/>
      <c r="B159" s="38"/>
      <c r="C159" s="38"/>
      <c r="D159" s="38"/>
      <c r="E159" s="38"/>
      <c r="F159" s="38"/>
      <c r="G159" s="38"/>
      <c r="H159" s="38"/>
      <c r="I159" s="38"/>
    </row>
    <row r="160" spans="1:9" ht="15.6" customHeight="1" x14ac:dyDescent="0.3">
      <c r="A160" s="38"/>
      <c r="B160" s="38"/>
      <c r="C160" s="38"/>
      <c r="D160" s="38"/>
      <c r="E160" s="38"/>
      <c r="F160" s="38"/>
      <c r="G160" s="38"/>
      <c r="H160" s="38"/>
      <c r="I160" s="38"/>
    </row>
    <row r="161" spans="1:9" ht="15.6" customHeight="1" x14ac:dyDescent="0.3">
      <c r="A161" s="38"/>
      <c r="B161" s="38"/>
      <c r="C161" s="38"/>
      <c r="D161" s="38"/>
      <c r="E161" s="38"/>
      <c r="F161" s="38"/>
      <c r="G161" s="38"/>
      <c r="H161" s="38"/>
      <c r="I161" s="38"/>
    </row>
    <row r="162" spans="1:9" ht="15.6" customHeight="1" x14ac:dyDescent="0.3">
      <c r="A162" s="38"/>
      <c r="B162" s="38"/>
      <c r="C162" s="38"/>
      <c r="D162" s="38"/>
      <c r="E162" s="38"/>
      <c r="F162" s="38"/>
      <c r="G162" s="38"/>
      <c r="H162" s="38"/>
      <c r="I162" s="38"/>
    </row>
    <row r="163" spans="1:9" ht="14.4" customHeight="1" x14ac:dyDescent="0.3"/>
    <row r="164" spans="1:9" ht="14.4" customHeight="1" x14ac:dyDescent="0.3"/>
    <row r="165" spans="1:9" ht="14.4" customHeight="1" x14ac:dyDescent="0.3"/>
    <row r="166" spans="1:9" ht="14.4" customHeight="1" x14ac:dyDescent="0.3"/>
    <row r="167" spans="1:9" ht="14.4" customHeight="1" x14ac:dyDescent="0.3"/>
    <row r="168" spans="1:9" ht="14.4" customHeight="1" x14ac:dyDescent="0.3"/>
    <row r="169" spans="1:9" ht="14.4" customHeight="1" x14ac:dyDescent="0.3"/>
    <row r="197" ht="14.4" customHeight="1" x14ac:dyDescent="0.3"/>
    <row r="200" ht="16.2" customHeight="1" x14ac:dyDescent="0.3"/>
    <row r="246" ht="16.2" customHeight="1" x14ac:dyDescent="0.3"/>
    <row r="356" ht="14.4" customHeight="1" x14ac:dyDescent="0.3"/>
    <row r="381" spans="10:10" ht="17.399999999999999" x14ac:dyDescent="0.35">
      <c r="J381" s="22"/>
    </row>
  </sheetData>
  <mergeCells count="24">
    <mergeCell ref="A148:I162"/>
    <mergeCell ref="B1:E1"/>
    <mergeCell ref="A8:B8"/>
    <mergeCell ref="A9:B9"/>
    <mergeCell ref="A6:I6"/>
    <mergeCell ref="B3:J3"/>
    <mergeCell ref="A37:I49"/>
    <mergeCell ref="A54:E54"/>
    <mergeCell ref="A56:B56"/>
    <mergeCell ref="A57:B57"/>
    <mergeCell ref="A110:I122"/>
    <mergeCell ref="A86:I102"/>
    <mergeCell ref="A105:E105"/>
    <mergeCell ref="A107:B107"/>
    <mergeCell ref="A108:B108"/>
    <mergeCell ref="A124:E124"/>
    <mergeCell ref="A10:B10"/>
    <mergeCell ref="A58:B58"/>
    <mergeCell ref="A128:B128"/>
    <mergeCell ref="A146:I146"/>
    <mergeCell ref="A131:I142"/>
    <mergeCell ref="A126:B126"/>
    <mergeCell ref="A127:B127"/>
    <mergeCell ref="A129:B129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</vt:lpstr>
      <vt:lpstr>Звіт про фінансовий результат</vt:lpstr>
      <vt:lpstr>Лабораторна робота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2018-10-29T07:36:25Z</dcterms:modified>
</cp:coreProperties>
</file>