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alance" sheetId="5" r:id="rId1"/>
    <sheet name="Звіт про фінансовий результат" sheetId="6" r:id="rId2"/>
    <sheet name="Лабораторна робота 7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7" l="1"/>
  <c r="M11" i="7"/>
  <c r="N11" i="7"/>
  <c r="O11" i="7"/>
  <c r="P11" i="7"/>
  <c r="Q11" i="7"/>
  <c r="L12" i="7"/>
  <c r="M12" i="7"/>
  <c r="N12" i="7"/>
  <c r="O12" i="7"/>
  <c r="P12" i="7"/>
  <c r="Q12" i="7"/>
  <c r="K12" i="7"/>
  <c r="K11" i="7"/>
  <c r="K9" i="7"/>
  <c r="L9" i="7"/>
  <c r="M9" i="7"/>
  <c r="N9" i="7"/>
  <c r="O9" i="7"/>
  <c r="P9" i="7"/>
  <c r="Q9" i="7"/>
  <c r="K10" i="7"/>
  <c r="L10" i="7"/>
  <c r="M10" i="7"/>
  <c r="N10" i="7"/>
  <c r="O10" i="7"/>
  <c r="P10" i="7"/>
  <c r="Q10" i="7"/>
  <c r="J10" i="7"/>
  <c r="J9" i="7"/>
  <c r="L59" i="7"/>
  <c r="M59" i="7"/>
  <c r="N59" i="7"/>
  <c r="O59" i="7"/>
  <c r="P59" i="7"/>
  <c r="L60" i="7"/>
  <c r="M60" i="7"/>
  <c r="N60" i="7"/>
  <c r="O60" i="7"/>
  <c r="P60" i="7"/>
  <c r="K60" i="7"/>
  <c r="K59" i="7"/>
  <c r="K57" i="7"/>
  <c r="L57" i="7"/>
  <c r="M57" i="7"/>
  <c r="N57" i="7"/>
  <c r="O57" i="7"/>
  <c r="P57" i="7"/>
  <c r="Q57" i="7"/>
  <c r="K58" i="7"/>
  <c r="L58" i="7"/>
  <c r="M58" i="7"/>
  <c r="N58" i="7"/>
  <c r="O58" i="7"/>
  <c r="P58" i="7"/>
  <c r="Q58" i="7"/>
  <c r="J58" i="7"/>
  <c r="J57" i="7"/>
  <c r="L110" i="7"/>
  <c r="M110" i="7"/>
  <c r="N110" i="7"/>
  <c r="O110" i="7"/>
  <c r="P110" i="7"/>
  <c r="L111" i="7"/>
  <c r="M111" i="7"/>
  <c r="N111" i="7"/>
  <c r="O111" i="7"/>
  <c r="P111" i="7"/>
  <c r="K111" i="7"/>
  <c r="K110" i="7"/>
  <c r="K108" i="7"/>
  <c r="L108" i="7"/>
  <c r="M108" i="7"/>
  <c r="N108" i="7"/>
  <c r="O108" i="7"/>
  <c r="P108" i="7"/>
  <c r="Q108" i="7"/>
  <c r="R108" i="7"/>
  <c r="S108" i="7"/>
  <c r="K109" i="7"/>
  <c r="L109" i="7"/>
  <c r="M109" i="7"/>
  <c r="N109" i="7"/>
  <c r="O109" i="7"/>
  <c r="P109" i="7"/>
  <c r="Q109" i="7"/>
  <c r="R109" i="7"/>
  <c r="S109" i="7"/>
  <c r="J109" i="7"/>
  <c r="J108" i="7"/>
  <c r="D108" i="7" l="1"/>
  <c r="E108" i="7"/>
  <c r="F108" i="7"/>
  <c r="G108" i="7"/>
  <c r="H108" i="7"/>
  <c r="I108" i="7"/>
  <c r="C108" i="7"/>
  <c r="D57" i="7"/>
  <c r="E57" i="7"/>
  <c r="F57" i="7"/>
  <c r="G57" i="7"/>
  <c r="H57" i="7"/>
  <c r="I57" i="7"/>
  <c r="C57" i="7"/>
  <c r="D9" i="7"/>
  <c r="E9" i="7"/>
  <c r="F9" i="7"/>
  <c r="G9" i="7"/>
  <c r="H9" i="7"/>
  <c r="I9" i="7"/>
  <c r="C9" i="7"/>
  <c r="D292" i="7" l="1"/>
  <c r="E292" i="7"/>
  <c r="F292" i="7"/>
  <c r="G292" i="7"/>
  <c r="H292" i="7"/>
  <c r="I292" i="7"/>
  <c r="C292" i="7"/>
  <c r="D246" i="7"/>
  <c r="E246" i="7"/>
  <c r="F246" i="7"/>
  <c r="G246" i="7"/>
  <c r="H246" i="7"/>
  <c r="I246" i="7"/>
  <c r="C246" i="7"/>
  <c r="D154" i="7"/>
  <c r="D200" i="7" s="1"/>
  <c r="E154" i="7"/>
  <c r="F154" i="7"/>
  <c r="F200" i="7" s="1"/>
  <c r="G154" i="7"/>
  <c r="H200" i="7" s="1"/>
  <c r="H154" i="7"/>
  <c r="I154" i="7"/>
  <c r="I200" i="7" s="1"/>
  <c r="C154" i="7"/>
  <c r="G200" i="7" l="1"/>
  <c r="E200" i="7"/>
  <c r="C57" i="5"/>
</calcChain>
</file>

<file path=xl/sharedStrings.xml><?xml version="1.0" encoding="utf-8"?>
<sst xmlns="http://schemas.openxmlformats.org/spreadsheetml/2006/main" count="250" uniqueCount="186">
  <si>
    <t>Публічне акціонерне товариство "Рівнегаз"</t>
  </si>
  <si>
    <t>Актив</t>
  </si>
  <si>
    <t>Код рядка</t>
  </si>
  <si>
    <t>1 квартал 2014</t>
  </si>
  <si>
    <t>2 квартал 2014</t>
  </si>
  <si>
    <t>3 квартал 2014</t>
  </si>
  <si>
    <t>4 квартал 2014</t>
  </si>
  <si>
    <t>1 квартал 2015</t>
  </si>
  <si>
    <t>2 квартал 2015</t>
  </si>
  <si>
    <t>3 кварртал 2015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</si>
  <si>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</si>
  <si>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</si>
  <si>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</si>
  <si>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</si>
  <si>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</si>
  <si>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</si>
  <si>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</si>
  <si>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</si>
  <si>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</si>
  <si>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</si>
  <si>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</si>
  <si>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</si>
  <si>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</si>
  <si>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</si>
  <si>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</si>
  <si>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</si>
  <si>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</si>
  <si>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</si>
  <si>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</si>
  <si>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</si>
  <si>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</si>
  <si>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</si>
  <si>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</si>
  <si>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</si>
  <si>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</si>
  <si>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</si>
  <si>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</si>
  <si>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</si>
  <si>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</si>
  <si>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</si>
  <si>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</si>
  <si>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</si>
  <si>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</si>
  <si>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</si>
  <si>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</si>
  <si>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</si>
  <si>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</si>
  <si>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</si>
  <si>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</si>
  <si>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</si>
  <si>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</si>
  <si>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</si>
  <si>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</si>
  <si>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</si>
  <si>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</si>
  <si>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</si>
  <si>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</si>
  <si>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</si>
  <si>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</si>
  <si>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</si>
  <si>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</si>
  <si>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</si>
  <si>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</si>
  <si>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</si>
  <si>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</si>
  <si>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</si>
  <si>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</si>
  <si>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</si>
  <si>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</si>
  <si>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</si>
  <si>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</si>
  <si>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</si>
  <si>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</si>
  <si>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</si>
  <si>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</si>
  <si>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</si>
  <si>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</si>
  <si>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</si>
  <si>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</si>
  <si>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</si>
  <si>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</si>
  <si>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</si>
  <si>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</si>
  <si>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</si>
  <si>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</si>
  <si>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</si>
  <si>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</si>
  <si>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</si>
  <si>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</si>
  <si>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</si>
  <si>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</si>
  <si>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</si>
  <si>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</si>
  <si>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</si>
  <si>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</si>
  <si>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</si>
  <si>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</si>
  <si>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</si>
  <si>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</si>
  <si>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</si>
  <si>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</si>
  <si>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</si>
  <si>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</si>
  <si>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</si>
  <si>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</si>
  <si>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</si>
  <si>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</si>
  <si>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</si>
  <si>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</si>
  <si>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</si>
  <si>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</si>
  <si>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Стаття</t>
  </si>
  <si>
    <t>За 1 квартал 2014</t>
  </si>
  <si>
    <t>За 2 квартал 2014</t>
  </si>
  <si>
    <t>За 3 квартал 2014</t>
  </si>
  <si>
    <t>За 4 квартал 2014</t>
  </si>
  <si>
    <t>За 1 квартал 2015</t>
  </si>
  <si>
    <t>За 2 квартал 2015</t>
  </si>
  <si>
    <t>За 3 квартал 2015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</si>
  <si>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</si>
  <si>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</si>
  <si>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</si>
  <si>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</si>
  <si>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</si>
  <si>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</si>
  <si>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</si>
  <si>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</si>
  <si>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</si>
  <si>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</si>
  <si>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</si>
  <si>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</si>
  <si>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</si>
  <si>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</si>
  <si>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</si>
  <si>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</si>
  <si>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</si>
  <si>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</si>
  <si>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</si>
  <si>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</si>
  <si>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</si>
  <si>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</si>
  <si>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</si>
  <si>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</si>
  <si>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</si>
  <si>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</si>
  <si>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</si>
  <si>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</si>
  <si>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</si>
  <si>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</si>
  <si>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</si>
  <si>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</si>
  <si>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</si>
  <si>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</si>
  <si>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</si>
  <si>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</si>
  <si>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</si>
  <si>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</si>
  <si>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</si>
  <si>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Періоди</t>
  </si>
  <si>
    <t>3 квартал 2015</t>
  </si>
  <si>
    <t xml:space="preserve">Періоди </t>
  </si>
  <si>
    <t>\</t>
  </si>
  <si>
    <t>Лабораторна робота № 7</t>
  </si>
  <si>
    <t>Аналіз рентабельності: загальна рентабельність ПАТ "Рівнегаз"</t>
  </si>
  <si>
    <t>1. Рентабельність власного капіталу</t>
  </si>
  <si>
    <t xml:space="preserve"> Рентабельність власного капіталу</t>
  </si>
  <si>
    <t>2. Рентабельність активів за прибутком від звичайної діяльності</t>
  </si>
  <si>
    <t>Рентабельність активів за прибутком від звичайної діяльності</t>
  </si>
  <si>
    <t>3. Рентабельність активів за чистим прибутком</t>
  </si>
  <si>
    <t>Рентабельність активів за чистим прибутком</t>
  </si>
  <si>
    <t>4. Рентабельність виробничих засобів</t>
  </si>
  <si>
    <t xml:space="preserve"> Рентабельність виробничих засобів</t>
  </si>
  <si>
    <t>5. Рентабельність реалізованої продукції за прибутком від реалізації</t>
  </si>
  <si>
    <t>Рентабельність реалізованої продукції за прибутком від реалізації</t>
  </si>
  <si>
    <t>6. Рентабельність реалізованої продукції за прибутком від операційної діяльності</t>
  </si>
  <si>
    <t>Рентабельність реалізованої продукції за прибутком від операційної діяльності</t>
  </si>
  <si>
    <t>7. Рентабельність реалізованої продукції за чистим прибутком</t>
  </si>
  <si>
    <t>Рентабельність реалізованої продукції за чистим прибутком</t>
  </si>
  <si>
    <t>АНАЛІТИЧНА ЗАПИСКА ПО АНАЛІЗУ РЕНТАБЕЛЬНОСТІ: ЗАГАЛЬНА РЕНТАБЕЛЬНІСТЬ</t>
  </si>
  <si>
    <t xml:space="preserve">Рентабельність власного капіталу визначає частку чистого прибутку у власному капіталі, вкладеному в підприємство, і показує потенціальні можливості розширення його діяльності. Для нормально функціонуючих підприємств цей показник з кожним періодом повинен збільшуватися. </t>
  </si>
  <si>
    <t>Рентабельність активів за прибутком від звичайної діяльності визначає частку прибутку від звичайної діяльності в активах підприємства і показує здатність підприємства отримувати прибуток виходячи з активів, які є в його розпорядженні. Для нормально функціонуючих підприємств цей показник з кожним періодом повинен збільшуватися</t>
  </si>
  <si>
    <t xml:space="preserve">Рентабельність активів за чистим прибутком визначає частку чистого прибутку в активах підприємства і показує скільки чистого прибутку припадає на одиницю коштів, інвестованих в його активи. Для нормально функціонуючих підприємств цей показник з кожним періодом повинен збільшуватися. </t>
  </si>
  <si>
    <t xml:space="preserve">Рентабельність виробничих засобів визначає частку чистого прибутку у вартості виробничих засобів підприємства і показує скільки чистого прибутку припадає на одиницю вартості його виробничих засобів. Для нормально функціонуючих підприємств цей показник з кожним періодом повинен збільшуватися. </t>
  </si>
  <si>
    <t xml:space="preserve">Рентабельність реалізованої продукції за прибутком від реалізації визначає частку прибутку від реалізації продукції у чистому доході від її реалізації і показує скільки прибутку від реалізації продукції припадає на одиницю чистого доходу від її реалізації. Для нормально функціонуючих підприємств цей показник з кожним періодом повинен збільшуватися. </t>
  </si>
  <si>
    <t>Рентабельність реалізованої продукції за прибутком від операційної діяльності визначає частку прибутку від операційної діяльності у чистому доході від реалізації продукції підприємства і показує скільки прибутку від операційної діяльності припадає на одиницю чистого доходу від реалізації продукції підприємства. Для нормально функціонуючих підприємств цей показник з кожним періодом повинен збільшуватися</t>
  </si>
  <si>
    <t xml:space="preserve">Рентабельність реалізованої продукції за чистим прибутком визначає частку чистого прибутку у чистому доході від реалізації продукції підприємства і показує скільки чистого прибутку припадає на одиницю чистого доходу від реалізації продукції підприємства. Для нормально функціонуючих підприємств цей показник з кожним періодом повинен збільшуватися.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</si>
</sst>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335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335C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11"/>
      <color rgb="FF00335C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Calibri"/>
      <family val="2"/>
      <charset val="204"/>
    </font>
    <font>
      <b/>
      <sz val="13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4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center" wrapText="1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Alignment="1"/>
    <xf numFmtId="0" fontId="13" fillId="0" borderId="0" xfId="0" applyFont="1" applyAlignment="1"/>
    <xf numFmtId="10" fontId="13" fillId="0" borderId="0" xfId="0" applyNumberFormat="1" applyFont="1" applyAlignment="1"/>
    <xf numFmtId="0" fontId="1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164" fontId="11" fillId="0" borderId="6" xfId="0" applyNumberFormat="1" applyFont="1" applyBorder="1"/>
    <xf numFmtId="0" fontId="9" fillId="0" borderId="0" xfId="0" applyFont="1" applyAlignment="1"/>
    <xf numFmtId="16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165" fontId="11" fillId="0" borderId="6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/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 Рентабельність власного капіталу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7'!$A$9</c:f>
              <c:strCache>
                <c:ptCount val="1"/>
                <c:pt idx="0">
                  <c:v> Рентабельність власного капіталу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7'!$C$8:$I$8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7'!$C$9:$I$9</c:f>
              <c:numCache>
                <c:formatCode>0.000</c:formatCode>
                <c:ptCount val="7"/>
                <c:pt idx="0">
                  <c:v>-4.0171322781832802E-2</c:v>
                </c:pt>
                <c:pt idx="1">
                  <c:v>-3.5029393465758209E-2</c:v>
                </c:pt>
                <c:pt idx="2">
                  <c:v>-3.3922450349103253E-2</c:v>
                </c:pt>
                <c:pt idx="3">
                  <c:v>-5.4557503453360752E-2</c:v>
                </c:pt>
                <c:pt idx="4">
                  <c:v>-5.5498150064625586E-2</c:v>
                </c:pt>
                <c:pt idx="5">
                  <c:v>-4.3399375505372942E-2</c:v>
                </c:pt>
                <c:pt idx="6">
                  <c:v>-7.1107139762585564E-2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369-A986-278C8CDC7202}"/>
            </c:ext>
          </c:extLst>
        </c:ser>
        <c:ser>
          <c:idx val="1"/>
          <c:order val="1"/>
          <c:tx>
            <c:strRef>
              <c:f>'Лабораторна робота 7'!$A$10:$B$10</c:f>
              <c:strCache>
                <c:ptCount val="2"/>
                <c:pt idx="0">
                  <c:v> Рентабельність власного капіталу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7'!$C$10:$I$10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5-4369-A986-278C8CDC7202}"/>
            </c:ext>
          </c:extLst>
        </c:ser>
        <c:ser>
          <c:idx val="2"/>
          <c:order val="2"/>
          <c:tx>
            <c:strRef>
              <c:f>'Лабораторна робота 7'!$A$11:$B$11</c:f>
              <c:strCache>
                <c:ptCount val="2"/>
                <c:pt idx="0">
                  <c:v> Рентабельність власного капіталу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7'!$C$11:$I$11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5-4369-A986-278C8CDC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072981058332109"/>
          <c:y val="0.17505768884573208"/>
          <c:w val="0.14917259619885775"/>
          <c:h val="0.42215824738805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Рентабельність активів за прибутком від звичайної діяльності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7'!$A$57:$B$57</c:f>
              <c:strCache>
                <c:ptCount val="2"/>
                <c:pt idx="0">
                  <c:v>Рентабельність активів за прибутком від звичайної діяльності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7'!$C$57:$I$57</c:f>
              <c:numCache>
                <c:formatCode>0.000000</c:formatCode>
                <c:ptCount val="7"/>
                <c:pt idx="0">
                  <c:v>-7.7586863805035298E-4</c:v>
                </c:pt>
                <c:pt idx="1">
                  <c:v>-6.7655745237990778E-4</c:v>
                </c:pt>
                <c:pt idx="2">
                  <c:v>-6.5517796102029791E-4</c:v>
                </c:pt>
                <c:pt idx="3">
                  <c:v>-1.0024588224400984E-3</c:v>
                </c:pt>
                <c:pt idx="4">
                  <c:v>-1.0197425952407895E-3</c:v>
                </c:pt>
                <c:pt idx="5">
                  <c:v>-8.3821522503654193E-4</c:v>
                </c:pt>
                <c:pt idx="6">
                  <c:v>-9.3410966551502256E-4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083-B719-92A1D2AAB48F}"/>
            </c:ext>
          </c:extLst>
        </c:ser>
        <c:ser>
          <c:idx val="1"/>
          <c:order val="1"/>
          <c:tx>
            <c:strRef>
              <c:f>'Лабораторна робота 7'!$A$58:$B$58</c:f>
              <c:strCache>
                <c:ptCount val="2"/>
                <c:pt idx="0">
                  <c:v>Рентабельність активів за прибутком від звичайної діяльності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7'!$C$58:$I$58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6-4083-B719-92A1D2AAB48F}"/>
            </c:ext>
          </c:extLst>
        </c:ser>
        <c:ser>
          <c:idx val="2"/>
          <c:order val="2"/>
          <c:tx>
            <c:strRef>
              <c:f>'Лабораторна робота 7'!$A$59:$B$59</c:f>
              <c:strCache>
                <c:ptCount val="2"/>
                <c:pt idx="0">
                  <c:v>Рентабельність активів за прибутком від звичайної діяльності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7'!$C$59:$I$59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6-4083-B719-92A1D2AA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462458924917861"/>
          <c:y val="0.2676576192083398"/>
          <c:w val="0.14114441895550456"/>
          <c:h val="0.5344662956893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Рентабельність активів за чистим прибутком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7'!$A$108</c:f>
              <c:strCache>
                <c:ptCount val="1"/>
                <c:pt idx="0">
                  <c:v>Рентабельність активів за чистим прибутком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7'!$C$108:$I$108</c:f>
              <c:numCache>
                <c:formatCode>General</c:formatCode>
                <c:ptCount val="7"/>
                <c:pt idx="0">
                  <c:v>-2.4451407762842818E-2</c:v>
                </c:pt>
                <c:pt idx="1">
                  <c:v>-2.1321627569198941E-2</c:v>
                </c:pt>
                <c:pt idx="2">
                  <c:v>-2.0647855444178378E-2</c:v>
                </c:pt>
                <c:pt idx="3">
                  <c:v>-3.1592370448863691E-2</c:v>
                </c:pt>
                <c:pt idx="4">
                  <c:v>-3.2137066491085477E-2</c:v>
                </c:pt>
                <c:pt idx="5">
                  <c:v>-2.641625302949983E-2</c:v>
                </c:pt>
                <c:pt idx="6">
                  <c:v>-2.9438354905174328E-2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999-AFA9-22DE20447DC7}"/>
            </c:ext>
          </c:extLst>
        </c:ser>
        <c:ser>
          <c:idx val="1"/>
          <c:order val="1"/>
          <c:tx>
            <c:strRef>
              <c:f>'Лабораторна робота 7'!$A$109:$B$109</c:f>
              <c:strCache>
                <c:ptCount val="2"/>
                <c:pt idx="0">
                  <c:v>Рентабельність активів за чистим прибутком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7'!$C$109:$I$109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999-AFA9-22DE20447DC7}"/>
            </c:ext>
          </c:extLst>
        </c:ser>
        <c:ser>
          <c:idx val="2"/>
          <c:order val="2"/>
          <c:tx>
            <c:strRef>
              <c:f>'Лабораторна робота 7'!$A$110:$B$110</c:f>
              <c:strCache>
                <c:ptCount val="2"/>
                <c:pt idx="0">
                  <c:v>Рентабельність активів за чистим прибутком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7'!$C$110:$I$110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999-AFA9-22DE2044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170346489432335"/>
          <c:y val="0.14019302211500176"/>
          <c:w val="0.14330436556234705"/>
          <c:h val="0.5291182933893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 Рентабельність виробничих засобів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7'!$A$154</c:f>
              <c:strCache>
                <c:ptCount val="1"/>
                <c:pt idx="0">
                  <c:v> Рентабельність виробничих засобів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7'!$C$154:$I$154</c:f>
              <c:numCache>
                <c:formatCode>General</c:formatCode>
                <c:ptCount val="7"/>
                <c:pt idx="0">
                  <c:v>-1288.8779761904761</c:v>
                </c:pt>
                <c:pt idx="1">
                  <c:v>-1478.0710736129313</c:v>
                </c:pt>
                <c:pt idx="2">
                  <c:v>-1526.3028665413538</c:v>
                </c:pt>
                <c:pt idx="3">
                  <c:v>-997.54720853858782</c:v>
                </c:pt>
                <c:pt idx="4">
                  <c:v>-980.63962873284925</c:v>
                </c:pt>
                <c:pt idx="5">
                  <c:v>-1193.0110192837467</c:v>
                </c:pt>
                <c:pt idx="6">
                  <c:v>-1070.5381144393241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3-41BC-9292-6F3A4100CB27}"/>
            </c:ext>
          </c:extLst>
        </c:ser>
        <c:ser>
          <c:idx val="2"/>
          <c:order val="1"/>
          <c:tx>
            <c:strRef>
              <c:f>'Лабораторна робота 7'!$A$155:$B$155</c:f>
              <c:strCache>
                <c:ptCount val="2"/>
                <c:pt idx="0">
                  <c:v> Рентабельність виробничих засобів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7'!$C$155:$I$155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3-41BC-9292-6F3A4100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5065445585091815"/>
          <c:y val="0.37961064907347458"/>
          <c:w val="0.13606144756376476"/>
          <c:h val="0.4041781873008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Рентабельність реалізованої продукції за прибутком від реалізації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7'!$A$200:$B$200</c:f>
              <c:strCache>
                <c:ptCount val="2"/>
                <c:pt idx="0">
                  <c:v>Рентабельність реалізованої продукції за прибутком від реалізації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7'!$D$199:$I$199</c:f>
              <c:strCache>
                <c:ptCount val="6"/>
                <c:pt idx="0">
                  <c:v>2 квартал 2014</c:v>
                </c:pt>
                <c:pt idx="1">
                  <c:v>3 квартал 2014</c:v>
                </c:pt>
                <c:pt idx="2">
                  <c:v>4 квартал 2014</c:v>
                </c:pt>
                <c:pt idx="3">
                  <c:v>1 квартал 2015</c:v>
                </c:pt>
                <c:pt idx="4">
                  <c:v>2 квартал 2015</c:v>
                </c:pt>
                <c:pt idx="5">
                  <c:v>3 квартал 2015</c:v>
                </c:pt>
              </c:strCache>
            </c:strRef>
          </c:cat>
          <c:val>
            <c:numRef>
              <c:f>'Лабораторна робота 7'!$D$200:$I$200</c:f>
              <c:numCache>
                <c:formatCode>0.000</c:formatCode>
                <c:ptCount val="6"/>
                <c:pt idx="0">
                  <c:v>-951.12549583928001</c:v>
                </c:pt>
                <c:pt idx="1">
                  <c:v>-211.43770068690537</c:v>
                </c:pt>
                <c:pt idx="2">
                  <c:v>2244.7017572579648</c:v>
                </c:pt>
                <c:pt idx="3">
                  <c:v>153.80297578031107</c:v>
                </c:pt>
                <c:pt idx="4">
                  <c:v>-1965.1844591399156</c:v>
                </c:pt>
                <c:pt idx="5">
                  <c:v>665.18110219599612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542-B7BF-2A17C7651573}"/>
            </c:ext>
          </c:extLst>
        </c:ser>
        <c:ser>
          <c:idx val="1"/>
          <c:order val="1"/>
          <c:tx>
            <c:strRef>
              <c:f>'Лабораторна робота 7'!$A$201:$B$201</c:f>
              <c:strCache>
                <c:ptCount val="2"/>
                <c:pt idx="0">
                  <c:v>Рентабельність реалізованої продукції за прибутком від реалізації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7'!$D$199:$I$199</c:f>
              <c:strCache>
                <c:ptCount val="6"/>
                <c:pt idx="0">
                  <c:v>2 квартал 2014</c:v>
                </c:pt>
                <c:pt idx="1">
                  <c:v>3 квартал 2014</c:v>
                </c:pt>
                <c:pt idx="2">
                  <c:v>4 квартал 2014</c:v>
                </c:pt>
                <c:pt idx="3">
                  <c:v>1 квартал 2015</c:v>
                </c:pt>
                <c:pt idx="4">
                  <c:v>2 квартал 2015</c:v>
                </c:pt>
                <c:pt idx="5">
                  <c:v>3 квартал 2015</c:v>
                </c:pt>
              </c:strCache>
            </c:strRef>
          </c:cat>
          <c:val>
            <c:numRef>
              <c:f>'Лабораторна робота 7'!$C$201:$I$201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542-B7BF-2A17C7651573}"/>
            </c:ext>
          </c:extLst>
        </c:ser>
        <c:ser>
          <c:idx val="2"/>
          <c:order val="2"/>
          <c:tx>
            <c:strRef>
              <c:f>'Лабораторна робота 7'!$A$202:$B$202</c:f>
              <c:strCache>
                <c:ptCount val="2"/>
                <c:pt idx="0">
                  <c:v>Рентабельність реалізованої продукції за прибутком від реалізації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7'!$D$199:$I$199</c:f>
              <c:strCache>
                <c:ptCount val="6"/>
                <c:pt idx="0">
                  <c:v>2 квартал 2014</c:v>
                </c:pt>
                <c:pt idx="1">
                  <c:v>3 квартал 2014</c:v>
                </c:pt>
                <c:pt idx="2">
                  <c:v>4 квартал 2014</c:v>
                </c:pt>
                <c:pt idx="3">
                  <c:v>1 квартал 2015</c:v>
                </c:pt>
                <c:pt idx="4">
                  <c:v>2 квартал 2015</c:v>
                </c:pt>
                <c:pt idx="5">
                  <c:v>3 квартал 2015</c:v>
                </c:pt>
              </c:strCache>
            </c:strRef>
          </c:cat>
          <c:val>
            <c:numRef>
              <c:f>'Лабораторна робота 7'!$C$202:$I$202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B-4542-B7BF-2A17C765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706945445685566"/>
          <c:y val="0.10743238791746522"/>
          <c:w val="0.14319297785119106"/>
          <c:h val="0.4173613317090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Рентабельність реалізованої продукції за прибутком від операційної діяльності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7'!$A$246</c:f>
              <c:strCache>
                <c:ptCount val="1"/>
                <c:pt idx="0">
                  <c:v>Рентабельність реалізованої продукції за прибутком від операційної діяльності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7'!$C$245:$I$245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7'!$C$246:$I$246</c:f>
              <c:numCache>
                <c:formatCode>0.000</c:formatCode>
                <c:ptCount val="7"/>
                <c:pt idx="0">
                  <c:v>-1.6250922509225092</c:v>
                </c:pt>
                <c:pt idx="1">
                  <c:v>-1.6250922509225092</c:v>
                </c:pt>
                <c:pt idx="2">
                  <c:v>-1.6250922509225094</c:v>
                </c:pt>
                <c:pt idx="3">
                  <c:v>-0.11331879892973937</c:v>
                </c:pt>
                <c:pt idx="4">
                  <c:v>-0.11331879892973937</c:v>
                </c:pt>
                <c:pt idx="5">
                  <c:v>-1.6250922509225068</c:v>
                </c:pt>
                <c:pt idx="6">
                  <c:v>-0.1424907530183544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3-434E-8D55-59E97C5D7C0F}"/>
            </c:ext>
          </c:extLst>
        </c:ser>
        <c:ser>
          <c:idx val="2"/>
          <c:order val="1"/>
          <c:tx>
            <c:strRef>
              <c:f>'Лабораторна робота 7'!$A$247:$B$247</c:f>
              <c:strCache>
                <c:ptCount val="2"/>
                <c:pt idx="0">
                  <c:v>Рентабельність реалізованої продукції за прибутком від операційної діяльності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7'!$C$245:$I$245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7'!$C$247:$I$247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3-434E-8D55-59E97C5D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4750452337713122"/>
          <c:y val="0.41709339697185494"/>
          <c:w val="0.12908654971444616"/>
          <c:h val="0.4836602738387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Рентабельність реалізованої продукції за чистим прибутком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7'!$A$292</c:f>
              <c:strCache>
                <c:ptCount val="1"/>
                <c:pt idx="0">
                  <c:v>Рентабельність реалізованої продукції за чистим прибутком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'Лабораторна робота 7'!$C$291:$I$291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7'!$C$292:$I$292</c:f>
              <c:numCache>
                <c:formatCode>0.000</c:formatCode>
                <c:ptCount val="7"/>
                <c:pt idx="0">
                  <c:v>-8.3470225872689934</c:v>
                </c:pt>
                <c:pt idx="1">
                  <c:v>-8.3470225872689934</c:v>
                </c:pt>
                <c:pt idx="2">
                  <c:v>-8.3470225872689934</c:v>
                </c:pt>
                <c:pt idx="3">
                  <c:v>-14.883480825958703</c:v>
                </c:pt>
                <c:pt idx="4">
                  <c:v>-14.883480825958703</c:v>
                </c:pt>
                <c:pt idx="5">
                  <c:v>-8.3470225872690076</c:v>
                </c:pt>
                <c:pt idx="6">
                  <c:v>-30.5603838976273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2-4421-8907-E506E383FDBF}"/>
            </c:ext>
          </c:extLst>
        </c:ser>
        <c:ser>
          <c:idx val="2"/>
          <c:order val="1"/>
          <c:tx>
            <c:strRef>
              <c:f>'Лабораторна робота 7'!$A$247:$B$247</c:f>
              <c:strCache>
                <c:ptCount val="2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7'!$C$291:$I$291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7'!$C$247:$I$247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421-8907-E506E383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5680873964186421"/>
          <c:y val="0.11065746610531157"/>
          <c:w val="0.12908654971444616"/>
          <c:h val="0.4836602738387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11</xdr:row>
      <xdr:rowOff>38100</xdr:rowOff>
    </xdr:from>
    <xdr:to>
      <xdr:col>8</xdr:col>
      <xdr:colOff>1043941</xdr:colOff>
      <xdr:row>35</xdr:row>
      <xdr:rowOff>106680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1055914</xdr:colOff>
      <xdr:row>84</xdr:row>
      <xdr:rowOff>123008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110</xdr:row>
      <xdr:rowOff>38100</xdr:rowOff>
    </xdr:from>
    <xdr:to>
      <xdr:col>8</xdr:col>
      <xdr:colOff>1043941</xdr:colOff>
      <xdr:row>134</xdr:row>
      <xdr:rowOff>106680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156</xdr:row>
      <xdr:rowOff>38100</xdr:rowOff>
    </xdr:from>
    <xdr:to>
      <xdr:col>8</xdr:col>
      <xdr:colOff>1043941</xdr:colOff>
      <xdr:row>180</xdr:row>
      <xdr:rowOff>106680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95251</xdr:colOff>
      <xdr:row>202</xdr:row>
      <xdr:rowOff>38100</xdr:rowOff>
    </xdr:from>
    <xdr:to>
      <xdr:col>8</xdr:col>
      <xdr:colOff>1043941</xdr:colOff>
      <xdr:row>226</xdr:row>
      <xdr:rowOff>106680</xdr:rowOff>
    </xdr:to>
    <xdr:graphicFrame macro="">
      <xdr:nvGraphicFramePr>
        <xdr:cNvPr id="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95251</xdr:colOff>
      <xdr:row>247</xdr:row>
      <xdr:rowOff>65314</xdr:rowOff>
    </xdr:from>
    <xdr:to>
      <xdr:col>8</xdr:col>
      <xdr:colOff>1043941</xdr:colOff>
      <xdr:row>272</xdr:row>
      <xdr:rowOff>161109</xdr:rowOff>
    </xdr:to>
    <xdr:graphicFrame macro="">
      <xdr:nvGraphicFramePr>
        <xdr:cNvPr id="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95251</xdr:colOff>
      <xdr:row>294</xdr:row>
      <xdr:rowOff>92529</xdr:rowOff>
    </xdr:from>
    <xdr:to>
      <xdr:col>8</xdr:col>
      <xdr:colOff>1043941</xdr:colOff>
      <xdr:row>318</xdr:row>
      <xdr:rowOff>161109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5"/>
  <sheetViews>
    <sheetView topLeftCell="A57" workbookViewId="0">
      <selection activeCell="C65" sqref="C65"/>
    </sheetView>
  </sheetViews>
  <sheetFormatPr defaultRowHeight="14.4" x14ac:dyDescent="0.3"/>
  <cols>
    <col min="1" max="1" width="21.5546875" customWidth="1"/>
    <col min="2" max="2" width="15.33203125" customWidth="1"/>
    <col min="3" max="3" width="19.6640625" customWidth="1"/>
    <col min="4" max="4" width="16.109375" customWidth="1"/>
    <col min="5" max="5" width="23.5546875" customWidth="1"/>
    <col min="6" max="6" width="22.109375" customWidth="1"/>
    <col min="7" max="7" width="18.88671875" customWidth="1"/>
    <col min="8" max="8" width="15.109375" customWidth="1"/>
    <col min="9" max="9" width="17.88671875" customWidth="1"/>
  </cols>
  <sheetData>
    <row r="2" spans="1:9" ht="18" x14ac:dyDescent="0.35">
      <c r="B2" s="34" t="s">
        <v>0</v>
      </c>
      <c r="C2" s="34"/>
      <c r="D2" s="34"/>
      <c r="E2" s="34"/>
      <c r="F2" s="34"/>
      <c r="G2" s="34"/>
      <c r="H2" s="34"/>
      <c r="I2" s="34"/>
    </row>
    <row r="3" spans="1:9" ht="31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ht="15.6" x14ac:dyDescent="0.3">
      <c r="A4" s="1"/>
      <c r="B4" s="1"/>
      <c r="C4" s="1"/>
      <c r="D4" s="1"/>
      <c r="E4" s="1"/>
      <c r="F4" s="2"/>
      <c r="G4" s="2"/>
      <c r="H4" s="2"/>
      <c r="I4" s="2"/>
    </row>
    <row r="5" spans="1:9" ht="15.6" x14ac:dyDescent="0.3">
      <c r="A5" s="35" t="s">
        <v>10</v>
      </c>
      <c r="B5" s="35"/>
      <c r="C5" s="35"/>
      <c r="D5" s="35"/>
      <c r="E5" s="35"/>
      <c r="F5" s="2"/>
      <c r="G5" s="2"/>
      <c r="H5" s="2"/>
      <c r="I5" s="2"/>
    </row>
    <row r="6" spans="1:9" ht="31.2" x14ac:dyDescent="0.3">
      <c r="A6" s="3" t="s">
        <v>11</v>
      </c>
      <c r="B6" s="4">
        <v>1000</v>
      </c>
      <c r="C6" s="4">
        <v>546</v>
      </c>
      <c r="D6" s="4">
        <v>682.5</v>
      </c>
      <c r="E6" s="4">
        <v>737.1</v>
      </c>
      <c r="F6" s="4">
        <v>807</v>
      </c>
      <c r="G6" s="4">
        <v>807</v>
      </c>
      <c r="H6" s="5">
        <v>611.5200000000001</v>
      </c>
      <c r="I6" s="4">
        <v>355</v>
      </c>
    </row>
    <row r="7" spans="1:9" ht="15.6" x14ac:dyDescent="0.3">
      <c r="A7" s="3" t="s">
        <v>12</v>
      </c>
      <c r="B7" s="4">
        <v>1001</v>
      </c>
      <c r="C7" s="4">
        <v>1789</v>
      </c>
      <c r="D7" s="4">
        <v>2236.25</v>
      </c>
      <c r="E7" s="4">
        <v>2415.15</v>
      </c>
      <c r="F7" s="4">
        <v>2223</v>
      </c>
      <c r="G7" s="4">
        <v>2223</v>
      </c>
      <c r="H7" s="5">
        <v>2003.6800000000003</v>
      </c>
      <c r="I7" s="4">
        <v>2338</v>
      </c>
    </row>
    <row r="8" spans="1:9" ht="31.2" x14ac:dyDescent="0.3">
      <c r="A8" s="3" t="s">
        <v>13</v>
      </c>
      <c r="B8" s="4">
        <v>1002</v>
      </c>
      <c r="C8" s="4">
        <v>1243</v>
      </c>
      <c r="D8" s="4">
        <v>1553.75</v>
      </c>
      <c r="E8" s="4">
        <v>1678.0500000000002</v>
      </c>
      <c r="F8" s="4">
        <v>1416</v>
      </c>
      <c r="G8" s="4">
        <v>1416</v>
      </c>
      <c r="H8" s="5">
        <v>1392.16</v>
      </c>
      <c r="I8" s="4">
        <v>1983</v>
      </c>
    </row>
    <row r="9" spans="1:9" ht="46.8" x14ac:dyDescent="0.3">
      <c r="A9" s="3" t="s">
        <v>14</v>
      </c>
      <c r="B9" s="4">
        <v>1005</v>
      </c>
      <c r="C9" s="4">
        <v>12667</v>
      </c>
      <c r="D9" s="4">
        <v>15833.75</v>
      </c>
      <c r="E9" s="4">
        <v>17100.45</v>
      </c>
      <c r="F9" s="4">
        <v>11674</v>
      </c>
      <c r="G9" s="4">
        <v>11674</v>
      </c>
      <c r="H9" s="5">
        <v>14187.04</v>
      </c>
      <c r="I9" s="4">
        <v>8463</v>
      </c>
    </row>
    <row r="10" spans="1:9" ht="15.6" x14ac:dyDescent="0.3">
      <c r="A10" s="3" t="s">
        <v>15</v>
      </c>
      <c r="B10" s="4">
        <v>1010</v>
      </c>
      <c r="C10" s="4">
        <v>238238</v>
      </c>
      <c r="D10" s="4">
        <v>297797.5</v>
      </c>
      <c r="E10" s="4">
        <v>321621.30000000005</v>
      </c>
      <c r="F10" s="4">
        <v>218599</v>
      </c>
      <c r="G10" s="4">
        <v>218599</v>
      </c>
      <c r="H10" s="5">
        <v>266826.56</v>
      </c>
      <c r="I10" s="4">
        <v>235753</v>
      </c>
    </row>
    <row r="11" spans="1:9" ht="15.6" x14ac:dyDescent="0.3">
      <c r="A11" s="3" t="s">
        <v>12</v>
      </c>
      <c r="B11" s="4">
        <v>1011</v>
      </c>
      <c r="C11" s="4">
        <v>256136</v>
      </c>
      <c r="D11" s="4">
        <v>320170</v>
      </c>
      <c r="E11" s="4">
        <v>345783.60000000003</v>
      </c>
      <c r="F11" s="4">
        <v>322467</v>
      </c>
      <c r="G11" s="4">
        <v>322467</v>
      </c>
      <c r="H11" s="5">
        <v>286872.32000000001</v>
      </c>
      <c r="I11" s="4">
        <v>368461</v>
      </c>
    </row>
    <row r="12" spans="1:9" ht="15.6" x14ac:dyDescent="0.3">
      <c r="A12" s="3" t="s">
        <v>16</v>
      </c>
      <c r="B12" s="4">
        <v>1012</v>
      </c>
      <c r="C12" s="4">
        <v>17898</v>
      </c>
      <c r="D12" s="4">
        <v>22372.5</v>
      </c>
      <c r="E12" s="4">
        <v>24162.300000000003</v>
      </c>
      <c r="F12" s="4">
        <v>103868</v>
      </c>
      <c r="G12" s="4">
        <v>103868</v>
      </c>
      <c r="H12" s="5">
        <v>20045.760000000002</v>
      </c>
      <c r="I12" s="4">
        <v>132708</v>
      </c>
    </row>
    <row r="13" spans="1:9" ht="31.2" x14ac:dyDescent="0.3">
      <c r="A13" s="3" t="s">
        <v>17</v>
      </c>
      <c r="B13" s="4">
        <v>1015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</row>
    <row r="14" spans="1:9" ht="15.6" x14ac:dyDescent="0.3">
      <c r="A14" s="3" t="s">
        <v>12</v>
      </c>
      <c r="B14" s="4">
        <v>1016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4">
        <v>0</v>
      </c>
    </row>
    <row r="15" spans="1:9" ht="15.6" x14ac:dyDescent="0.3">
      <c r="A15" s="3" t="s">
        <v>16</v>
      </c>
      <c r="B15" s="4">
        <v>1017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</row>
    <row r="16" spans="1:9" ht="31.2" x14ac:dyDescent="0.3">
      <c r="A16" s="3" t="s">
        <v>18</v>
      </c>
      <c r="B16" s="4">
        <v>1020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</row>
    <row r="17" spans="1:9" ht="15.6" x14ac:dyDescent="0.3">
      <c r="A17" s="3" t="s">
        <v>12</v>
      </c>
      <c r="B17" s="4">
        <v>1021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</row>
    <row r="18" spans="1:9" ht="31.2" x14ac:dyDescent="0.3">
      <c r="A18" s="3" t="s">
        <v>13</v>
      </c>
      <c r="B18" s="4">
        <v>1022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4">
        <v>0</v>
      </c>
    </row>
    <row r="19" spans="1:9" ht="46.8" x14ac:dyDescent="0.3">
      <c r="A19" s="3" t="s">
        <v>19</v>
      </c>
      <c r="B19" s="33">
        <v>1030</v>
      </c>
      <c r="C19" s="33">
        <v>0</v>
      </c>
      <c r="D19" s="5"/>
      <c r="E19" s="33">
        <v>0</v>
      </c>
      <c r="F19" s="33">
        <v>0</v>
      </c>
      <c r="G19" s="33">
        <v>0</v>
      </c>
      <c r="H19" s="5"/>
      <c r="I19" s="33">
        <v>0</v>
      </c>
    </row>
    <row r="20" spans="1:9" ht="62.4" x14ac:dyDescent="0.3">
      <c r="A20" s="3" t="s">
        <v>20</v>
      </c>
      <c r="B20" s="33"/>
      <c r="C20" s="33"/>
      <c r="D20" s="5">
        <v>0</v>
      </c>
      <c r="E20" s="33"/>
      <c r="F20" s="33"/>
      <c r="G20" s="33"/>
      <c r="H20" s="5">
        <v>0</v>
      </c>
      <c r="I20" s="33"/>
    </row>
    <row r="21" spans="1:9" ht="31.2" x14ac:dyDescent="0.3">
      <c r="A21" s="3" t="s">
        <v>21</v>
      </c>
      <c r="B21" s="4">
        <v>1035</v>
      </c>
      <c r="C21" s="4">
        <v>1950</v>
      </c>
      <c r="D21" s="5">
        <v>2437.5</v>
      </c>
      <c r="E21" s="4">
        <v>2632.5</v>
      </c>
      <c r="F21" s="4">
        <v>49509</v>
      </c>
      <c r="G21" s="4">
        <v>49509</v>
      </c>
      <c r="H21" s="5">
        <v>2184</v>
      </c>
      <c r="I21" s="4">
        <v>53538</v>
      </c>
    </row>
    <row r="22" spans="1:9" ht="46.8" x14ac:dyDescent="0.3">
      <c r="A22" s="3" t="s">
        <v>22</v>
      </c>
      <c r="B22" s="4">
        <v>1040</v>
      </c>
      <c r="C22" s="4">
        <v>0</v>
      </c>
      <c r="D22" s="5">
        <v>0</v>
      </c>
      <c r="E22" s="4">
        <v>0</v>
      </c>
      <c r="F22" s="4">
        <v>290</v>
      </c>
      <c r="G22" s="4">
        <v>290</v>
      </c>
      <c r="H22" s="5">
        <v>0</v>
      </c>
      <c r="I22" s="4">
        <v>588</v>
      </c>
    </row>
    <row r="23" spans="1:9" ht="31.2" x14ac:dyDescent="0.3">
      <c r="A23" s="3" t="s">
        <v>23</v>
      </c>
      <c r="B23" s="4">
        <v>1045</v>
      </c>
      <c r="C23" s="4">
        <v>18484</v>
      </c>
      <c r="D23" s="5">
        <v>23105</v>
      </c>
      <c r="E23" s="4">
        <v>24953.4</v>
      </c>
      <c r="F23" s="4">
        <v>26036</v>
      </c>
      <c r="G23" s="4">
        <v>26036</v>
      </c>
      <c r="H23" s="5">
        <v>20702.080000000002</v>
      </c>
      <c r="I23" s="4">
        <v>13513</v>
      </c>
    </row>
    <row r="24" spans="1:9" ht="15.6" x14ac:dyDescent="0.3">
      <c r="A24" s="3" t="s">
        <v>24</v>
      </c>
      <c r="B24" s="4">
        <v>1050</v>
      </c>
      <c r="C24" s="4">
        <v>0</v>
      </c>
      <c r="D24" s="5">
        <v>0</v>
      </c>
      <c r="E24" s="4">
        <v>0</v>
      </c>
      <c r="F24" s="4">
        <v>0</v>
      </c>
      <c r="G24" s="4">
        <v>0</v>
      </c>
      <c r="H24" s="5">
        <v>0</v>
      </c>
      <c r="I24" s="4">
        <v>0</v>
      </c>
    </row>
    <row r="25" spans="1:9" ht="31.2" x14ac:dyDescent="0.3">
      <c r="A25" s="3" t="s">
        <v>25</v>
      </c>
      <c r="B25" s="4">
        <v>1060</v>
      </c>
      <c r="C25" s="4">
        <v>0</v>
      </c>
      <c r="D25" s="5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</row>
    <row r="26" spans="1:9" ht="62.4" x14ac:dyDescent="0.3">
      <c r="A26" s="3" t="s">
        <v>26</v>
      </c>
      <c r="B26" s="4">
        <v>1065</v>
      </c>
      <c r="C26" s="4">
        <v>0</v>
      </c>
      <c r="D26" s="5">
        <v>0</v>
      </c>
      <c r="E26" s="4">
        <v>0</v>
      </c>
      <c r="F26" s="4">
        <v>0</v>
      </c>
      <c r="G26" s="4">
        <v>0</v>
      </c>
      <c r="H26" s="5">
        <v>0</v>
      </c>
      <c r="I26" s="4">
        <v>0</v>
      </c>
    </row>
    <row r="27" spans="1:9" ht="31.2" x14ac:dyDescent="0.3">
      <c r="A27" s="3" t="s">
        <v>27</v>
      </c>
      <c r="B27" s="4">
        <v>1090</v>
      </c>
      <c r="C27" s="4">
        <v>38936</v>
      </c>
      <c r="D27" s="5">
        <v>48670</v>
      </c>
      <c r="E27" s="4">
        <v>52563.600000000006</v>
      </c>
      <c r="F27" s="4">
        <v>3523</v>
      </c>
      <c r="G27" s="4">
        <v>3523</v>
      </c>
      <c r="H27" s="5">
        <v>43608.320000000007</v>
      </c>
      <c r="I27" s="4">
        <v>2612</v>
      </c>
    </row>
    <row r="28" spans="1:9" ht="31.2" x14ac:dyDescent="0.3">
      <c r="A28" s="6" t="s">
        <v>28</v>
      </c>
      <c r="B28" s="4">
        <v>1095</v>
      </c>
      <c r="C28" s="4">
        <v>310821</v>
      </c>
      <c r="D28" s="4">
        <v>388526.25</v>
      </c>
      <c r="E28" s="4">
        <v>419608.35000000003</v>
      </c>
      <c r="F28" s="4">
        <v>310438</v>
      </c>
      <c r="G28" s="4">
        <v>310438</v>
      </c>
      <c r="H28" s="5">
        <v>348119.52</v>
      </c>
      <c r="I28" s="4">
        <v>314822</v>
      </c>
    </row>
    <row r="29" spans="1:9" ht="15.6" x14ac:dyDescent="0.3">
      <c r="A29" s="32" t="s">
        <v>29</v>
      </c>
      <c r="B29" s="32"/>
      <c r="C29" s="32"/>
      <c r="D29" s="32"/>
      <c r="E29" s="32"/>
      <c r="F29" s="5"/>
      <c r="G29" s="5"/>
      <c r="H29" s="5"/>
      <c r="I29" s="5"/>
    </row>
    <row r="30" spans="1:9" ht="15.6" x14ac:dyDescent="0.3">
      <c r="A30" s="3" t="s">
        <v>30</v>
      </c>
      <c r="B30" s="4">
        <v>1100</v>
      </c>
      <c r="C30" s="4">
        <v>2922</v>
      </c>
      <c r="D30" s="5">
        <v>3652.5</v>
      </c>
      <c r="E30" s="5">
        <v>3944.7000000000003</v>
      </c>
      <c r="F30" s="4">
        <v>4068</v>
      </c>
      <c r="G30" s="4">
        <v>4068</v>
      </c>
      <c r="H30" s="5">
        <v>3272.6400000000003</v>
      </c>
      <c r="I30" s="4">
        <v>3751</v>
      </c>
    </row>
    <row r="31" spans="1:9" ht="15.6" x14ac:dyDescent="0.3">
      <c r="A31" s="3" t="s">
        <v>31</v>
      </c>
      <c r="B31" s="4">
        <v>1101</v>
      </c>
      <c r="C31" s="4">
        <v>0</v>
      </c>
      <c r="D31" s="5">
        <v>0</v>
      </c>
      <c r="E31" s="5">
        <v>0</v>
      </c>
      <c r="F31" s="4">
        <v>0</v>
      </c>
      <c r="G31" s="4">
        <v>0</v>
      </c>
      <c r="H31" s="5">
        <v>0</v>
      </c>
      <c r="I31" s="4">
        <v>0</v>
      </c>
    </row>
    <row r="32" spans="1:9" ht="31.2" x14ac:dyDescent="0.3">
      <c r="A32" s="3" t="s">
        <v>32</v>
      </c>
      <c r="B32" s="4">
        <v>1102</v>
      </c>
      <c r="C32" s="4">
        <v>0</v>
      </c>
      <c r="D32" s="5">
        <v>0</v>
      </c>
      <c r="E32" s="5">
        <v>0</v>
      </c>
      <c r="F32" s="4">
        <v>0</v>
      </c>
      <c r="G32" s="4">
        <v>0</v>
      </c>
      <c r="H32" s="5">
        <v>0</v>
      </c>
      <c r="I32" s="4">
        <v>0</v>
      </c>
    </row>
    <row r="33" spans="1:9" ht="15.6" x14ac:dyDescent="0.3">
      <c r="A33" s="3" t="s">
        <v>33</v>
      </c>
      <c r="B33" s="4">
        <v>1103</v>
      </c>
      <c r="C33" s="4">
        <v>0</v>
      </c>
      <c r="D33" s="5">
        <v>0</v>
      </c>
      <c r="E33" s="5">
        <v>0</v>
      </c>
      <c r="F33" s="4">
        <v>0</v>
      </c>
      <c r="G33" s="4">
        <v>0</v>
      </c>
      <c r="H33" s="5">
        <v>0</v>
      </c>
      <c r="I33" s="4">
        <v>0</v>
      </c>
    </row>
    <row r="34" spans="1:9" ht="15.6" x14ac:dyDescent="0.3">
      <c r="A34" s="3" t="s">
        <v>34</v>
      </c>
      <c r="B34" s="4">
        <v>1104</v>
      </c>
      <c r="C34" s="4">
        <v>0</v>
      </c>
      <c r="D34" s="5">
        <v>0</v>
      </c>
      <c r="E34" s="5">
        <v>0</v>
      </c>
      <c r="F34" s="4">
        <v>0</v>
      </c>
      <c r="G34" s="4">
        <v>0</v>
      </c>
      <c r="H34" s="5">
        <v>0</v>
      </c>
      <c r="I34" s="4">
        <v>0</v>
      </c>
    </row>
    <row r="35" spans="1:9" ht="31.2" x14ac:dyDescent="0.3">
      <c r="A35" s="3" t="s">
        <v>35</v>
      </c>
      <c r="B35" s="4">
        <v>1110</v>
      </c>
      <c r="C35" s="4">
        <v>0</v>
      </c>
      <c r="D35" s="5">
        <v>0</v>
      </c>
      <c r="E35" s="5">
        <v>0</v>
      </c>
      <c r="F35" s="4">
        <v>0</v>
      </c>
      <c r="G35" s="4">
        <v>0</v>
      </c>
      <c r="H35" s="5">
        <v>0</v>
      </c>
      <c r="I35" s="4">
        <v>0</v>
      </c>
    </row>
    <row r="36" spans="1:9" ht="31.2" x14ac:dyDescent="0.3">
      <c r="A36" s="3" t="s">
        <v>36</v>
      </c>
      <c r="B36" s="4">
        <v>1115</v>
      </c>
      <c r="C36" s="4">
        <v>0</v>
      </c>
      <c r="D36" s="5">
        <v>0</v>
      </c>
      <c r="E36" s="5">
        <v>0</v>
      </c>
      <c r="F36" s="4">
        <v>0</v>
      </c>
      <c r="G36" s="4">
        <v>0</v>
      </c>
      <c r="H36" s="5">
        <v>0</v>
      </c>
      <c r="I36" s="4">
        <v>0</v>
      </c>
    </row>
    <row r="37" spans="1:9" ht="15.6" x14ac:dyDescent="0.3">
      <c r="A37" s="3" t="s">
        <v>37</v>
      </c>
      <c r="B37" s="4">
        <v>1120</v>
      </c>
      <c r="C37" s="4">
        <v>0</v>
      </c>
      <c r="D37" s="5">
        <v>0</v>
      </c>
      <c r="E37" s="5">
        <v>0</v>
      </c>
      <c r="F37" s="4">
        <v>0</v>
      </c>
      <c r="G37" s="4">
        <v>0</v>
      </c>
      <c r="H37" s="5">
        <v>0</v>
      </c>
      <c r="I37" s="4">
        <v>0</v>
      </c>
    </row>
    <row r="38" spans="1:9" ht="62.4" x14ac:dyDescent="0.3">
      <c r="A38" s="3" t="s">
        <v>38</v>
      </c>
      <c r="B38" s="4">
        <v>1125</v>
      </c>
      <c r="C38" s="4">
        <v>77068</v>
      </c>
      <c r="D38" s="5">
        <v>96335</v>
      </c>
      <c r="E38" s="5">
        <v>104041.8</v>
      </c>
      <c r="F38" s="4">
        <v>60341</v>
      </c>
      <c r="G38" s="4">
        <v>60341</v>
      </c>
      <c r="H38" s="5">
        <v>86316.160000000003</v>
      </c>
      <c r="I38" s="4">
        <v>84497</v>
      </c>
    </row>
    <row r="39" spans="1:9" ht="46.8" x14ac:dyDescent="0.3">
      <c r="A39" s="3" t="s">
        <v>39</v>
      </c>
      <c r="B39" s="33">
        <v>1130</v>
      </c>
      <c r="C39" s="33">
        <v>675</v>
      </c>
      <c r="D39" s="5">
        <v>843.75</v>
      </c>
      <c r="E39" s="5">
        <v>911.25000000000011</v>
      </c>
      <c r="F39" s="33">
        <v>4739</v>
      </c>
      <c r="G39" s="33">
        <v>4739</v>
      </c>
      <c r="H39" s="5">
        <v>756.00000000000011</v>
      </c>
      <c r="I39" s="33">
        <v>98</v>
      </c>
    </row>
    <row r="40" spans="1:9" ht="31.2" x14ac:dyDescent="0.3">
      <c r="A40" s="3" t="s">
        <v>40</v>
      </c>
      <c r="B40" s="33"/>
      <c r="C40" s="33"/>
      <c r="D40" s="5">
        <v>0</v>
      </c>
      <c r="E40" s="5">
        <v>0</v>
      </c>
      <c r="F40" s="33"/>
      <c r="G40" s="33"/>
      <c r="H40" s="5">
        <v>0</v>
      </c>
      <c r="I40" s="33"/>
    </row>
    <row r="41" spans="1:9" ht="15.6" x14ac:dyDescent="0.3">
      <c r="A41" s="3" t="s">
        <v>41</v>
      </c>
      <c r="B41" s="4">
        <v>1135</v>
      </c>
      <c r="C41" s="4">
        <v>1941</v>
      </c>
      <c r="D41" s="5">
        <v>2426.25</v>
      </c>
      <c r="E41" s="5">
        <v>2620.3500000000004</v>
      </c>
      <c r="F41" s="4">
        <v>1249</v>
      </c>
      <c r="G41" s="4">
        <v>1249</v>
      </c>
      <c r="H41" s="5">
        <v>2173.92</v>
      </c>
      <c r="I41" s="4">
        <v>12647</v>
      </c>
    </row>
    <row r="42" spans="1:9" ht="46.8" x14ac:dyDescent="0.3">
      <c r="A42" s="3" t="s">
        <v>42</v>
      </c>
      <c r="B42" s="4">
        <v>1136</v>
      </c>
      <c r="C42" s="4">
        <v>0</v>
      </c>
      <c r="D42" s="5">
        <v>0</v>
      </c>
      <c r="E42" s="5">
        <v>0</v>
      </c>
      <c r="F42" s="4">
        <v>0</v>
      </c>
      <c r="G42" s="4">
        <v>0</v>
      </c>
      <c r="H42" s="5">
        <v>0</v>
      </c>
      <c r="I42" s="4">
        <v>8177</v>
      </c>
    </row>
    <row r="43" spans="1:9" ht="31.2" x14ac:dyDescent="0.3">
      <c r="A43" s="3" t="s">
        <v>43</v>
      </c>
      <c r="B43" s="4">
        <v>1140</v>
      </c>
      <c r="C43" s="4">
        <v>0</v>
      </c>
      <c r="D43" s="5">
        <v>0</v>
      </c>
      <c r="E43" s="5">
        <v>0</v>
      </c>
      <c r="F43" s="4">
        <v>524</v>
      </c>
      <c r="G43" s="4">
        <v>524</v>
      </c>
      <c r="H43" s="5">
        <v>0</v>
      </c>
      <c r="I43" s="4">
        <v>49</v>
      </c>
    </row>
    <row r="44" spans="1:9" ht="31.2" x14ac:dyDescent="0.3">
      <c r="A44" s="3" t="s">
        <v>44</v>
      </c>
      <c r="B44" s="4">
        <v>1145</v>
      </c>
      <c r="C44" s="4">
        <v>0</v>
      </c>
      <c r="D44" s="5">
        <v>0</v>
      </c>
      <c r="E44" s="5">
        <v>0</v>
      </c>
      <c r="F44" s="4">
        <v>0</v>
      </c>
      <c r="G44" s="4">
        <v>0</v>
      </c>
      <c r="H44" s="5">
        <v>0</v>
      </c>
      <c r="I44" s="4">
        <v>0</v>
      </c>
    </row>
    <row r="45" spans="1:9" ht="46.8" x14ac:dyDescent="0.3">
      <c r="A45" s="3" t="s">
        <v>45</v>
      </c>
      <c r="B45" s="4">
        <v>1155</v>
      </c>
      <c r="C45" s="4">
        <v>0</v>
      </c>
      <c r="D45" s="5">
        <v>0</v>
      </c>
      <c r="E45" s="5">
        <v>0</v>
      </c>
      <c r="F45" s="4">
        <v>143</v>
      </c>
      <c r="G45" s="4">
        <v>143</v>
      </c>
      <c r="H45" s="5">
        <v>0</v>
      </c>
      <c r="I45" s="4">
        <v>13392</v>
      </c>
    </row>
    <row r="46" spans="1:9" ht="31.2" x14ac:dyDescent="0.3">
      <c r="A46" s="3" t="s">
        <v>46</v>
      </c>
      <c r="B46" s="4">
        <v>1160</v>
      </c>
      <c r="C46" s="4">
        <v>0</v>
      </c>
      <c r="D46" s="5">
        <v>0</v>
      </c>
      <c r="E46" s="5">
        <v>0</v>
      </c>
      <c r="F46" s="4">
        <v>0</v>
      </c>
      <c r="G46" s="4">
        <v>0</v>
      </c>
      <c r="H46" s="5">
        <v>0</v>
      </c>
      <c r="I46" s="4">
        <v>0</v>
      </c>
    </row>
    <row r="47" spans="1:9" ht="31.2" x14ac:dyDescent="0.3">
      <c r="A47" s="3" t="s">
        <v>47</v>
      </c>
      <c r="B47" s="4">
        <v>1165</v>
      </c>
      <c r="C47" s="4">
        <v>39636</v>
      </c>
      <c r="D47" s="5">
        <v>49545</v>
      </c>
      <c r="E47" s="5">
        <v>53508.600000000006</v>
      </c>
      <c r="F47" s="4">
        <v>6861</v>
      </c>
      <c r="G47" s="4">
        <v>6861</v>
      </c>
      <c r="H47" s="5">
        <v>44392.320000000007</v>
      </c>
      <c r="I47" s="4">
        <v>16334</v>
      </c>
    </row>
    <row r="48" spans="1:9" ht="15.6" x14ac:dyDescent="0.3">
      <c r="A48" s="3" t="s">
        <v>48</v>
      </c>
      <c r="B48" s="4">
        <v>1166</v>
      </c>
      <c r="C48" s="4">
        <v>0</v>
      </c>
      <c r="D48" s="5">
        <v>0</v>
      </c>
      <c r="E48" s="5">
        <v>0</v>
      </c>
      <c r="F48" s="4">
        <v>0</v>
      </c>
      <c r="G48" s="4">
        <v>0</v>
      </c>
      <c r="H48" s="5">
        <v>0</v>
      </c>
      <c r="I48" s="4">
        <v>0</v>
      </c>
    </row>
    <row r="49" spans="1:9" ht="15.6" x14ac:dyDescent="0.3">
      <c r="A49" s="3" t="s">
        <v>49</v>
      </c>
      <c r="B49" s="4">
        <v>1167</v>
      </c>
      <c r="C49" s="4">
        <v>0</v>
      </c>
      <c r="D49" s="5">
        <v>0</v>
      </c>
      <c r="E49" s="5">
        <v>0</v>
      </c>
      <c r="F49" s="4">
        <v>0</v>
      </c>
      <c r="G49" s="4">
        <v>0</v>
      </c>
      <c r="H49" s="5">
        <v>0</v>
      </c>
      <c r="I49" s="4">
        <v>0</v>
      </c>
    </row>
    <row r="50" spans="1:9" ht="31.2" x14ac:dyDescent="0.3">
      <c r="A50" s="3" t="s">
        <v>50</v>
      </c>
      <c r="B50" s="4">
        <v>1170</v>
      </c>
      <c r="C50" s="4">
        <v>0</v>
      </c>
      <c r="D50" s="5">
        <v>0</v>
      </c>
      <c r="E50" s="5">
        <v>0</v>
      </c>
      <c r="F50" s="4">
        <v>0</v>
      </c>
      <c r="G50" s="4">
        <v>0</v>
      </c>
      <c r="H50" s="5">
        <v>0</v>
      </c>
      <c r="I50" s="4">
        <v>0</v>
      </c>
    </row>
    <row r="51" spans="1:9" ht="46.8" x14ac:dyDescent="0.3">
      <c r="A51" s="3" t="s">
        <v>51</v>
      </c>
      <c r="B51" s="4">
        <v>1180</v>
      </c>
      <c r="C51" s="4">
        <v>0</v>
      </c>
      <c r="D51" s="5">
        <v>0</v>
      </c>
      <c r="E51" s="5">
        <v>0</v>
      </c>
      <c r="F51" s="4">
        <v>0</v>
      </c>
      <c r="G51" s="4">
        <v>0</v>
      </c>
      <c r="H51" s="5">
        <v>0</v>
      </c>
      <c r="I51" s="4">
        <v>0</v>
      </c>
    </row>
    <row r="52" spans="1:9" ht="15.6" x14ac:dyDescent="0.3">
      <c r="A52" s="3" t="s">
        <v>52</v>
      </c>
      <c r="B52" s="33">
        <v>1181</v>
      </c>
      <c r="C52" s="33">
        <v>0</v>
      </c>
      <c r="D52" s="5">
        <v>0</v>
      </c>
      <c r="E52" s="5">
        <v>0</v>
      </c>
      <c r="F52" s="33">
        <v>0</v>
      </c>
      <c r="G52" s="33">
        <v>0</v>
      </c>
      <c r="H52" s="5">
        <v>0</v>
      </c>
      <c r="I52" s="33">
        <v>0</v>
      </c>
    </row>
    <row r="53" spans="1:9" ht="46.8" x14ac:dyDescent="0.3">
      <c r="A53" s="3" t="s">
        <v>53</v>
      </c>
      <c r="B53" s="33"/>
      <c r="C53" s="33"/>
      <c r="D53" s="5">
        <v>0</v>
      </c>
      <c r="E53" s="5">
        <v>0</v>
      </c>
      <c r="F53" s="33"/>
      <c r="G53" s="33"/>
      <c r="H53" s="5">
        <v>0</v>
      </c>
      <c r="I53" s="33"/>
    </row>
    <row r="54" spans="1:9" ht="46.8" x14ac:dyDescent="0.3">
      <c r="A54" s="3" t="s">
        <v>54</v>
      </c>
      <c r="B54" s="4">
        <v>1182</v>
      </c>
      <c r="C54" s="4">
        <v>0</v>
      </c>
      <c r="D54" s="5">
        <v>0</v>
      </c>
      <c r="E54" s="5">
        <v>0</v>
      </c>
      <c r="F54" s="4">
        <v>0</v>
      </c>
      <c r="G54" s="4">
        <v>0</v>
      </c>
      <c r="H54" s="5">
        <v>0</v>
      </c>
      <c r="I54" s="4">
        <v>0</v>
      </c>
    </row>
    <row r="55" spans="1:9" ht="46.8" x14ac:dyDescent="0.3">
      <c r="A55" s="3" t="s">
        <v>55</v>
      </c>
      <c r="B55" s="4">
        <v>1183</v>
      </c>
      <c r="C55" s="4">
        <v>0</v>
      </c>
      <c r="D55" s="5">
        <v>0</v>
      </c>
      <c r="E55" s="5">
        <v>0</v>
      </c>
      <c r="F55" s="4">
        <v>0</v>
      </c>
      <c r="G55" s="4">
        <v>0</v>
      </c>
      <c r="H55" s="5">
        <v>0</v>
      </c>
      <c r="I55" s="4">
        <v>0</v>
      </c>
    </row>
    <row r="56" spans="1:9" ht="31.2" x14ac:dyDescent="0.3">
      <c r="A56" s="3" t="s">
        <v>56</v>
      </c>
      <c r="B56" s="4">
        <v>1184</v>
      </c>
      <c r="C56" s="4">
        <v>0</v>
      </c>
      <c r="D56" s="5">
        <v>0</v>
      </c>
      <c r="E56" s="4">
        <v>0</v>
      </c>
      <c r="F56" s="4">
        <v>0</v>
      </c>
      <c r="G56" s="4">
        <v>0</v>
      </c>
      <c r="H56" s="5">
        <v>0</v>
      </c>
      <c r="I56" s="4">
        <v>0</v>
      </c>
    </row>
    <row r="57" spans="1:9" ht="31.2" x14ac:dyDescent="0.3">
      <c r="A57" s="3" t="s">
        <v>57</v>
      </c>
      <c r="B57" s="4">
        <v>1190</v>
      </c>
      <c r="C57" s="4">
        <f>Balance!C1</f>
        <v>0</v>
      </c>
      <c r="D57" s="5">
        <v>0</v>
      </c>
      <c r="E57" s="4">
        <v>0</v>
      </c>
      <c r="F57" s="4">
        <v>441</v>
      </c>
      <c r="G57" s="4">
        <v>441</v>
      </c>
      <c r="H57" s="5">
        <v>0</v>
      </c>
      <c r="I57" s="4">
        <v>439</v>
      </c>
    </row>
    <row r="58" spans="1:9" ht="31.2" x14ac:dyDescent="0.3">
      <c r="A58" s="6" t="s">
        <v>58</v>
      </c>
      <c r="B58" s="4">
        <v>1195</v>
      </c>
      <c r="C58" s="4">
        <v>122242</v>
      </c>
      <c r="D58" s="5">
        <v>152802.5</v>
      </c>
      <c r="E58" s="4">
        <v>165026.70000000001</v>
      </c>
      <c r="F58" s="4">
        <v>78366</v>
      </c>
      <c r="G58" s="4">
        <v>78366</v>
      </c>
      <c r="H58" s="5">
        <v>136911.04000000001</v>
      </c>
      <c r="I58" s="4">
        <v>131207</v>
      </c>
    </row>
    <row r="59" spans="1:9" ht="78" x14ac:dyDescent="0.3">
      <c r="A59" s="6" t="s">
        <v>59</v>
      </c>
      <c r="B59" s="4">
        <v>1200</v>
      </c>
      <c r="C59" s="4">
        <v>0</v>
      </c>
      <c r="D59" s="5">
        <v>0</v>
      </c>
      <c r="E59" s="4">
        <v>0</v>
      </c>
      <c r="F59" s="4">
        <v>0</v>
      </c>
      <c r="G59" s="4">
        <v>0</v>
      </c>
      <c r="H59" s="5">
        <v>0</v>
      </c>
      <c r="I59" s="4">
        <v>0</v>
      </c>
    </row>
    <row r="60" spans="1:9" ht="15.6" x14ac:dyDescent="0.3">
      <c r="A60" s="6" t="s">
        <v>60</v>
      </c>
      <c r="B60" s="4">
        <v>1300</v>
      </c>
      <c r="C60" s="4">
        <v>433063</v>
      </c>
      <c r="D60" s="5">
        <v>541328.75</v>
      </c>
      <c r="E60" s="4">
        <v>584635.05000000005</v>
      </c>
      <c r="F60" s="4">
        <v>388804</v>
      </c>
      <c r="G60" s="4">
        <v>388804</v>
      </c>
      <c r="H60" s="5">
        <v>485030.56000000006</v>
      </c>
      <c r="I60" s="4">
        <v>446029</v>
      </c>
    </row>
    <row r="61" spans="1:9" ht="15.6" x14ac:dyDescent="0.3">
      <c r="A61" s="5"/>
      <c r="B61" s="5"/>
      <c r="C61" s="5"/>
      <c r="D61" s="5"/>
      <c r="E61" s="5"/>
      <c r="F61" s="5"/>
      <c r="G61" s="5"/>
      <c r="H61" s="5"/>
      <c r="I61" s="5"/>
    </row>
    <row r="62" spans="1:9" ht="15.6" x14ac:dyDescent="0.3">
      <c r="A62" s="7" t="s">
        <v>61</v>
      </c>
      <c r="B62" s="7"/>
      <c r="C62" s="7"/>
      <c r="D62" s="7"/>
      <c r="E62" s="7"/>
      <c r="F62" s="5"/>
      <c r="G62" s="5"/>
      <c r="H62" s="5"/>
      <c r="I62" s="5"/>
    </row>
    <row r="63" spans="1:9" ht="15.6" x14ac:dyDescent="0.3">
      <c r="A63" s="32" t="s">
        <v>62</v>
      </c>
      <c r="B63" s="32"/>
      <c r="C63" s="32"/>
      <c r="D63" s="32"/>
      <c r="E63" s="32"/>
      <c r="F63" s="5"/>
      <c r="G63" s="5"/>
      <c r="H63" s="5"/>
      <c r="I63" s="5"/>
    </row>
    <row r="64" spans="1:9" ht="31.2" x14ac:dyDescent="0.3">
      <c r="A64" s="3" t="s">
        <v>63</v>
      </c>
      <c r="B64" s="4">
        <v>1400</v>
      </c>
      <c r="C64" s="4">
        <v>17121</v>
      </c>
      <c r="D64" s="4">
        <v>21401.25</v>
      </c>
      <c r="E64" s="4">
        <v>23113.350000000002</v>
      </c>
      <c r="F64" s="4">
        <v>17121</v>
      </c>
      <c r="G64" s="4">
        <v>17121</v>
      </c>
      <c r="H64" s="5">
        <v>19175.52</v>
      </c>
      <c r="I64" s="4">
        <v>17121</v>
      </c>
    </row>
    <row r="65" spans="1:9" ht="46.8" x14ac:dyDescent="0.3">
      <c r="A65" s="3" t="s">
        <v>64</v>
      </c>
      <c r="B65" s="4">
        <v>1401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4">
        <v>0</v>
      </c>
    </row>
    <row r="66" spans="1:9" ht="31.2" x14ac:dyDescent="0.3">
      <c r="A66" s="3" t="s">
        <v>65</v>
      </c>
      <c r="B66" s="4">
        <v>1405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4">
        <v>0</v>
      </c>
    </row>
    <row r="67" spans="1:9" ht="31.2" x14ac:dyDescent="0.3">
      <c r="A67" s="3" t="s">
        <v>66</v>
      </c>
      <c r="B67" s="4">
        <v>1410</v>
      </c>
      <c r="C67" s="4">
        <v>230083</v>
      </c>
      <c r="D67" s="4">
        <v>287603.75</v>
      </c>
      <c r="E67" s="4">
        <v>310612.05000000005</v>
      </c>
      <c r="F67" s="4">
        <v>255962</v>
      </c>
      <c r="G67" s="4">
        <v>255962</v>
      </c>
      <c r="H67" s="5">
        <v>257692.96000000002</v>
      </c>
      <c r="I67" s="4">
        <v>222270</v>
      </c>
    </row>
    <row r="68" spans="1:9" ht="15.6" x14ac:dyDescent="0.3">
      <c r="A68" s="3" t="s">
        <v>67</v>
      </c>
      <c r="B68" s="4">
        <v>1411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4">
        <v>0</v>
      </c>
    </row>
    <row r="69" spans="1:9" ht="31.2" x14ac:dyDescent="0.3">
      <c r="A69" s="3" t="s">
        <v>68</v>
      </c>
      <c r="B69" s="4">
        <v>1412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4">
        <v>0</v>
      </c>
    </row>
    <row r="70" spans="1:9" ht="15.6" x14ac:dyDescent="0.3">
      <c r="A70" s="3" t="s">
        <v>69</v>
      </c>
      <c r="B70" s="4">
        <v>1415</v>
      </c>
      <c r="C70" s="4">
        <v>14</v>
      </c>
      <c r="D70" s="4">
        <v>17.5</v>
      </c>
      <c r="E70" s="4">
        <v>18.900000000000002</v>
      </c>
      <c r="F70" s="4">
        <v>14</v>
      </c>
      <c r="G70" s="4">
        <v>14</v>
      </c>
      <c r="H70" s="5">
        <v>15.680000000000001</v>
      </c>
      <c r="I70" s="4">
        <v>14</v>
      </c>
    </row>
    <row r="71" spans="1:9" ht="62.4" x14ac:dyDescent="0.3">
      <c r="A71" s="3" t="s">
        <v>70</v>
      </c>
      <c r="B71" s="4">
        <v>1420</v>
      </c>
      <c r="C71" s="4">
        <v>16378</v>
      </c>
      <c r="D71" s="4">
        <v>20472.5</v>
      </c>
      <c r="E71" s="4">
        <v>22110.300000000003</v>
      </c>
      <c r="F71" s="4">
        <v>-47954</v>
      </c>
      <c r="G71" s="4">
        <v>-47954</v>
      </c>
      <c r="H71" s="5">
        <v>18343.36</v>
      </c>
      <c r="I71" s="4">
        <v>-54749</v>
      </c>
    </row>
    <row r="72" spans="1:9" ht="31.2" x14ac:dyDescent="0.3">
      <c r="A72" s="3" t="s">
        <v>71</v>
      </c>
      <c r="B72" s="4">
        <v>1425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4">
        <v>0</v>
      </c>
    </row>
    <row r="73" spans="1:9" ht="15.6" x14ac:dyDescent="0.3">
      <c r="A73" s="3" t="s">
        <v>72</v>
      </c>
      <c r="B73" s="4">
        <v>1430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4">
        <v>0</v>
      </c>
    </row>
    <row r="74" spans="1:9" ht="15.6" x14ac:dyDescent="0.3">
      <c r="A74" s="3" t="s">
        <v>73</v>
      </c>
      <c r="B74" s="4">
        <v>1435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4">
        <v>0</v>
      </c>
    </row>
    <row r="75" spans="1:9" ht="31.2" x14ac:dyDescent="0.3">
      <c r="A75" s="6" t="s">
        <v>28</v>
      </c>
      <c r="B75" s="4">
        <v>1495</v>
      </c>
      <c r="C75" s="4">
        <v>263596</v>
      </c>
      <c r="D75" s="4">
        <v>329495</v>
      </c>
      <c r="E75" s="4">
        <v>355854.60000000003</v>
      </c>
      <c r="F75" s="4">
        <v>225143</v>
      </c>
      <c r="G75" s="4">
        <v>225143</v>
      </c>
      <c r="H75" s="5">
        <v>295227.52000000002</v>
      </c>
      <c r="I75" s="4">
        <v>184656</v>
      </c>
    </row>
    <row r="76" spans="1:9" ht="15.6" x14ac:dyDescent="0.3">
      <c r="A76" s="32" t="s">
        <v>74</v>
      </c>
      <c r="B76" s="32"/>
      <c r="C76" s="32"/>
      <c r="D76" s="32"/>
      <c r="E76" s="32"/>
      <c r="F76" s="5"/>
      <c r="G76" s="5"/>
      <c r="H76" s="5">
        <v>0</v>
      </c>
      <c r="I76" s="5"/>
    </row>
    <row r="77" spans="1:9" ht="46.8" x14ac:dyDescent="0.3">
      <c r="A77" s="3" t="s">
        <v>75</v>
      </c>
      <c r="B77" s="4">
        <v>1500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4">
        <v>0</v>
      </c>
    </row>
    <row r="78" spans="1:9" ht="31.2" x14ac:dyDescent="0.3">
      <c r="A78" s="3" t="s">
        <v>76</v>
      </c>
      <c r="B78" s="4">
        <v>1505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4">
        <v>0</v>
      </c>
    </row>
    <row r="79" spans="1:9" ht="31.2" x14ac:dyDescent="0.3">
      <c r="A79" s="3" t="s">
        <v>77</v>
      </c>
      <c r="B79" s="4">
        <v>1510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4">
        <v>0</v>
      </c>
    </row>
    <row r="80" spans="1:9" ht="31.2" x14ac:dyDescent="0.3">
      <c r="A80" s="3" t="s">
        <v>78</v>
      </c>
      <c r="B80" s="4">
        <v>1515</v>
      </c>
      <c r="C80" s="4">
        <v>21077</v>
      </c>
      <c r="D80" s="4">
        <v>26346.25</v>
      </c>
      <c r="E80" s="4">
        <v>28453.95</v>
      </c>
      <c r="F80" s="4">
        <v>42291</v>
      </c>
      <c r="G80" s="4">
        <v>42291</v>
      </c>
      <c r="H80" s="5">
        <v>23606.240000000002</v>
      </c>
      <c r="I80" s="4">
        <v>68305</v>
      </c>
    </row>
    <row r="81" spans="1:9" ht="31.2" x14ac:dyDescent="0.3">
      <c r="A81" s="3" t="s">
        <v>79</v>
      </c>
      <c r="B81" s="4">
        <v>1520</v>
      </c>
      <c r="C81" s="4">
        <v>12606</v>
      </c>
      <c r="D81" s="4">
        <v>15757.5</v>
      </c>
      <c r="E81" s="4">
        <v>17018.100000000002</v>
      </c>
      <c r="F81" s="4">
        <v>14209</v>
      </c>
      <c r="G81" s="4">
        <v>14209</v>
      </c>
      <c r="H81" s="5">
        <v>14118.720000000001</v>
      </c>
      <c r="I81" s="4">
        <v>12455</v>
      </c>
    </row>
    <row r="82" spans="1:9" ht="46.8" x14ac:dyDescent="0.3">
      <c r="A82" s="3" t="s">
        <v>80</v>
      </c>
      <c r="B82" s="4">
        <v>1521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4">
        <v>0</v>
      </c>
    </row>
    <row r="83" spans="1:9" ht="31.2" x14ac:dyDescent="0.3">
      <c r="A83" s="3" t="s">
        <v>81</v>
      </c>
      <c r="B83" s="4">
        <v>1525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4">
        <v>0</v>
      </c>
    </row>
    <row r="84" spans="1:9" ht="31.2" x14ac:dyDescent="0.3">
      <c r="A84" s="3" t="s">
        <v>82</v>
      </c>
      <c r="B84" s="4">
        <v>1526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4">
        <v>0</v>
      </c>
    </row>
    <row r="85" spans="1:9" ht="31.2" x14ac:dyDescent="0.3">
      <c r="A85" s="3" t="s">
        <v>83</v>
      </c>
      <c r="B85" s="4">
        <v>1530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4">
        <v>0</v>
      </c>
    </row>
    <row r="86" spans="1:9" ht="78" x14ac:dyDescent="0.3">
      <c r="A86" s="3" t="s">
        <v>84</v>
      </c>
      <c r="B86" s="4">
        <v>1531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4">
        <v>0</v>
      </c>
    </row>
    <row r="87" spans="1:9" ht="78" x14ac:dyDescent="0.3">
      <c r="A87" s="3" t="s">
        <v>85</v>
      </c>
      <c r="B87" s="4">
        <v>1532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4">
        <v>0</v>
      </c>
    </row>
    <row r="88" spans="1:9" ht="78" x14ac:dyDescent="0.3">
      <c r="A88" s="3" t="s">
        <v>86</v>
      </c>
      <c r="B88" s="4">
        <v>1533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4">
        <v>0</v>
      </c>
    </row>
    <row r="89" spans="1:9" ht="62.4" x14ac:dyDescent="0.3">
      <c r="A89" s="3" t="s">
        <v>87</v>
      </c>
      <c r="B89" s="4">
        <v>1534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4">
        <v>0</v>
      </c>
    </row>
    <row r="90" spans="1:9" ht="31.2" x14ac:dyDescent="0.3">
      <c r="A90" s="3" t="s">
        <v>88</v>
      </c>
      <c r="B90" s="4">
        <v>1535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4">
        <v>0</v>
      </c>
    </row>
    <row r="91" spans="1:9" ht="15.6" x14ac:dyDescent="0.3">
      <c r="A91" s="3" t="s">
        <v>89</v>
      </c>
      <c r="B91" s="4">
        <v>1540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4">
        <v>0</v>
      </c>
    </row>
    <row r="92" spans="1:9" ht="31.2" x14ac:dyDescent="0.3">
      <c r="A92" s="3" t="s">
        <v>90</v>
      </c>
      <c r="B92" s="4">
        <v>1545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4">
        <v>0</v>
      </c>
    </row>
    <row r="93" spans="1:9" ht="31.2" x14ac:dyDescent="0.3">
      <c r="A93" s="6" t="s">
        <v>58</v>
      </c>
      <c r="B93" s="4">
        <v>1595</v>
      </c>
      <c r="C93" s="4">
        <v>33683</v>
      </c>
      <c r="D93" s="4">
        <v>42103.75</v>
      </c>
      <c r="E93" s="4">
        <v>45472.05</v>
      </c>
      <c r="F93" s="4">
        <v>56500</v>
      </c>
      <c r="G93" s="4">
        <v>56500</v>
      </c>
      <c r="H93" s="5">
        <v>37724.960000000006</v>
      </c>
      <c r="I93" s="4">
        <v>80760</v>
      </c>
    </row>
    <row r="94" spans="1:9" ht="15.6" x14ac:dyDescent="0.3">
      <c r="A94" s="32" t="s">
        <v>91</v>
      </c>
      <c r="B94" s="32"/>
      <c r="C94" s="32"/>
      <c r="D94" s="32"/>
      <c r="E94" s="32"/>
      <c r="F94" s="5"/>
      <c r="G94" s="5"/>
      <c r="H94" s="5"/>
      <c r="I94" s="5"/>
    </row>
    <row r="95" spans="1:9" ht="31.2" x14ac:dyDescent="0.3">
      <c r="A95" s="3" t="s">
        <v>92</v>
      </c>
      <c r="B95" s="4">
        <v>1600</v>
      </c>
      <c r="C95" s="4">
        <v>0</v>
      </c>
      <c r="D95" s="5">
        <v>0</v>
      </c>
      <c r="E95" s="5">
        <v>0</v>
      </c>
      <c r="F95" s="4">
        <v>0</v>
      </c>
      <c r="G95" s="4">
        <v>0</v>
      </c>
      <c r="H95" s="5">
        <v>0</v>
      </c>
      <c r="I95" s="4">
        <v>0</v>
      </c>
    </row>
    <row r="96" spans="1:9" ht="15.6" x14ac:dyDescent="0.3">
      <c r="A96" s="3" t="s">
        <v>93</v>
      </c>
      <c r="B96" s="4">
        <v>1605</v>
      </c>
      <c r="C96" s="4">
        <v>0</v>
      </c>
      <c r="D96" s="5">
        <v>0</v>
      </c>
      <c r="E96" s="5">
        <v>0</v>
      </c>
      <c r="F96" s="4">
        <v>0</v>
      </c>
      <c r="G96" s="4">
        <v>0</v>
      </c>
      <c r="H96" s="5">
        <v>0</v>
      </c>
      <c r="I96" s="4">
        <v>0</v>
      </c>
    </row>
    <row r="97" spans="1:9" ht="46.8" x14ac:dyDescent="0.3">
      <c r="A97" s="3" t="s">
        <v>94</v>
      </c>
      <c r="B97" s="33">
        <v>1610</v>
      </c>
      <c r="C97" s="33">
        <v>4011</v>
      </c>
      <c r="D97" s="5"/>
      <c r="E97" s="5">
        <v>5414.85</v>
      </c>
      <c r="F97" s="33">
        <v>4182</v>
      </c>
      <c r="G97" s="33">
        <v>4182</v>
      </c>
      <c r="H97" s="5">
        <v>4492.3200000000006</v>
      </c>
      <c r="I97" s="33">
        <v>4173</v>
      </c>
    </row>
    <row r="98" spans="1:9" ht="46.8" x14ac:dyDescent="0.3">
      <c r="A98" s="3" t="s">
        <v>95</v>
      </c>
      <c r="B98" s="33"/>
      <c r="C98" s="33"/>
      <c r="D98" s="5">
        <v>4060</v>
      </c>
      <c r="E98" s="5">
        <v>0</v>
      </c>
      <c r="F98" s="33"/>
      <c r="G98" s="33"/>
      <c r="H98" s="5">
        <v>0</v>
      </c>
      <c r="I98" s="33"/>
    </row>
    <row r="99" spans="1:9" ht="31.2" x14ac:dyDescent="0.3">
      <c r="A99" s="3" t="s">
        <v>96</v>
      </c>
      <c r="B99" s="4">
        <v>1615</v>
      </c>
      <c r="C99" s="4">
        <v>83275</v>
      </c>
      <c r="D99" s="5">
        <v>104093.75</v>
      </c>
      <c r="E99" s="5">
        <v>112421.25000000001</v>
      </c>
      <c r="F99" s="4">
        <v>47855</v>
      </c>
      <c r="G99" s="4">
        <v>47855</v>
      </c>
      <c r="H99" s="5">
        <v>93268.000000000015</v>
      </c>
      <c r="I99" s="4">
        <v>115383</v>
      </c>
    </row>
    <row r="100" spans="1:9" ht="31.2" x14ac:dyDescent="0.3">
      <c r="A100" s="3" t="s">
        <v>97</v>
      </c>
      <c r="B100" s="4">
        <v>1620</v>
      </c>
      <c r="C100" s="4">
        <v>14821</v>
      </c>
      <c r="D100" s="5">
        <v>18526.25</v>
      </c>
      <c r="E100" s="5">
        <v>20008.350000000002</v>
      </c>
      <c r="F100" s="4">
        <v>9262</v>
      </c>
      <c r="G100" s="4">
        <v>9262</v>
      </c>
      <c r="H100" s="5">
        <v>16599.52</v>
      </c>
      <c r="I100" s="4">
        <v>16819</v>
      </c>
    </row>
    <row r="101" spans="1:9" ht="46.8" x14ac:dyDescent="0.3">
      <c r="A101" s="3" t="s">
        <v>98</v>
      </c>
      <c r="B101" s="4">
        <v>1621</v>
      </c>
      <c r="C101" s="4">
        <v>0</v>
      </c>
      <c r="D101" s="5">
        <v>0</v>
      </c>
      <c r="E101" s="5">
        <v>0</v>
      </c>
      <c r="F101" s="4">
        <v>0</v>
      </c>
      <c r="G101" s="4">
        <v>0</v>
      </c>
      <c r="H101" s="5">
        <v>0</v>
      </c>
      <c r="I101" s="4">
        <v>0</v>
      </c>
    </row>
    <row r="102" spans="1:9" ht="31.2" x14ac:dyDescent="0.3">
      <c r="A102" s="3" t="s">
        <v>99</v>
      </c>
      <c r="B102" s="4">
        <v>1625</v>
      </c>
      <c r="C102" s="4">
        <v>1103</v>
      </c>
      <c r="D102" s="5">
        <v>1378.75</v>
      </c>
      <c r="E102" s="5">
        <v>1489.0500000000002</v>
      </c>
      <c r="F102" s="4">
        <v>1082</v>
      </c>
      <c r="G102" s="4">
        <v>1082</v>
      </c>
      <c r="H102" s="5">
        <v>1235.3600000000001</v>
      </c>
      <c r="I102" s="4">
        <v>1448</v>
      </c>
    </row>
    <row r="103" spans="1:9" ht="31.2" x14ac:dyDescent="0.3">
      <c r="A103" s="3" t="s">
        <v>100</v>
      </c>
      <c r="B103" s="4">
        <v>1630</v>
      </c>
      <c r="C103" s="4">
        <v>1401</v>
      </c>
      <c r="D103" s="5">
        <v>1751.25</v>
      </c>
      <c r="E103" s="5">
        <v>1891.3500000000001</v>
      </c>
      <c r="F103" s="4">
        <v>1819</v>
      </c>
      <c r="G103" s="4">
        <v>1819</v>
      </c>
      <c r="H103" s="5">
        <v>1569.1200000000001</v>
      </c>
      <c r="I103" s="4">
        <v>2426</v>
      </c>
    </row>
    <row r="104" spans="1:9" ht="31.2" x14ac:dyDescent="0.3">
      <c r="A104" s="3" t="s">
        <v>101</v>
      </c>
      <c r="B104" s="4">
        <v>1635</v>
      </c>
      <c r="C104" s="4">
        <v>20555</v>
      </c>
      <c r="D104" s="5">
        <v>25693.75</v>
      </c>
      <c r="E104" s="5">
        <v>27749.250000000004</v>
      </c>
      <c r="F104" s="4">
        <v>32220</v>
      </c>
      <c r="G104" s="4">
        <v>32220</v>
      </c>
      <c r="H104" s="5">
        <v>23021.600000000002</v>
      </c>
      <c r="I104" s="4">
        <v>37061</v>
      </c>
    </row>
    <row r="105" spans="1:9" ht="31.2" x14ac:dyDescent="0.3">
      <c r="A105" s="3" t="s">
        <v>102</v>
      </c>
      <c r="B105" s="4">
        <v>1640</v>
      </c>
      <c r="C105" s="4">
        <v>0</v>
      </c>
      <c r="D105" s="4">
        <v>0</v>
      </c>
      <c r="E105" s="5">
        <v>0</v>
      </c>
      <c r="F105" s="4">
        <v>0</v>
      </c>
      <c r="G105" s="4">
        <v>0</v>
      </c>
      <c r="H105" s="5">
        <v>0</v>
      </c>
      <c r="I105" s="4">
        <v>0</v>
      </c>
    </row>
    <row r="106" spans="1:9" ht="31.2" x14ac:dyDescent="0.3">
      <c r="A106" s="3" t="s">
        <v>44</v>
      </c>
      <c r="B106" s="4">
        <v>1645</v>
      </c>
      <c r="C106" s="4">
        <v>0</v>
      </c>
      <c r="D106" s="4">
        <v>0</v>
      </c>
      <c r="E106" s="5">
        <v>0</v>
      </c>
      <c r="F106" s="4">
        <v>0</v>
      </c>
      <c r="G106" s="4">
        <v>0</v>
      </c>
      <c r="H106" s="5">
        <v>0</v>
      </c>
      <c r="I106" s="4">
        <v>0</v>
      </c>
    </row>
    <row r="107" spans="1:9" ht="31.2" x14ac:dyDescent="0.3">
      <c r="A107" s="3" t="s">
        <v>103</v>
      </c>
      <c r="B107" s="4">
        <v>1650</v>
      </c>
      <c r="C107" s="4">
        <v>0</v>
      </c>
      <c r="D107" s="4">
        <v>0</v>
      </c>
      <c r="E107" s="5">
        <v>0</v>
      </c>
      <c r="F107" s="4">
        <v>0</v>
      </c>
      <c r="G107" s="4">
        <v>0</v>
      </c>
      <c r="H107" s="5">
        <v>0</v>
      </c>
      <c r="I107" s="4">
        <v>0</v>
      </c>
    </row>
    <row r="108" spans="1:9" ht="31.2" x14ac:dyDescent="0.3">
      <c r="A108" s="3" t="s">
        <v>104</v>
      </c>
      <c r="B108" s="4">
        <v>1660</v>
      </c>
      <c r="C108" s="4">
        <v>10229</v>
      </c>
      <c r="D108" s="4">
        <v>12786.25</v>
      </c>
      <c r="E108" s="5">
        <v>13809.150000000001</v>
      </c>
      <c r="F108" s="4">
        <v>10540</v>
      </c>
      <c r="G108" s="4">
        <v>10540</v>
      </c>
      <c r="H108" s="5">
        <v>11456.480000000001</v>
      </c>
      <c r="I108" s="4">
        <v>3079</v>
      </c>
    </row>
    <row r="109" spans="1:9" ht="31.2" x14ac:dyDescent="0.3">
      <c r="A109" s="3" t="s">
        <v>105</v>
      </c>
      <c r="B109" s="4">
        <v>1665</v>
      </c>
      <c r="C109" s="4">
        <v>0</v>
      </c>
      <c r="D109" s="4">
        <v>0</v>
      </c>
      <c r="E109" s="5">
        <v>0</v>
      </c>
      <c r="F109" s="4">
        <v>0</v>
      </c>
      <c r="G109" s="4">
        <v>0</v>
      </c>
      <c r="H109" s="5">
        <v>0</v>
      </c>
      <c r="I109" s="4">
        <v>0</v>
      </c>
    </row>
    <row r="110" spans="1:9" ht="62.4" x14ac:dyDescent="0.3">
      <c r="A110" s="3" t="s">
        <v>106</v>
      </c>
      <c r="B110" s="4">
        <v>1670</v>
      </c>
      <c r="C110" s="4">
        <v>0</v>
      </c>
      <c r="D110" s="4">
        <v>0</v>
      </c>
      <c r="E110" s="5">
        <v>0</v>
      </c>
      <c r="F110" s="4">
        <v>0</v>
      </c>
      <c r="G110" s="4">
        <v>0</v>
      </c>
      <c r="H110" s="5">
        <v>0</v>
      </c>
      <c r="I110" s="4">
        <v>0</v>
      </c>
    </row>
    <row r="111" spans="1:9" ht="31.2" x14ac:dyDescent="0.3">
      <c r="A111" s="3" t="s">
        <v>107</v>
      </c>
      <c r="B111" s="4">
        <v>1690</v>
      </c>
      <c r="C111" s="4">
        <v>389</v>
      </c>
      <c r="D111" s="4">
        <v>486.25</v>
      </c>
      <c r="E111" s="5">
        <v>525.15000000000009</v>
      </c>
      <c r="F111" s="4">
        <v>201</v>
      </c>
      <c r="G111" s="4">
        <v>201</v>
      </c>
      <c r="H111" s="5">
        <v>435.68000000000006</v>
      </c>
      <c r="I111" s="4">
        <v>224</v>
      </c>
    </row>
    <row r="112" spans="1:9" ht="31.2" x14ac:dyDescent="0.3">
      <c r="A112" s="6" t="s">
        <v>108</v>
      </c>
      <c r="B112" s="4">
        <v>1695</v>
      </c>
      <c r="C112" s="4">
        <v>135784</v>
      </c>
      <c r="D112" s="4">
        <v>169730</v>
      </c>
      <c r="E112" s="5">
        <v>183308.40000000002</v>
      </c>
      <c r="F112" s="4">
        <v>107161</v>
      </c>
      <c r="G112" s="4">
        <v>107161</v>
      </c>
      <c r="H112" s="5">
        <v>152078.08000000002</v>
      </c>
      <c r="I112" s="4">
        <v>180613</v>
      </c>
    </row>
    <row r="113" spans="1:9" ht="109.2" x14ac:dyDescent="0.3">
      <c r="A113" s="6" t="s">
        <v>109</v>
      </c>
      <c r="B113" s="4">
        <v>1700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4">
        <v>0</v>
      </c>
    </row>
    <row r="114" spans="1:9" ht="62.4" x14ac:dyDescent="0.3">
      <c r="A114" s="6" t="s">
        <v>110</v>
      </c>
      <c r="B114" s="4">
        <v>1800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4">
        <v>0</v>
      </c>
    </row>
    <row r="115" spans="1:9" ht="15.6" x14ac:dyDescent="0.3">
      <c r="A115" s="6" t="s">
        <v>60</v>
      </c>
      <c r="B115" s="4">
        <v>1900</v>
      </c>
      <c r="C115" s="4">
        <v>433063</v>
      </c>
      <c r="D115" s="4">
        <v>541328.75</v>
      </c>
      <c r="E115" s="4">
        <v>584635.05000000005</v>
      </c>
      <c r="F115" s="4">
        <v>388804</v>
      </c>
      <c r="G115" s="4">
        <v>388804</v>
      </c>
      <c r="H115" s="5">
        <v>485030.56000000006</v>
      </c>
      <c r="I115" s="4">
        <v>446029</v>
      </c>
    </row>
  </sheetData>
  <mergeCells count="27">
    <mergeCell ref="G39:G40"/>
    <mergeCell ref="I39:I40"/>
    <mergeCell ref="B2:I2"/>
    <mergeCell ref="A5:E5"/>
    <mergeCell ref="B19:B20"/>
    <mergeCell ref="C19:C20"/>
    <mergeCell ref="E19:E20"/>
    <mergeCell ref="F19:F20"/>
    <mergeCell ref="G19:G20"/>
    <mergeCell ref="I19:I20"/>
    <mergeCell ref="A29:E29"/>
    <mergeCell ref="B39:B40"/>
    <mergeCell ref="C39:C40"/>
    <mergeCell ref="F39:F40"/>
    <mergeCell ref="B52:B53"/>
    <mergeCell ref="C52:C53"/>
    <mergeCell ref="F52:F53"/>
    <mergeCell ref="G52:G53"/>
    <mergeCell ref="I52:I53"/>
    <mergeCell ref="A63:E63"/>
    <mergeCell ref="I97:I98"/>
    <mergeCell ref="A76:E76"/>
    <mergeCell ref="A94:E94"/>
    <mergeCell ref="B97:B98"/>
    <mergeCell ref="C97:C98"/>
    <mergeCell ref="F97:F98"/>
    <mergeCell ref="G97:G9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7" workbookViewId="0">
      <selection activeCell="C14" sqref="C14"/>
    </sheetView>
  </sheetViews>
  <sheetFormatPr defaultRowHeight="14.4" x14ac:dyDescent="0.3"/>
  <cols>
    <col min="1" max="1" width="24.33203125" customWidth="1"/>
    <col min="2" max="2" width="18" customWidth="1"/>
    <col min="3" max="3" width="22.5546875" customWidth="1"/>
    <col min="4" max="4" width="25.109375" customWidth="1"/>
    <col min="5" max="5" width="19.109375" customWidth="1"/>
    <col min="6" max="6" width="16.88671875" customWidth="1"/>
    <col min="7" max="7" width="16.33203125" customWidth="1"/>
    <col min="8" max="8" width="16" customWidth="1"/>
    <col min="9" max="9" width="18" customWidth="1"/>
  </cols>
  <sheetData>
    <row r="1" spans="1:9" ht="18" x14ac:dyDescent="0.35">
      <c r="A1" s="34" t="s">
        <v>0</v>
      </c>
      <c r="B1" s="34"/>
      <c r="C1" s="34"/>
      <c r="D1" s="34"/>
      <c r="E1" s="34"/>
      <c r="F1" s="34"/>
      <c r="G1" s="34"/>
      <c r="H1" s="34"/>
      <c r="I1" s="8"/>
    </row>
    <row r="2" spans="1:9" ht="27.6" x14ac:dyDescent="0.3">
      <c r="A2" s="9" t="s">
        <v>111</v>
      </c>
      <c r="B2" s="9" t="s">
        <v>2</v>
      </c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116</v>
      </c>
      <c r="H2" s="9" t="s">
        <v>117</v>
      </c>
      <c r="I2" s="9" t="s">
        <v>118</v>
      </c>
    </row>
    <row r="3" spans="1:9" ht="42" x14ac:dyDescent="0.3">
      <c r="A3" s="10" t="s">
        <v>119</v>
      </c>
      <c r="B3" s="11">
        <v>2000</v>
      </c>
      <c r="C3" s="11">
        <v>614544</v>
      </c>
      <c r="D3" s="11">
        <v>669852.96000000008</v>
      </c>
      <c r="E3" s="12">
        <v>700580.15999999992</v>
      </c>
      <c r="F3" s="12">
        <v>712871.03999999992</v>
      </c>
      <c r="G3" s="12">
        <v>725161.91999999993</v>
      </c>
      <c r="H3" s="12">
        <v>743598.24</v>
      </c>
      <c r="I3" s="12">
        <v>762034.56</v>
      </c>
    </row>
    <row r="4" spans="1:9" ht="28.2" x14ac:dyDescent="0.3">
      <c r="A4" s="10" t="s">
        <v>120</v>
      </c>
      <c r="B4" s="11">
        <v>2010</v>
      </c>
      <c r="C4" s="11">
        <v>-632743</v>
      </c>
      <c r="D4" s="11">
        <v>-689689.87</v>
      </c>
      <c r="E4" s="12">
        <v>-721327.0199999999</v>
      </c>
      <c r="F4" s="12">
        <v>-733981.88</v>
      </c>
      <c r="G4" s="12">
        <v>-746636.74</v>
      </c>
      <c r="H4" s="12">
        <v>-765619.03</v>
      </c>
      <c r="I4" s="12">
        <v>-784601.32</v>
      </c>
    </row>
    <row r="5" spans="1:9" ht="28.2" x14ac:dyDescent="0.3">
      <c r="A5" s="10" t="s">
        <v>121</v>
      </c>
      <c r="B5" s="11">
        <v>2011</v>
      </c>
      <c r="C5" s="11">
        <v>0</v>
      </c>
      <c r="D5" s="11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  <row r="6" spans="1:9" ht="28.2" x14ac:dyDescent="0.3">
      <c r="A6" s="10" t="s">
        <v>122</v>
      </c>
      <c r="B6" s="11">
        <v>2012</v>
      </c>
      <c r="C6" s="11">
        <v>0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9" ht="42" x14ac:dyDescent="0.3">
      <c r="A7" s="10" t="s">
        <v>123</v>
      </c>
      <c r="B7" s="11">
        <v>2013</v>
      </c>
      <c r="C7" s="11">
        <v>0</v>
      </c>
      <c r="D7" s="11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9" ht="55.8" x14ac:dyDescent="0.3">
      <c r="A8" s="10" t="s">
        <v>124</v>
      </c>
      <c r="B8" s="11">
        <v>2014</v>
      </c>
      <c r="C8" s="11">
        <v>0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42" x14ac:dyDescent="0.3">
      <c r="A9" s="10" t="s">
        <v>125</v>
      </c>
      <c r="B9" s="11">
        <v>2050</v>
      </c>
      <c r="C9" s="11">
        <v>0</v>
      </c>
      <c r="D9" s="11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28.2" x14ac:dyDescent="0.3">
      <c r="A10" s="10" t="s">
        <v>126</v>
      </c>
      <c r="B10" s="11">
        <v>2070</v>
      </c>
      <c r="C10" s="11">
        <v>0</v>
      </c>
      <c r="D10" s="11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x14ac:dyDescent="0.3">
      <c r="A11" s="10" t="s">
        <v>127</v>
      </c>
      <c r="B11" s="11">
        <v>2090</v>
      </c>
      <c r="C11" s="11">
        <v>0</v>
      </c>
      <c r="D11" s="11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x14ac:dyDescent="0.3">
      <c r="A12" s="10" t="s">
        <v>128</v>
      </c>
      <c r="B12" s="11">
        <v>2095</v>
      </c>
      <c r="C12" s="11">
        <v>-18199</v>
      </c>
      <c r="D12" s="11">
        <v>-19836.91</v>
      </c>
      <c r="E12" s="12">
        <v>-20746.859999999997</v>
      </c>
      <c r="F12" s="12">
        <v>-21110.84</v>
      </c>
      <c r="G12" s="12">
        <v>-21474.82</v>
      </c>
      <c r="H12" s="12">
        <v>-22020.79</v>
      </c>
      <c r="I12" s="12">
        <v>-22566.76</v>
      </c>
    </row>
    <row r="13" spans="1:9" ht="55.8" x14ac:dyDescent="0.3">
      <c r="A13" s="10" t="s">
        <v>129</v>
      </c>
      <c r="B13" s="11">
        <v>2105</v>
      </c>
      <c r="C13" s="11">
        <v>0</v>
      </c>
      <c r="D13" s="11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 ht="42" x14ac:dyDescent="0.3">
      <c r="A14" s="10" t="s">
        <v>130</v>
      </c>
      <c r="B14" s="11">
        <v>2110</v>
      </c>
      <c r="C14" s="11">
        <v>0</v>
      </c>
      <c r="D14" s="11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 ht="28.2" x14ac:dyDescent="0.3">
      <c r="A15" s="10" t="s">
        <v>131</v>
      </c>
      <c r="B15" s="11">
        <v>2111</v>
      </c>
      <c r="C15" s="11">
        <v>0</v>
      </c>
      <c r="D15" s="11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42" x14ac:dyDescent="0.3">
      <c r="A16" s="10" t="s">
        <v>132</v>
      </c>
      <c r="B16" s="11">
        <v>2112</v>
      </c>
      <c r="C16" s="11">
        <v>0</v>
      </c>
      <c r="D16" s="11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1:9" x14ac:dyDescent="0.3">
      <c r="A17" s="10" t="s">
        <v>133</v>
      </c>
      <c r="B17" s="11">
        <v>2120</v>
      </c>
      <c r="C17" s="11">
        <v>47055</v>
      </c>
      <c r="D17" s="11">
        <v>51289.950000000004</v>
      </c>
      <c r="E17" s="12">
        <v>53642.7</v>
      </c>
      <c r="F17" s="12">
        <v>54583.799999999996</v>
      </c>
      <c r="G17" s="12">
        <v>55524.899999999994</v>
      </c>
      <c r="H17" s="12">
        <v>56936.549999999996</v>
      </c>
      <c r="I17" s="12">
        <v>58348.2</v>
      </c>
    </row>
    <row r="18" spans="1:9" ht="55.8" x14ac:dyDescent="0.3">
      <c r="A18" s="10" t="s">
        <v>134</v>
      </c>
      <c r="B18" s="11">
        <v>2121</v>
      </c>
      <c r="C18" s="11">
        <v>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</row>
    <row r="19" spans="1:9" ht="69.599999999999994" x14ac:dyDescent="0.3">
      <c r="A19" s="10" t="s">
        <v>135</v>
      </c>
      <c r="B19" s="11">
        <v>2122</v>
      </c>
      <c r="C19" s="11">
        <v>0</v>
      </c>
      <c r="D19" s="11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9" ht="42" x14ac:dyDescent="0.3">
      <c r="A20" s="10" t="s">
        <v>136</v>
      </c>
      <c r="B20" s="11">
        <v>2130</v>
      </c>
      <c r="C20" s="11">
        <v>0</v>
      </c>
      <c r="D20" s="11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</row>
    <row r="21" spans="1:9" x14ac:dyDescent="0.3">
      <c r="A21" s="10" t="s">
        <v>137</v>
      </c>
      <c r="B21" s="11">
        <v>2130</v>
      </c>
      <c r="C21" s="11">
        <v>-20922</v>
      </c>
      <c r="D21" s="11">
        <v>-22804.980000000003</v>
      </c>
      <c r="E21" s="12">
        <v>-23851.079999999998</v>
      </c>
      <c r="F21" s="12">
        <v>-24269.519999999997</v>
      </c>
      <c r="G21" s="12">
        <v>-24687.96</v>
      </c>
      <c r="H21" s="12">
        <v>-25315.62</v>
      </c>
      <c r="I21" s="12">
        <v>-25943.279999999999</v>
      </c>
    </row>
    <row r="22" spans="1:9" x14ac:dyDescent="0.3">
      <c r="A22" s="10" t="s">
        <v>138</v>
      </c>
      <c r="B22" s="11">
        <v>2150</v>
      </c>
      <c r="C22" s="11">
        <v>0</v>
      </c>
      <c r="D22" s="11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</row>
    <row r="23" spans="1:9" x14ac:dyDescent="0.3">
      <c r="A23" s="10" t="s">
        <v>139</v>
      </c>
      <c r="B23" s="11">
        <v>2180</v>
      </c>
      <c r="C23" s="11">
        <v>-10563</v>
      </c>
      <c r="D23" s="11">
        <v>-11513.67</v>
      </c>
      <c r="E23" s="12">
        <v>-12041.82</v>
      </c>
      <c r="F23" s="12">
        <v>-12253.08</v>
      </c>
      <c r="G23" s="12">
        <v>-12464.34</v>
      </c>
      <c r="H23" s="12">
        <v>-12781.23</v>
      </c>
      <c r="I23" s="12">
        <v>-13098.12</v>
      </c>
    </row>
    <row r="24" spans="1:9" ht="55.8" x14ac:dyDescent="0.3">
      <c r="A24" s="10" t="s">
        <v>140</v>
      </c>
      <c r="B24" s="11">
        <v>2181</v>
      </c>
      <c r="C24" s="11">
        <v>0</v>
      </c>
      <c r="D24" s="11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</row>
    <row r="25" spans="1:9" ht="69.599999999999994" x14ac:dyDescent="0.3">
      <c r="A25" s="10" t="s">
        <v>141</v>
      </c>
      <c r="B25" s="11">
        <v>2182</v>
      </c>
      <c r="C25" s="11">
        <v>0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</row>
    <row r="26" spans="1:9" ht="42" x14ac:dyDescent="0.3">
      <c r="A26" s="10" t="s">
        <v>142</v>
      </c>
      <c r="B26" s="11">
        <v>2190</v>
      </c>
      <c r="C26" s="11">
        <v>0</v>
      </c>
      <c r="D26" s="11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</row>
    <row r="27" spans="1:9" ht="42" x14ac:dyDescent="0.3">
      <c r="A27" s="10" t="s">
        <v>143</v>
      </c>
      <c r="B27" s="11">
        <v>2195</v>
      </c>
      <c r="C27" s="11">
        <v>-2629</v>
      </c>
      <c r="D27" s="11">
        <v>-2865.61</v>
      </c>
      <c r="E27" s="12">
        <v>-2997.06</v>
      </c>
      <c r="F27" s="12">
        <v>-3049.64</v>
      </c>
      <c r="G27" s="12">
        <v>-3102.22</v>
      </c>
      <c r="H27" s="12">
        <v>-3181.0899999999997</v>
      </c>
      <c r="I27" s="12">
        <v>-3259.96</v>
      </c>
    </row>
    <row r="28" spans="1:9" ht="28.2" x14ac:dyDescent="0.3">
      <c r="A28" s="10" t="s">
        <v>144</v>
      </c>
      <c r="B28" s="11">
        <v>2200</v>
      </c>
      <c r="C28" s="11">
        <v>0</v>
      </c>
      <c r="D28" s="11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</row>
    <row r="29" spans="1:9" x14ac:dyDescent="0.3">
      <c r="A29" s="10" t="s">
        <v>145</v>
      </c>
      <c r="B29" s="11">
        <v>2220</v>
      </c>
      <c r="C29" s="11">
        <v>14618</v>
      </c>
      <c r="D29" s="11">
        <v>15933.62</v>
      </c>
      <c r="E29" s="12">
        <v>16664.519999999997</v>
      </c>
      <c r="F29" s="12">
        <v>16956.879999999997</v>
      </c>
      <c r="G29" s="12">
        <v>17249.239999999998</v>
      </c>
      <c r="H29" s="12">
        <v>17687.78</v>
      </c>
      <c r="I29" s="12">
        <v>18126.32</v>
      </c>
    </row>
    <row r="30" spans="1:9" x14ac:dyDescent="0.3">
      <c r="A30" s="10" t="s">
        <v>146</v>
      </c>
      <c r="B30" s="11">
        <v>2240</v>
      </c>
      <c r="C30" s="11">
        <v>0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</row>
    <row r="31" spans="1:9" ht="28.2" x14ac:dyDescent="0.3">
      <c r="A31" s="10" t="s">
        <v>147</v>
      </c>
      <c r="B31" s="11">
        <v>2241</v>
      </c>
      <c r="C31" s="11">
        <v>0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</row>
    <row r="32" spans="1:9" x14ac:dyDescent="0.3">
      <c r="A32" s="10" t="s">
        <v>148</v>
      </c>
      <c r="B32" s="11">
        <v>2250</v>
      </c>
      <c r="C32" s="11">
        <v>-12325</v>
      </c>
      <c r="D32" s="11">
        <v>-13434.250000000002</v>
      </c>
      <c r="E32" s="12">
        <v>-14050.499999999998</v>
      </c>
      <c r="F32" s="12">
        <v>-14296.999999999998</v>
      </c>
      <c r="G32" s="12">
        <v>-14543.5</v>
      </c>
      <c r="H32" s="12">
        <v>-14913.25</v>
      </c>
      <c r="I32" s="12">
        <v>-15283</v>
      </c>
    </row>
    <row r="33" spans="1:9" ht="28.2" x14ac:dyDescent="0.3">
      <c r="A33" s="10" t="s">
        <v>149</v>
      </c>
      <c r="B33" s="11">
        <v>2255</v>
      </c>
      <c r="C33" s="11">
        <v>0</v>
      </c>
      <c r="D33" s="11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1:9" x14ac:dyDescent="0.3">
      <c r="A34" s="10" t="s">
        <v>150</v>
      </c>
      <c r="B34" s="11">
        <v>2270</v>
      </c>
      <c r="C34" s="11">
        <v>0</v>
      </c>
      <c r="D34" s="11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</row>
    <row r="35" spans="1:9" ht="42" x14ac:dyDescent="0.3">
      <c r="A35" s="10" t="s">
        <v>151</v>
      </c>
      <c r="B35" s="11">
        <v>2275</v>
      </c>
      <c r="C35" s="11">
        <v>0</v>
      </c>
      <c r="D35" s="11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9" ht="42" x14ac:dyDescent="0.3">
      <c r="A36" s="10" t="s">
        <v>152</v>
      </c>
      <c r="B36" s="11">
        <v>2290</v>
      </c>
      <c r="C36" s="11">
        <v>0</v>
      </c>
      <c r="D36" s="11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</row>
    <row r="37" spans="1:9" ht="28.2" x14ac:dyDescent="0.3">
      <c r="A37" s="10" t="s">
        <v>153</v>
      </c>
      <c r="B37" s="11">
        <v>2295</v>
      </c>
      <c r="C37" s="11">
        <v>-336</v>
      </c>
      <c r="D37" s="11">
        <v>-366.24</v>
      </c>
      <c r="E37" s="12">
        <v>-383.03999999999996</v>
      </c>
      <c r="F37" s="12">
        <v>-389.76</v>
      </c>
      <c r="G37" s="12">
        <v>-396.47999999999996</v>
      </c>
      <c r="H37" s="12">
        <v>-406.56</v>
      </c>
      <c r="I37" s="12">
        <v>-416.64</v>
      </c>
    </row>
    <row r="38" spans="1:9" ht="28.2" x14ac:dyDescent="0.3">
      <c r="A38" s="10" t="s">
        <v>154</v>
      </c>
      <c r="B38" s="11">
        <v>2300</v>
      </c>
      <c r="C38" s="11">
        <v>-10253</v>
      </c>
      <c r="D38" s="11">
        <v>-11175.77</v>
      </c>
      <c r="E38" s="12">
        <v>-11688.419999999998</v>
      </c>
      <c r="F38" s="12">
        <v>-11893.48</v>
      </c>
      <c r="G38" s="12">
        <v>-12098.539999999999</v>
      </c>
      <c r="H38" s="12">
        <v>-12406.13</v>
      </c>
      <c r="I38" s="12">
        <v>-12713.72</v>
      </c>
    </row>
    <row r="39" spans="1:9" ht="42" x14ac:dyDescent="0.3">
      <c r="A39" s="10" t="s">
        <v>155</v>
      </c>
      <c r="B39" s="11">
        <v>2305</v>
      </c>
      <c r="C39" s="11">
        <v>0</v>
      </c>
      <c r="D39" s="11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ht="28.2" x14ac:dyDescent="0.3">
      <c r="A40" s="10" t="s">
        <v>156</v>
      </c>
      <c r="B40" s="11">
        <v>2350</v>
      </c>
      <c r="C40" s="11">
        <v>0</v>
      </c>
      <c r="D40" s="11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28.2" x14ac:dyDescent="0.3">
      <c r="A41" s="10" t="s">
        <v>157</v>
      </c>
      <c r="B41" s="11">
        <v>2355</v>
      </c>
      <c r="C41" s="11">
        <v>-10589</v>
      </c>
      <c r="D41" s="11">
        <v>-11542.01</v>
      </c>
      <c r="E41" s="12">
        <v>-12071.46</v>
      </c>
      <c r="F41" s="12">
        <v>-12283.24</v>
      </c>
      <c r="G41" s="12">
        <v>-12495.019999999999</v>
      </c>
      <c r="H41" s="12">
        <v>-12812.69</v>
      </c>
      <c r="I41" s="12">
        <v>-13130.36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abSelected="1" topLeftCell="A143" zoomScale="70" zoomScaleNormal="70" workbookViewId="0">
      <selection activeCell="R170" sqref="R170"/>
    </sheetView>
  </sheetViews>
  <sheetFormatPr defaultRowHeight="14.4" x14ac:dyDescent="0.3"/>
  <cols>
    <col min="1" max="9" width="15.6640625" customWidth="1"/>
    <col min="10" max="11" width="11.5546875" customWidth="1"/>
  </cols>
  <sheetData>
    <row r="1" spans="1:17" ht="18" x14ac:dyDescent="0.35">
      <c r="A1" s="13"/>
      <c r="B1" s="42" t="s">
        <v>162</v>
      </c>
      <c r="C1" s="42"/>
      <c r="D1" s="42"/>
      <c r="E1" s="42"/>
      <c r="F1" s="13"/>
      <c r="G1" s="13"/>
      <c r="H1" s="13"/>
      <c r="I1" s="13"/>
      <c r="J1" s="13"/>
      <c r="K1" s="13"/>
      <c r="L1" s="13"/>
      <c r="M1" s="13"/>
      <c r="N1" s="13"/>
    </row>
    <row r="3" spans="1:17" ht="18" x14ac:dyDescent="0.35">
      <c r="B3" s="43" t="s">
        <v>163</v>
      </c>
      <c r="C3" s="44"/>
      <c r="D3" s="44"/>
      <c r="E3" s="44"/>
      <c r="F3" s="44"/>
    </row>
    <row r="6" spans="1:17" ht="17.399999999999999" x14ac:dyDescent="0.35">
      <c r="A6" s="38" t="s">
        <v>164</v>
      </c>
      <c r="B6" s="38"/>
      <c r="C6" s="38"/>
      <c r="D6" s="38"/>
      <c r="E6" s="38"/>
      <c r="F6" s="38"/>
      <c r="G6" s="38"/>
      <c r="H6" s="38"/>
      <c r="I6" s="38"/>
      <c r="J6" s="13"/>
      <c r="K6" s="13"/>
      <c r="L6" s="13"/>
      <c r="M6" s="13"/>
      <c r="N6" s="13"/>
    </row>
    <row r="7" spans="1:17" ht="15" thickBot="1" x14ac:dyDescent="0.35"/>
    <row r="8" spans="1:17" ht="16.2" thickBot="1" x14ac:dyDescent="0.35">
      <c r="A8" s="45" t="s">
        <v>158</v>
      </c>
      <c r="B8" s="46"/>
      <c r="C8" s="15" t="s">
        <v>3</v>
      </c>
      <c r="D8" s="15" t="s">
        <v>4</v>
      </c>
      <c r="E8" s="15" t="s">
        <v>5</v>
      </c>
      <c r="F8" s="15" t="s">
        <v>6</v>
      </c>
      <c r="G8" s="15" t="s">
        <v>7</v>
      </c>
      <c r="H8" s="15" t="s">
        <v>8</v>
      </c>
      <c r="I8" s="15" t="s">
        <v>159</v>
      </c>
    </row>
    <row r="9" spans="1:17" ht="16.2" thickBot="1" x14ac:dyDescent="0.35">
      <c r="A9" s="47" t="s">
        <v>165</v>
      </c>
      <c r="B9" s="47"/>
      <c r="C9" s="23">
        <f>'Звіт про фінансовий результат'!C41/Balance!C75</f>
        <v>-4.0171322781832802E-2</v>
      </c>
      <c r="D9" s="23">
        <f>'Звіт про фінансовий результат'!D41/Balance!D75</f>
        <v>-3.5029393465758209E-2</v>
      </c>
      <c r="E9" s="23">
        <f>'Звіт про фінансовий результат'!E41/Balance!E75</f>
        <v>-3.3922450349103253E-2</v>
      </c>
      <c r="F9" s="23">
        <f>'Звіт про фінансовий результат'!F41/Balance!F75</f>
        <v>-5.4557503453360752E-2</v>
      </c>
      <c r="G9" s="23">
        <f>'Звіт про фінансовий результат'!G41/Balance!G75</f>
        <v>-5.5498150064625586E-2</v>
      </c>
      <c r="H9" s="23">
        <f>'Звіт про фінансовий результат'!H41/Balance!H75</f>
        <v>-4.3399375505372942E-2</v>
      </c>
      <c r="I9" s="23">
        <f>'Звіт про фінансовий результат'!I41/Balance!I75</f>
        <v>-7.1107139762585564E-2</v>
      </c>
      <c r="J9">
        <f>'Звіт про фінансовий результат'!C41</f>
        <v>-10589</v>
      </c>
      <c r="K9">
        <f>'Звіт про фінансовий результат'!D41</f>
        <v>-11542.01</v>
      </c>
      <c r="L9">
        <f>'Звіт про фінансовий результат'!E41</f>
        <v>-12071.46</v>
      </c>
      <c r="M9">
        <f>'Звіт про фінансовий результат'!F41</f>
        <v>-12283.24</v>
      </c>
      <c r="N9">
        <f>'Звіт про фінансовий результат'!G41</f>
        <v>-12495.019999999999</v>
      </c>
      <c r="O9">
        <f>'Звіт про фінансовий результат'!H41</f>
        <v>-12812.69</v>
      </c>
      <c r="P9">
        <f>'Звіт про фінансовий результат'!I41</f>
        <v>-13130.36</v>
      </c>
      <c r="Q9">
        <f>'Звіт про фінансовий результат'!J41</f>
        <v>0</v>
      </c>
    </row>
    <row r="10" spans="1:17" x14ac:dyDescent="0.3">
      <c r="J10">
        <f>Balance!C75</f>
        <v>263596</v>
      </c>
      <c r="K10">
        <f>Balance!D75</f>
        <v>329495</v>
      </c>
      <c r="L10">
        <f>Balance!E75</f>
        <v>355854.60000000003</v>
      </c>
      <c r="M10">
        <f>Balance!F75</f>
        <v>225143</v>
      </c>
      <c r="N10">
        <f>Balance!G75</f>
        <v>225143</v>
      </c>
      <c r="O10">
        <f>Balance!H75</f>
        <v>295227.52000000002</v>
      </c>
      <c r="P10">
        <f>Balance!I75</f>
        <v>184656</v>
      </c>
      <c r="Q10">
        <f>Balance!J75</f>
        <v>0</v>
      </c>
    </row>
    <row r="11" spans="1:17" x14ac:dyDescent="0.3">
      <c r="K11">
        <f>K9/J9</f>
        <v>1.0900000000000001</v>
      </c>
      <c r="L11">
        <f t="shared" ref="L11:Q11" si="0">L9/K9</f>
        <v>1.0458715596330275</v>
      </c>
      <c r="M11">
        <f t="shared" si="0"/>
        <v>1.0175438596491229</v>
      </c>
      <c r="N11">
        <f t="shared" si="0"/>
        <v>1.0172413793103448</v>
      </c>
      <c r="O11">
        <f t="shared" si="0"/>
        <v>1.0254237288135595</v>
      </c>
      <c r="P11">
        <f t="shared" si="0"/>
        <v>1.024793388429752</v>
      </c>
      <c r="Q11">
        <f t="shared" si="0"/>
        <v>0</v>
      </c>
    </row>
    <row r="12" spans="1:17" ht="15.6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>
        <f>K10/J10</f>
        <v>1.25</v>
      </c>
      <c r="L12">
        <f t="shared" ref="L12:Q12" si="1">L10/K10</f>
        <v>1.08</v>
      </c>
      <c r="M12">
        <f t="shared" si="1"/>
        <v>0.63268256192276273</v>
      </c>
      <c r="N12">
        <f t="shared" si="1"/>
        <v>1</v>
      </c>
      <c r="O12">
        <f t="shared" si="1"/>
        <v>1.3112889141567805</v>
      </c>
      <c r="P12">
        <f t="shared" si="1"/>
        <v>0.62547014587257987</v>
      </c>
      <c r="Q12">
        <f t="shared" si="1"/>
        <v>0</v>
      </c>
    </row>
    <row r="13" spans="1:17" ht="15.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7" ht="15.6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7" ht="15.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5.6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.6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.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.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6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.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.6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.6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6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6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6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6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7" spans="1:13" ht="14.4" customHeight="1" x14ac:dyDescent="0.3">
      <c r="A37" s="36" t="s">
        <v>179</v>
      </c>
      <c r="B37" s="36"/>
      <c r="C37" s="36"/>
      <c r="D37" s="36"/>
      <c r="E37" s="36"/>
      <c r="F37" s="36"/>
      <c r="G37" s="36"/>
      <c r="H37" s="36"/>
      <c r="I37" s="36"/>
    </row>
    <row r="38" spans="1:13" x14ac:dyDescent="0.3">
      <c r="A38" s="36"/>
      <c r="B38" s="36"/>
      <c r="C38" s="36"/>
      <c r="D38" s="36"/>
      <c r="E38" s="36"/>
      <c r="F38" s="36"/>
      <c r="G38" s="36"/>
      <c r="H38" s="36"/>
      <c r="I38" s="36"/>
    </row>
    <row r="39" spans="1:13" x14ac:dyDescent="0.3">
      <c r="A39" s="36"/>
      <c r="B39" s="36"/>
      <c r="C39" s="36"/>
      <c r="D39" s="36"/>
      <c r="E39" s="36"/>
      <c r="F39" s="36"/>
      <c r="G39" s="36"/>
      <c r="H39" s="36"/>
      <c r="I39" s="36"/>
    </row>
    <row r="40" spans="1:13" x14ac:dyDescent="0.3">
      <c r="A40" s="36"/>
      <c r="B40" s="36"/>
      <c r="C40" s="36"/>
      <c r="D40" s="36"/>
      <c r="E40" s="36"/>
      <c r="F40" s="36"/>
      <c r="G40" s="36"/>
      <c r="H40" s="36"/>
      <c r="I40" s="36"/>
    </row>
    <row r="41" spans="1:13" x14ac:dyDescent="0.3">
      <c r="A41" s="36"/>
      <c r="B41" s="36"/>
      <c r="C41" s="36"/>
      <c r="D41" s="36"/>
      <c r="E41" s="36"/>
      <c r="F41" s="36"/>
      <c r="G41" s="36"/>
      <c r="H41" s="36"/>
      <c r="I41" s="36"/>
    </row>
    <row r="42" spans="1:13" x14ac:dyDescent="0.3">
      <c r="A42" s="36"/>
      <c r="B42" s="36"/>
      <c r="C42" s="36"/>
      <c r="D42" s="36"/>
      <c r="E42" s="36"/>
      <c r="F42" s="36"/>
      <c r="G42" s="36"/>
      <c r="H42" s="36"/>
      <c r="I42" s="36"/>
    </row>
    <row r="43" spans="1:13" x14ac:dyDescent="0.3">
      <c r="A43" s="36"/>
      <c r="B43" s="36"/>
      <c r="C43" s="36"/>
      <c r="D43" s="36"/>
      <c r="E43" s="36"/>
      <c r="F43" s="36"/>
      <c r="G43" s="36"/>
      <c r="H43" s="36"/>
      <c r="I43" s="36"/>
    </row>
    <row r="44" spans="1:13" x14ac:dyDescent="0.3">
      <c r="A44" s="36"/>
      <c r="B44" s="36"/>
      <c r="C44" s="36"/>
      <c r="D44" s="36"/>
      <c r="E44" s="36"/>
      <c r="F44" s="36"/>
      <c r="G44" s="36"/>
      <c r="H44" s="36"/>
      <c r="I44" s="36"/>
    </row>
    <row r="45" spans="1:13" x14ac:dyDescent="0.3">
      <c r="A45" s="36"/>
      <c r="B45" s="36"/>
      <c r="C45" s="36"/>
      <c r="D45" s="36"/>
      <c r="E45" s="36"/>
      <c r="F45" s="36"/>
      <c r="G45" s="36"/>
      <c r="H45" s="36"/>
      <c r="I45" s="36"/>
    </row>
    <row r="46" spans="1:13" x14ac:dyDescent="0.3">
      <c r="A46" s="36"/>
      <c r="B46" s="36"/>
      <c r="C46" s="36"/>
      <c r="D46" s="36"/>
      <c r="E46" s="36"/>
      <c r="F46" s="36"/>
      <c r="G46" s="36"/>
      <c r="H46" s="36"/>
      <c r="I46" s="36"/>
    </row>
    <row r="47" spans="1:13" x14ac:dyDescent="0.3">
      <c r="A47" s="36"/>
      <c r="B47" s="36"/>
      <c r="C47" s="36"/>
      <c r="D47" s="36"/>
      <c r="E47" s="36"/>
      <c r="F47" s="36"/>
      <c r="G47" s="36"/>
      <c r="H47" s="36"/>
      <c r="I47" s="36"/>
    </row>
    <row r="48" spans="1:13" x14ac:dyDescent="0.3">
      <c r="A48" s="36"/>
      <c r="B48" s="36"/>
      <c r="C48" s="36"/>
      <c r="D48" s="36"/>
      <c r="E48" s="36"/>
      <c r="F48" s="36"/>
      <c r="G48" s="36"/>
      <c r="H48" s="36"/>
      <c r="I48" s="36"/>
    </row>
    <row r="49" spans="1:18" x14ac:dyDescent="0.3">
      <c r="A49" s="36"/>
      <c r="B49" s="36"/>
      <c r="C49" s="36"/>
      <c r="D49" s="36"/>
      <c r="E49" s="36"/>
      <c r="F49" s="36"/>
      <c r="G49" s="36"/>
      <c r="H49" s="36"/>
      <c r="I49" s="36"/>
    </row>
    <row r="54" spans="1:18" ht="17.399999999999999" x14ac:dyDescent="0.35">
      <c r="A54" s="38" t="s">
        <v>166</v>
      </c>
      <c r="B54" s="38"/>
      <c r="C54" s="38"/>
      <c r="D54" s="38"/>
      <c r="E54" s="38"/>
      <c r="F54" s="13"/>
      <c r="G54" s="13"/>
      <c r="H54" s="13"/>
      <c r="I54" s="13"/>
      <c r="J54" s="13"/>
      <c r="K54" s="13"/>
    </row>
    <row r="55" spans="1:18" ht="15" thickBot="1" x14ac:dyDescent="0.35"/>
    <row r="56" spans="1:18" ht="16.2" thickBot="1" x14ac:dyDescent="0.35">
      <c r="A56" s="39" t="s">
        <v>158</v>
      </c>
      <c r="B56" s="39"/>
      <c r="C56" s="15" t="s">
        <v>3</v>
      </c>
      <c r="D56" s="15" t="s">
        <v>4</v>
      </c>
      <c r="E56" s="15" t="s">
        <v>5</v>
      </c>
      <c r="F56" s="15" t="s">
        <v>6</v>
      </c>
      <c r="G56" s="15" t="s">
        <v>7</v>
      </c>
      <c r="H56" s="15" t="s">
        <v>8</v>
      </c>
      <c r="I56" s="15" t="s">
        <v>159</v>
      </c>
      <c r="J56" s="13"/>
      <c r="K56" s="13"/>
      <c r="L56" s="17"/>
      <c r="M56" s="17"/>
      <c r="N56" s="17"/>
      <c r="P56" s="17"/>
    </row>
    <row r="57" spans="1:18" ht="30" customHeight="1" thickBot="1" x14ac:dyDescent="0.35">
      <c r="A57" s="40" t="s">
        <v>167</v>
      </c>
      <c r="B57" s="40"/>
      <c r="C57" s="31">
        <f>'Звіт про фінансовий результат'!C37/Balance!C60</f>
        <v>-7.7586863805035298E-4</v>
      </c>
      <c r="D57" s="31">
        <f>'Звіт про фінансовий результат'!D37/Balance!D60</f>
        <v>-6.7655745237990778E-4</v>
      </c>
      <c r="E57" s="31">
        <f>'Звіт про фінансовий результат'!E37/Balance!E60</f>
        <v>-6.5517796102029791E-4</v>
      </c>
      <c r="F57" s="31">
        <f>'Звіт про фінансовий результат'!F37/Balance!F60</f>
        <v>-1.0024588224400984E-3</v>
      </c>
      <c r="G57" s="31">
        <f>'Звіт про фінансовий результат'!G37/Balance!G60</f>
        <v>-1.0197425952407895E-3</v>
      </c>
      <c r="H57" s="31">
        <f>'Звіт про фінансовий результат'!H37/Balance!H60</f>
        <v>-8.3821522503654193E-4</v>
      </c>
      <c r="I57" s="31">
        <f>'Звіт про фінансовий результат'!I37/Balance!I60</f>
        <v>-9.3410966551502256E-4</v>
      </c>
      <c r="J57" s="13">
        <f>'Звіт про фінансовий результат'!C37</f>
        <v>-336</v>
      </c>
      <c r="K57" s="30">
        <f>'Звіт про фінансовий результат'!D37</f>
        <v>-366.24</v>
      </c>
      <c r="L57" s="30">
        <f>'Звіт про фінансовий результат'!E37</f>
        <v>-383.03999999999996</v>
      </c>
      <c r="M57" s="30">
        <f>'Звіт про фінансовий результат'!F37</f>
        <v>-389.76</v>
      </c>
      <c r="N57" s="30">
        <f>'Звіт про фінансовий результат'!G37</f>
        <v>-396.47999999999996</v>
      </c>
      <c r="O57" s="30">
        <f>'Звіт про фінансовий результат'!H37</f>
        <v>-406.56</v>
      </c>
      <c r="P57" s="30">
        <f>'Звіт про фінансовий результат'!I37</f>
        <v>-416.64</v>
      </c>
      <c r="Q57" s="30">
        <f>'Звіт про фінансовий результат'!J37</f>
        <v>0</v>
      </c>
      <c r="R57" s="21"/>
    </row>
    <row r="58" spans="1:18" x14ac:dyDescent="0.3">
      <c r="A58" s="21"/>
      <c r="B58" s="21"/>
      <c r="C58" s="21"/>
      <c r="D58" s="21"/>
      <c r="E58" s="21"/>
      <c r="F58" s="21"/>
      <c r="G58" s="21"/>
      <c r="H58" s="21"/>
      <c r="I58" s="21"/>
      <c r="J58" s="13">
        <f>Balance!C60</f>
        <v>433063</v>
      </c>
      <c r="K58" s="30">
        <f>Balance!D60</f>
        <v>541328.75</v>
      </c>
      <c r="L58" s="30">
        <f>Balance!E60</f>
        <v>584635.05000000005</v>
      </c>
      <c r="M58" s="30">
        <f>Balance!F60</f>
        <v>388804</v>
      </c>
      <c r="N58" s="30">
        <f>Balance!G60</f>
        <v>388804</v>
      </c>
      <c r="O58" s="30">
        <f>Balance!H60</f>
        <v>485030.56000000006</v>
      </c>
      <c r="P58" s="30">
        <f>Balance!I60</f>
        <v>446029</v>
      </c>
      <c r="Q58" s="30">
        <f>Balance!J60</f>
        <v>0</v>
      </c>
      <c r="R58" s="21"/>
    </row>
    <row r="59" spans="1:18" x14ac:dyDescent="0.3">
      <c r="A59" s="21"/>
      <c r="B59" s="21"/>
      <c r="C59" s="21"/>
      <c r="D59" s="21"/>
      <c r="E59" s="21"/>
      <c r="F59" s="21"/>
      <c r="G59" s="21"/>
      <c r="H59" s="21"/>
      <c r="I59" s="21"/>
      <c r="J59" s="13"/>
      <c r="K59" s="13">
        <f>K57/J57-1</f>
        <v>9.000000000000008E-2</v>
      </c>
      <c r="L59" s="30">
        <f t="shared" ref="L59:P59" si="2">L57/K57-1</f>
        <v>4.587155963302747E-2</v>
      </c>
      <c r="M59" s="30">
        <f t="shared" si="2"/>
        <v>1.7543859649122862E-2</v>
      </c>
      <c r="N59" s="30">
        <f t="shared" si="2"/>
        <v>1.7241379310344751E-2</v>
      </c>
      <c r="O59" s="30">
        <f t="shared" si="2"/>
        <v>2.5423728813559476E-2</v>
      </c>
      <c r="P59" s="30">
        <f t="shared" si="2"/>
        <v>2.4793388429751984E-2</v>
      </c>
      <c r="Q59" s="13"/>
    </row>
    <row r="60" spans="1:18" x14ac:dyDescent="0.3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30">
        <f>K58/J58-1</f>
        <v>0.25</v>
      </c>
      <c r="L60" s="30">
        <f t="shared" ref="L60:P60" si="3">L58/K58-1</f>
        <v>8.0000000000000071E-2</v>
      </c>
      <c r="M60" s="30">
        <f t="shared" si="3"/>
        <v>-0.33496289693886816</v>
      </c>
      <c r="N60" s="30">
        <f t="shared" si="3"/>
        <v>0</v>
      </c>
      <c r="O60" s="30">
        <f t="shared" si="3"/>
        <v>0.24749375006429997</v>
      </c>
      <c r="P60" s="30">
        <f t="shared" si="3"/>
        <v>-8.0410520937072572E-2</v>
      </c>
    </row>
    <row r="61" spans="1:18" x14ac:dyDescent="0.3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8" x14ac:dyDescent="0.3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8" x14ac:dyDescent="0.3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8" x14ac:dyDescent="0.3">
      <c r="A64" s="19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3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3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3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3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3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3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3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86" spans="1:9" x14ac:dyDescent="0.3">
      <c r="A86" s="36" t="s">
        <v>180</v>
      </c>
      <c r="B86" s="36"/>
      <c r="C86" s="36"/>
      <c r="D86" s="36"/>
      <c r="E86" s="36"/>
      <c r="F86" s="36"/>
      <c r="G86" s="36"/>
      <c r="H86" s="36"/>
      <c r="I86" s="36"/>
    </row>
    <row r="87" spans="1:9" x14ac:dyDescent="0.3">
      <c r="A87" s="36"/>
      <c r="B87" s="36"/>
      <c r="C87" s="36"/>
      <c r="D87" s="36"/>
      <c r="E87" s="36"/>
      <c r="F87" s="36"/>
      <c r="G87" s="36"/>
      <c r="H87" s="36"/>
      <c r="I87" s="36"/>
    </row>
    <row r="88" spans="1:9" x14ac:dyDescent="0.3">
      <c r="A88" s="36"/>
      <c r="B88" s="36"/>
      <c r="C88" s="36"/>
      <c r="D88" s="36"/>
      <c r="E88" s="36"/>
      <c r="F88" s="36"/>
      <c r="G88" s="36"/>
      <c r="H88" s="36"/>
      <c r="I88" s="36"/>
    </row>
    <row r="89" spans="1:9" x14ac:dyDescent="0.3">
      <c r="A89" s="36"/>
      <c r="B89" s="36"/>
      <c r="C89" s="36"/>
      <c r="D89" s="36"/>
      <c r="E89" s="36"/>
      <c r="F89" s="36"/>
      <c r="G89" s="36"/>
      <c r="H89" s="36"/>
      <c r="I89" s="36"/>
    </row>
    <row r="90" spans="1:9" x14ac:dyDescent="0.3">
      <c r="A90" s="36"/>
      <c r="B90" s="36"/>
      <c r="C90" s="36"/>
      <c r="D90" s="36"/>
      <c r="E90" s="36"/>
      <c r="F90" s="36"/>
      <c r="G90" s="36"/>
      <c r="H90" s="36"/>
      <c r="I90" s="36"/>
    </row>
    <row r="91" spans="1:9" x14ac:dyDescent="0.3">
      <c r="A91" s="36"/>
      <c r="B91" s="36"/>
      <c r="C91" s="36"/>
      <c r="D91" s="36"/>
      <c r="E91" s="36"/>
      <c r="F91" s="36"/>
      <c r="G91" s="36"/>
      <c r="H91" s="36"/>
      <c r="I91" s="36"/>
    </row>
    <row r="92" spans="1:9" x14ac:dyDescent="0.3">
      <c r="A92" s="36"/>
      <c r="B92" s="36"/>
      <c r="C92" s="36"/>
      <c r="D92" s="36"/>
      <c r="E92" s="36"/>
      <c r="F92" s="36"/>
      <c r="G92" s="36"/>
      <c r="H92" s="36"/>
      <c r="I92" s="36"/>
    </row>
    <row r="93" spans="1:9" x14ac:dyDescent="0.3">
      <c r="A93" s="36"/>
      <c r="B93" s="36"/>
      <c r="C93" s="36"/>
      <c r="D93" s="36"/>
      <c r="E93" s="36"/>
      <c r="F93" s="36"/>
      <c r="G93" s="36"/>
      <c r="H93" s="36"/>
      <c r="I93" s="36"/>
    </row>
    <row r="94" spans="1:9" x14ac:dyDescent="0.3">
      <c r="A94" s="36"/>
      <c r="B94" s="36"/>
      <c r="C94" s="36"/>
      <c r="D94" s="36"/>
      <c r="E94" s="36"/>
      <c r="F94" s="36"/>
      <c r="G94" s="36"/>
      <c r="H94" s="36"/>
      <c r="I94" s="36"/>
    </row>
    <row r="95" spans="1:9" x14ac:dyDescent="0.3">
      <c r="A95" s="36"/>
      <c r="B95" s="36"/>
      <c r="C95" s="36"/>
      <c r="D95" s="36"/>
      <c r="E95" s="36"/>
      <c r="F95" s="36"/>
      <c r="G95" s="36"/>
      <c r="H95" s="36"/>
      <c r="I95" s="36"/>
    </row>
    <row r="96" spans="1:9" x14ac:dyDescent="0.3">
      <c r="A96" s="36"/>
      <c r="B96" s="36"/>
      <c r="C96" s="36"/>
      <c r="D96" s="36"/>
      <c r="E96" s="36"/>
      <c r="F96" s="36"/>
      <c r="G96" s="36"/>
      <c r="H96" s="36"/>
      <c r="I96" s="36"/>
    </row>
    <row r="97" spans="1:19" x14ac:dyDescent="0.3">
      <c r="A97" s="36"/>
      <c r="B97" s="36"/>
      <c r="C97" s="36"/>
      <c r="D97" s="36"/>
      <c r="E97" s="36"/>
      <c r="F97" s="36"/>
      <c r="G97" s="36"/>
      <c r="H97" s="36"/>
      <c r="I97" s="36"/>
    </row>
    <row r="98" spans="1:19" x14ac:dyDescent="0.3">
      <c r="A98" s="36"/>
      <c r="B98" s="36"/>
      <c r="C98" s="36"/>
      <c r="D98" s="36"/>
      <c r="E98" s="36"/>
      <c r="F98" s="36"/>
      <c r="G98" s="36"/>
      <c r="H98" s="36"/>
      <c r="I98" s="36"/>
    </row>
    <row r="99" spans="1:19" x14ac:dyDescent="0.3">
      <c r="A99" s="36"/>
      <c r="B99" s="36"/>
      <c r="C99" s="36"/>
      <c r="D99" s="36"/>
      <c r="E99" s="36"/>
      <c r="F99" s="36"/>
      <c r="G99" s="36"/>
      <c r="H99" s="36"/>
      <c r="I99" s="36"/>
    </row>
    <row r="100" spans="1:19" x14ac:dyDescent="0.3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19" x14ac:dyDescent="0.3">
      <c r="A101" s="36"/>
      <c r="B101" s="36"/>
      <c r="C101" s="36"/>
      <c r="D101" s="36"/>
      <c r="E101" s="36"/>
      <c r="F101" s="36"/>
      <c r="G101" s="36"/>
      <c r="H101" s="36"/>
      <c r="I101" s="36"/>
    </row>
    <row r="102" spans="1:19" x14ac:dyDescent="0.3">
      <c r="A102" s="36"/>
      <c r="B102" s="36"/>
      <c r="C102" s="36"/>
      <c r="D102" s="36"/>
      <c r="E102" s="36"/>
      <c r="F102" s="36"/>
      <c r="G102" s="36"/>
      <c r="H102" s="36"/>
      <c r="I102" s="36"/>
    </row>
    <row r="105" spans="1:19" ht="17.399999999999999" x14ac:dyDescent="0.35">
      <c r="A105" s="38" t="s">
        <v>168</v>
      </c>
      <c r="B105" s="38"/>
      <c r="C105" s="38"/>
      <c r="D105" s="38"/>
      <c r="E105" s="38"/>
      <c r="F105" s="13"/>
      <c r="G105" s="13"/>
      <c r="H105" s="13"/>
      <c r="I105" s="13"/>
    </row>
    <row r="106" spans="1:19" ht="15" thickBot="1" x14ac:dyDescent="0.35"/>
    <row r="107" spans="1:19" ht="16.2" thickBot="1" x14ac:dyDescent="0.35">
      <c r="A107" s="39" t="s">
        <v>158</v>
      </c>
      <c r="B107" s="39"/>
      <c r="C107" s="15" t="s">
        <v>3</v>
      </c>
      <c r="D107" s="15" t="s">
        <v>4</v>
      </c>
      <c r="E107" s="15" t="s">
        <v>5</v>
      </c>
      <c r="F107" s="15" t="s">
        <v>6</v>
      </c>
      <c r="G107" s="15" t="s">
        <v>7</v>
      </c>
      <c r="H107" s="15" t="s">
        <v>8</v>
      </c>
      <c r="I107" s="15" t="s">
        <v>159</v>
      </c>
    </row>
    <row r="108" spans="1:19" ht="33.6" customHeight="1" thickBot="1" x14ac:dyDescent="0.35">
      <c r="A108" s="40" t="s">
        <v>169</v>
      </c>
      <c r="B108" s="40"/>
      <c r="C108" s="26">
        <f>'Звіт про фінансовий результат'!C41/Balance!C60</f>
        <v>-2.4451407762842818E-2</v>
      </c>
      <c r="D108" s="26">
        <f>'Звіт про фінансовий результат'!D41/Balance!D60</f>
        <v>-2.1321627569198941E-2</v>
      </c>
      <c r="E108" s="26">
        <f>'Звіт про фінансовий результат'!E41/Balance!E60</f>
        <v>-2.0647855444178378E-2</v>
      </c>
      <c r="F108" s="26">
        <f>'Звіт про фінансовий результат'!F41/Balance!F60</f>
        <v>-3.1592370448863691E-2</v>
      </c>
      <c r="G108" s="26">
        <f>'Звіт про фінансовий результат'!G41/Balance!G60</f>
        <v>-3.2137066491085477E-2</v>
      </c>
      <c r="H108" s="26">
        <f>'Звіт про фінансовий результат'!H41/Balance!H60</f>
        <v>-2.641625302949983E-2</v>
      </c>
      <c r="I108" s="26">
        <f>'Звіт про фінансовий результат'!I41/Balance!I60</f>
        <v>-2.9438354905174328E-2</v>
      </c>
      <c r="J108">
        <f>'Звіт про фінансовий результат'!C41</f>
        <v>-10589</v>
      </c>
      <c r="K108">
        <f>'Звіт про фінансовий результат'!D41</f>
        <v>-11542.01</v>
      </c>
      <c r="L108">
        <f>'Звіт про фінансовий результат'!E41</f>
        <v>-12071.46</v>
      </c>
      <c r="M108">
        <f>'Звіт про фінансовий результат'!F41</f>
        <v>-12283.24</v>
      </c>
      <c r="N108">
        <f>'Звіт про фінансовий результат'!G41</f>
        <v>-12495.019999999999</v>
      </c>
      <c r="O108">
        <f>'Звіт про фінансовий результат'!H41</f>
        <v>-12812.69</v>
      </c>
      <c r="P108">
        <f>'Звіт про фінансовий результат'!I41</f>
        <v>-13130.36</v>
      </c>
      <c r="Q108">
        <f>'Звіт про фінансовий результат'!J41</f>
        <v>0</v>
      </c>
      <c r="R108">
        <f>'Звіт про фінансовий результат'!K41</f>
        <v>0</v>
      </c>
      <c r="S108">
        <f>'Звіт про фінансовий результат'!L41</f>
        <v>0</v>
      </c>
    </row>
    <row r="109" spans="1:19" x14ac:dyDescent="0.3">
      <c r="J109">
        <f>Balance!C60</f>
        <v>433063</v>
      </c>
      <c r="K109">
        <f>Balance!D60</f>
        <v>541328.75</v>
      </c>
      <c r="L109">
        <f>Balance!E60</f>
        <v>584635.05000000005</v>
      </c>
      <c r="M109">
        <f>Balance!F60</f>
        <v>388804</v>
      </c>
      <c r="N109">
        <f>Balance!G60</f>
        <v>388804</v>
      </c>
      <c r="O109">
        <f>Balance!H60</f>
        <v>485030.56000000006</v>
      </c>
      <c r="P109">
        <f>Balance!I60</f>
        <v>446029</v>
      </c>
      <c r="Q109">
        <f>Balance!J60</f>
        <v>0</v>
      </c>
      <c r="R109">
        <f>Balance!K60</f>
        <v>0</v>
      </c>
      <c r="S109">
        <f>Balance!L60</f>
        <v>0</v>
      </c>
    </row>
    <row r="110" spans="1:19" x14ac:dyDescent="0.3">
      <c r="K110">
        <f>K108/J108-1</f>
        <v>9.000000000000008E-2</v>
      </c>
      <c r="L110">
        <f t="shared" ref="L110:P110" si="4">L108/K108-1</f>
        <v>4.587155963302747E-2</v>
      </c>
      <c r="M110">
        <f t="shared" si="4"/>
        <v>1.7543859649122862E-2</v>
      </c>
      <c r="N110">
        <f t="shared" si="4"/>
        <v>1.7241379310344751E-2</v>
      </c>
      <c r="O110">
        <f t="shared" si="4"/>
        <v>2.5423728813559476E-2</v>
      </c>
      <c r="P110">
        <f t="shared" si="4"/>
        <v>2.4793388429751984E-2</v>
      </c>
    </row>
    <row r="111" spans="1:19" ht="15.6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K111">
        <f>K109/J109-1</f>
        <v>0.25</v>
      </c>
      <c r="L111">
        <f t="shared" ref="L111:P111" si="5">L109/K109-1</f>
        <v>8.0000000000000071E-2</v>
      </c>
      <c r="M111">
        <f t="shared" si="5"/>
        <v>-0.33496289693886816</v>
      </c>
      <c r="N111">
        <f t="shared" si="5"/>
        <v>0</v>
      </c>
      <c r="O111">
        <f t="shared" si="5"/>
        <v>0.24749375006429997</v>
      </c>
      <c r="P111">
        <f t="shared" si="5"/>
        <v>-8.0410520937072572E-2</v>
      </c>
    </row>
    <row r="112" spans="1:19" ht="15.6" x14ac:dyDescent="0.3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.6" x14ac:dyDescent="0.3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.6" x14ac:dyDescent="0.3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.6" x14ac:dyDescent="0.3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.6" x14ac:dyDescent="0.3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.6" x14ac:dyDescent="0.3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.6" x14ac:dyDescent="0.3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.6" x14ac:dyDescent="0.3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.6" x14ac:dyDescent="0.3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.6" x14ac:dyDescent="0.3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.6" x14ac:dyDescent="0.3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.6" x14ac:dyDescent="0.3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.6" x14ac:dyDescent="0.3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.6" x14ac:dyDescent="0.3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.6" x14ac:dyDescent="0.3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.6" x14ac:dyDescent="0.3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.6" x14ac:dyDescent="0.3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.6" x14ac:dyDescent="0.3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.6" x14ac:dyDescent="0.3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.6" x14ac:dyDescent="0.3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.6" x14ac:dyDescent="0.3">
      <c r="A132" s="16"/>
      <c r="B132" s="16"/>
      <c r="C132" s="16"/>
      <c r="D132" s="16"/>
      <c r="E132" s="16"/>
      <c r="F132" s="16"/>
      <c r="G132" s="16"/>
      <c r="H132" s="16"/>
      <c r="I132" s="16"/>
    </row>
    <row r="136" spans="1:9" x14ac:dyDescent="0.3">
      <c r="A136" s="36" t="s">
        <v>181</v>
      </c>
      <c r="B136" s="36"/>
      <c r="C136" s="36"/>
      <c r="D136" s="36"/>
      <c r="E136" s="36"/>
      <c r="F136" s="36"/>
      <c r="G136" s="36"/>
      <c r="H136" s="36"/>
      <c r="I136" s="36"/>
    </row>
    <row r="137" spans="1:9" x14ac:dyDescent="0.3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x14ac:dyDescent="0.3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x14ac:dyDescent="0.3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x14ac:dyDescent="0.3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x14ac:dyDescent="0.3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x14ac:dyDescent="0.3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x14ac:dyDescent="0.3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x14ac:dyDescent="0.3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x14ac:dyDescent="0.3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x14ac:dyDescent="0.3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x14ac:dyDescent="0.3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x14ac:dyDescent="0.3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x14ac:dyDescent="0.3">
      <c r="A149" t="s">
        <v>161</v>
      </c>
    </row>
    <row r="151" spans="1:9" ht="17.399999999999999" x14ac:dyDescent="0.35">
      <c r="A151" s="38" t="s">
        <v>170</v>
      </c>
      <c r="B151" s="38"/>
      <c r="C151" s="38"/>
      <c r="D151" s="38"/>
      <c r="E151" s="38"/>
      <c r="F151" s="14"/>
      <c r="G151" s="14"/>
      <c r="H151" s="14"/>
      <c r="I151" s="14"/>
    </row>
    <row r="152" spans="1:9" ht="15" thickBot="1" x14ac:dyDescent="0.35"/>
    <row r="153" spans="1:9" ht="16.2" thickBot="1" x14ac:dyDescent="0.35">
      <c r="A153" s="39" t="s">
        <v>160</v>
      </c>
      <c r="B153" s="39"/>
      <c r="C153" s="15" t="s">
        <v>3</v>
      </c>
      <c r="D153" s="15" t="s">
        <v>4</v>
      </c>
      <c r="E153" s="15" t="s">
        <v>5</v>
      </c>
      <c r="F153" s="15" t="s">
        <v>6</v>
      </c>
      <c r="G153" s="15" t="s">
        <v>7</v>
      </c>
      <c r="H153" s="15" t="s">
        <v>8</v>
      </c>
      <c r="I153" s="15" t="s">
        <v>159</v>
      </c>
    </row>
    <row r="154" spans="1:9" ht="32.4" customHeight="1" thickBot="1" x14ac:dyDescent="0.35">
      <c r="A154" s="40" t="s">
        <v>171</v>
      </c>
      <c r="B154" s="40"/>
      <c r="C154" s="26">
        <f>1/C57</f>
        <v>-1288.8779761904761</v>
      </c>
      <c r="D154" s="26">
        <f t="shared" ref="D154:I154" si="6">1/D57</f>
        <v>-1478.0710736129313</v>
      </c>
      <c r="E154" s="26">
        <f t="shared" si="6"/>
        <v>-1526.3028665413538</v>
      </c>
      <c r="F154" s="26">
        <f t="shared" si="6"/>
        <v>-997.54720853858782</v>
      </c>
      <c r="G154" s="26">
        <f t="shared" si="6"/>
        <v>-980.63962873284925</v>
      </c>
      <c r="H154" s="26">
        <f t="shared" si="6"/>
        <v>-1193.0110192837467</v>
      </c>
      <c r="I154" s="26">
        <f t="shared" si="6"/>
        <v>-1070.5381144393241</v>
      </c>
    </row>
    <row r="156" spans="1:9" ht="15.6" x14ac:dyDescent="0.3">
      <c r="A156" s="41"/>
      <c r="B156" s="41"/>
      <c r="C156" s="20"/>
      <c r="D156" s="20"/>
      <c r="E156" s="20"/>
      <c r="F156" s="20"/>
      <c r="G156" s="20"/>
      <c r="H156" s="20"/>
      <c r="I156" s="20"/>
    </row>
    <row r="157" spans="1:9" ht="15.6" x14ac:dyDescent="0.3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ht="15.6" x14ac:dyDescent="0.3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ht="15.6" x14ac:dyDescent="0.3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ht="15.6" x14ac:dyDescent="0.3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.6" x14ac:dyDescent="0.3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.6" x14ac:dyDescent="0.3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.6" x14ac:dyDescent="0.3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.6" x14ac:dyDescent="0.3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.6" x14ac:dyDescent="0.3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.6" x14ac:dyDescent="0.3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.6" x14ac:dyDescent="0.3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.6" x14ac:dyDescent="0.3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.6" x14ac:dyDescent="0.3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.6" x14ac:dyDescent="0.3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.6" x14ac:dyDescent="0.3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.6" x14ac:dyDescent="0.3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.6" x14ac:dyDescent="0.3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.6" x14ac:dyDescent="0.3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.6" x14ac:dyDescent="0.3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.6" x14ac:dyDescent="0.3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.6" x14ac:dyDescent="0.3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.6" x14ac:dyDescent="0.3">
      <c r="A178" s="16"/>
      <c r="B178" s="16"/>
      <c r="C178" s="16"/>
      <c r="D178" s="16"/>
      <c r="E178" s="16"/>
      <c r="F178" s="16"/>
      <c r="G178" s="16"/>
      <c r="H178" s="16"/>
      <c r="I178" s="16"/>
    </row>
    <row r="182" spans="1:9" x14ac:dyDescent="0.3">
      <c r="A182" s="36" t="s">
        <v>182</v>
      </c>
      <c r="B182" s="36"/>
      <c r="C182" s="36"/>
      <c r="D182" s="36"/>
      <c r="E182" s="36"/>
      <c r="F182" s="36"/>
      <c r="G182" s="36"/>
      <c r="H182" s="36"/>
      <c r="I182" s="36"/>
    </row>
    <row r="183" spans="1:9" x14ac:dyDescent="0.3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x14ac:dyDescent="0.3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x14ac:dyDescent="0.3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x14ac:dyDescent="0.3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x14ac:dyDescent="0.3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x14ac:dyDescent="0.3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x14ac:dyDescent="0.3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x14ac:dyDescent="0.3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x14ac:dyDescent="0.3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x14ac:dyDescent="0.3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x14ac:dyDescent="0.3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x14ac:dyDescent="0.3">
      <c r="A194" s="36"/>
      <c r="B194" s="36"/>
      <c r="C194" s="36"/>
      <c r="D194" s="36"/>
      <c r="E194" s="36"/>
      <c r="F194" s="36"/>
      <c r="G194" s="36"/>
      <c r="H194" s="36"/>
      <c r="I194" s="36"/>
    </row>
    <row r="197" spans="1:9" ht="17.399999999999999" x14ac:dyDescent="0.35">
      <c r="A197" s="38" t="s">
        <v>172</v>
      </c>
      <c r="B197" s="38"/>
      <c r="C197" s="38"/>
      <c r="D197" s="38"/>
      <c r="E197" s="38"/>
      <c r="F197" s="48"/>
      <c r="G197" s="48"/>
      <c r="H197" s="48"/>
      <c r="I197" s="14"/>
    </row>
    <row r="198" spans="1:9" ht="15" thickBot="1" x14ac:dyDescent="0.35"/>
    <row r="199" spans="1:9" ht="16.2" thickBot="1" x14ac:dyDescent="0.35">
      <c r="A199" s="39" t="s">
        <v>158</v>
      </c>
      <c r="B199" s="39"/>
      <c r="C199" s="15" t="s">
        <v>3</v>
      </c>
      <c r="D199" s="15" t="s">
        <v>4</v>
      </c>
      <c r="E199" s="15" t="s">
        <v>5</v>
      </c>
      <c r="F199" s="15" t="s">
        <v>6</v>
      </c>
      <c r="G199" s="15" t="s">
        <v>7</v>
      </c>
      <c r="H199" s="15" t="s">
        <v>8</v>
      </c>
      <c r="I199" s="15" t="s">
        <v>159</v>
      </c>
    </row>
    <row r="200" spans="1:9" ht="30" customHeight="1" thickBot="1" x14ac:dyDescent="0.35">
      <c r="A200" s="40" t="s">
        <v>173</v>
      </c>
      <c r="B200" s="40"/>
      <c r="C200" s="27"/>
      <c r="D200" s="25">
        <f>('Звіт про фінансовий результат'!C3*(D154-C154))/Balance!C58</f>
        <v>-951.12549583928001</v>
      </c>
      <c r="E200" s="25">
        <f>('Звіт про фінансовий результат'!D3*(E154-D154))/Balance!D58</f>
        <v>-211.43770068690537</v>
      </c>
      <c r="F200" s="25">
        <f>('Звіт про фінансовий результат'!E3*(F154-E154))/Balance!E58</f>
        <v>2244.7017572579648</v>
      </c>
      <c r="G200" s="25">
        <f>('Звіт про фінансовий результат'!F3*(G154-F154))/Balance!F58</f>
        <v>153.80297578031107</v>
      </c>
      <c r="H200" s="25">
        <f>('Звіт про фінансовий результат'!G3*(H154-G154))/Balance!G58</f>
        <v>-1965.1844591399156</v>
      </c>
      <c r="I200" s="25">
        <f>('Звіт про фінансовий результат'!H3*(I154-H154))/Balance!H58</f>
        <v>665.18110219599612</v>
      </c>
    </row>
    <row r="203" spans="1:9" ht="15.6" x14ac:dyDescent="0.3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.6" x14ac:dyDescent="0.3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.6" x14ac:dyDescent="0.3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.6" x14ac:dyDescent="0.3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.6" x14ac:dyDescent="0.3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.6" x14ac:dyDescent="0.3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.6" x14ac:dyDescent="0.3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.6" x14ac:dyDescent="0.3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.6" x14ac:dyDescent="0.3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.6" x14ac:dyDescent="0.3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.6" x14ac:dyDescent="0.3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.6" x14ac:dyDescent="0.3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.6" x14ac:dyDescent="0.3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.6" x14ac:dyDescent="0.3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.6" x14ac:dyDescent="0.3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.6" x14ac:dyDescent="0.3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.6" x14ac:dyDescent="0.3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.6" x14ac:dyDescent="0.3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.6" x14ac:dyDescent="0.3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.6" x14ac:dyDescent="0.3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.6" x14ac:dyDescent="0.3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.6" x14ac:dyDescent="0.3">
      <c r="A224" s="16"/>
      <c r="B224" s="16"/>
      <c r="C224" s="16"/>
      <c r="D224" s="16"/>
      <c r="E224" s="16"/>
      <c r="F224" s="16"/>
      <c r="G224" s="16"/>
      <c r="H224" s="16"/>
      <c r="I224" s="16"/>
    </row>
    <row r="228" spans="1:9" x14ac:dyDescent="0.3">
      <c r="A228" s="36" t="s">
        <v>183</v>
      </c>
      <c r="B228" s="36"/>
      <c r="C228" s="36"/>
      <c r="D228" s="36"/>
      <c r="E228" s="36"/>
      <c r="F228" s="36"/>
      <c r="G228" s="36"/>
      <c r="H228" s="36"/>
      <c r="I228" s="36"/>
    </row>
    <row r="229" spans="1:9" x14ac:dyDescent="0.3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x14ac:dyDescent="0.3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x14ac:dyDescent="0.3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x14ac:dyDescent="0.3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x14ac:dyDescent="0.3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x14ac:dyDescent="0.3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x14ac:dyDescent="0.3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x14ac:dyDescent="0.3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x14ac:dyDescent="0.3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x14ac:dyDescent="0.3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x14ac:dyDescent="0.3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x14ac:dyDescent="0.3">
      <c r="A240" s="36"/>
      <c r="B240" s="36"/>
      <c r="C240" s="36"/>
      <c r="D240" s="36"/>
      <c r="E240" s="36"/>
      <c r="F240" s="36"/>
      <c r="G240" s="36"/>
      <c r="H240" s="36"/>
      <c r="I240" s="36"/>
    </row>
    <row r="243" spans="1:9" ht="17.399999999999999" x14ac:dyDescent="0.35">
      <c r="A243" s="38" t="s">
        <v>174</v>
      </c>
      <c r="B243" s="38"/>
      <c r="C243" s="38"/>
      <c r="D243" s="38"/>
      <c r="E243" s="38"/>
      <c r="F243" s="38"/>
      <c r="G243" s="17"/>
      <c r="H243" s="17"/>
      <c r="I243" s="14"/>
    </row>
    <row r="244" spans="1:9" ht="15" thickBot="1" x14ac:dyDescent="0.35"/>
    <row r="245" spans="1:9" ht="16.2" thickBot="1" x14ac:dyDescent="0.35">
      <c r="A245" s="39" t="s">
        <v>158</v>
      </c>
      <c r="B245" s="39"/>
      <c r="C245" s="15" t="s">
        <v>3</v>
      </c>
      <c r="D245" s="15" t="s">
        <v>4</v>
      </c>
      <c r="E245" s="15" t="s">
        <v>5</v>
      </c>
      <c r="F245" s="15" t="s">
        <v>6</v>
      </c>
      <c r="G245" s="15" t="s">
        <v>7</v>
      </c>
      <c r="H245" s="15" t="s">
        <v>8</v>
      </c>
      <c r="I245" s="15" t="s">
        <v>159</v>
      </c>
    </row>
    <row r="246" spans="1:9" ht="50.4" customHeight="1" thickBot="1" x14ac:dyDescent="0.35">
      <c r="A246" s="40" t="s">
        <v>175</v>
      </c>
      <c r="B246" s="40"/>
      <c r="C246" s="25">
        <f>Balance!C47/(Balance!C75+Balance!C81+Balance!C83+Balance!C108-Balance!C28)</f>
        <v>-1.6250922509225092</v>
      </c>
      <c r="D246" s="25">
        <f>Balance!D47/(Balance!D75+Balance!D81+Balance!D83+Balance!D108-Balance!D28)</f>
        <v>-1.6250922509225092</v>
      </c>
      <c r="E246" s="25">
        <f>Balance!E47/(Balance!E75+Balance!E81+Balance!E83+Balance!E108-Balance!E28)</f>
        <v>-1.6250922509225094</v>
      </c>
      <c r="F246" s="25">
        <f>Balance!F47/(Balance!F75+Balance!F81+Balance!F83+Balance!F108-Balance!F28)</f>
        <v>-0.11331879892973937</v>
      </c>
      <c r="G246" s="25">
        <f>Balance!G47/(Balance!G75+Balance!G81+Balance!G83+Balance!G108-Balance!G28)</f>
        <v>-0.11331879892973937</v>
      </c>
      <c r="H246" s="25">
        <f>Balance!H47/(Balance!H75+Balance!H81+Balance!H83+Balance!H108-Balance!H28)</f>
        <v>-1.6250922509225068</v>
      </c>
      <c r="I246" s="25">
        <f>Balance!I47/(Balance!I75+Balance!I81+Balance!I83+Balance!I108-Balance!I28)</f>
        <v>-0.1424907530183544</v>
      </c>
    </row>
    <row r="248" spans="1:9" ht="15.6" x14ac:dyDescent="0.3">
      <c r="A248" s="41"/>
      <c r="B248" s="41"/>
    </row>
    <row r="249" spans="1:9" ht="15.6" x14ac:dyDescent="0.3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.6" x14ac:dyDescent="0.3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.6" x14ac:dyDescent="0.3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.6" x14ac:dyDescent="0.3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.6" x14ac:dyDescent="0.3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.6" x14ac:dyDescent="0.3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.6" x14ac:dyDescent="0.3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.6" x14ac:dyDescent="0.3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.6" x14ac:dyDescent="0.3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.6" x14ac:dyDescent="0.3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.6" x14ac:dyDescent="0.3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.6" x14ac:dyDescent="0.3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.6" x14ac:dyDescent="0.3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.6" x14ac:dyDescent="0.3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.6" x14ac:dyDescent="0.3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.6" x14ac:dyDescent="0.3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.6" x14ac:dyDescent="0.3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.6" x14ac:dyDescent="0.3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.6" x14ac:dyDescent="0.3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.6" x14ac:dyDescent="0.3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.6" x14ac:dyDescent="0.3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.6" x14ac:dyDescent="0.3">
      <c r="A270" s="16"/>
      <c r="B270" s="16"/>
      <c r="C270" s="16"/>
      <c r="D270" s="16"/>
      <c r="E270" s="16"/>
      <c r="F270" s="16"/>
      <c r="G270" s="16"/>
      <c r="H270" s="16"/>
      <c r="I270" s="16"/>
    </row>
    <row r="274" spans="1:9" x14ac:dyDescent="0.3">
      <c r="A274" s="36" t="s">
        <v>184</v>
      </c>
      <c r="B274" s="36"/>
      <c r="C274" s="36"/>
      <c r="D274" s="36"/>
      <c r="E274" s="36"/>
      <c r="F274" s="36"/>
      <c r="G274" s="36"/>
      <c r="H274" s="36"/>
      <c r="I274" s="36"/>
    </row>
    <row r="275" spans="1:9" x14ac:dyDescent="0.3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x14ac:dyDescent="0.3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x14ac:dyDescent="0.3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x14ac:dyDescent="0.3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x14ac:dyDescent="0.3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x14ac:dyDescent="0.3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x14ac:dyDescent="0.3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x14ac:dyDescent="0.3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x14ac:dyDescent="0.3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x14ac:dyDescent="0.3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x14ac:dyDescent="0.3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x14ac:dyDescent="0.3">
      <c r="A286" s="36"/>
      <c r="B286" s="36"/>
      <c r="C286" s="36"/>
      <c r="D286" s="36"/>
      <c r="E286" s="36"/>
      <c r="F286" s="36"/>
      <c r="G286" s="36"/>
      <c r="H286" s="36"/>
      <c r="I286" s="36"/>
    </row>
    <row r="289" spans="1:9" ht="17.399999999999999" x14ac:dyDescent="0.35">
      <c r="A289" s="38" t="s">
        <v>176</v>
      </c>
      <c r="B289" s="38"/>
      <c r="C289" s="38"/>
      <c r="D289" s="38"/>
      <c r="E289" s="38"/>
      <c r="F289" s="38"/>
      <c r="G289" s="38"/>
      <c r="H289" s="22"/>
      <c r="I289" s="21"/>
    </row>
    <row r="290" spans="1:9" ht="15" thickBot="1" x14ac:dyDescent="0.35"/>
    <row r="291" spans="1:9" ht="16.2" thickBot="1" x14ac:dyDescent="0.35">
      <c r="A291" s="39" t="s">
        <v>158</v>
      </c>
      <c r="B291" s="39"/>
      <c r="C291" s="15" t="s">
        <v>3</v>
      </c>
      <c r="D291" s="15" t="s">
        <v>4</v>
      </c>
      <c r="E291" s="15" t="s">
        <v>5</v>
      </c>
      <c r="F291" s="15" t="s">
        <v>6</v>
      </c>
      <c r="G291" s="15" t="s">
        <v>7</v>
      </c>
      <c r="H291" s="15" t="s">
        <v>8</v>
      </c>
      <c r="I291" s="15" t="s">
        <v>159</v>
      </c>
    </row>
    <row r="292" spans="1:9" ht="43.8" customHeight="1" thickBot="1" x14ac:dyDescent="0.35">
      <c r="A292" s="49" t="s">
        <v>177</v>
      </c>
      <c r="B292" s="49"/>
      <c r="C292" s="25">
        <f>(Balance!C75+Balance!C81+Balance!C83+Balance!C108-Balance!C28)/Balance!C30</f>
        <v>-8.3470225872689934</v>
      </c>
      <c r="D292" s="25">
        <f>(Balance!D75+Balance!D81+Balance!D83+Balance!D108-Balance!D28)/Balance!D30</f>
        <v>-8.3470225872689934</v>
      </c>
      <c r="E292" s="25">
        <f>(Balance!E75+Balance!E81+Balance!E83+Balance!E108-Balance!E28)/Balance!E30</f>
        <v>-8.3470225872689934</v>
      </c>
      <c r="F292" s="25">
        <f>(Balance!F75+Balance!F81+Balance!F83+Balance!F108-Balance!F28)/Balance!F30</f>
        <v>-14.883480825958703</v>
      </c>
      <c r="G292" s="25">
        <f>(Balance!G75+Balance!G81+Balance!G83+Balance!G108-Balance!G28)/Balance!G30</f>
        <v>-14.883480825958703</v>
      </c>
      <c r="H292" s="25">
        <f>(Balance!H75+Balance!H81+Balance!H83+Balance!H108-Balance!H28)/Balance!H30</f>
        <v>-8.3470225872690076</v>
      </c>
      <c r="I292" s="25">
        <f>(Balance!I75+Balance!I81+Balance!I83+Balance!I108-Balance!I28)/Balance!I30</f>
        <v>-30.5603838976273</v>
      </c>
    </row>
    <row r="294" spans="1:9" ht="15.6" x14ac:dyDescent="0.3">
      <c r="A294" s="41"/>
      <c r="B294" s="41"/>
    </row>
    <row r="295" spans="1:9" ht="15.6" x14ac:dyDescent="0.3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ht="15.6" x14ac:dyDescent="0.3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ht="15.6" x14ac:dyDescent="0.3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ht="15.6" x14ac:dyDescent="0.3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.6" x14ac:dyDescent="0.3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.6" x14ac:dyDescent="0.3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.6" x14ac:dyDescent="0.3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.6" x14ac:dyDescent="0.3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.6" x14ac:dyDescent="0.3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.6" x14ac:dyDescent="0.3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.6" x14ac:dyDescent="0.3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.6" x14ac:dyDescent="0.3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.6" x14ac:dyDescent="0.3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.6" x14ac:dyDescent="0.3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.6" x14ac:dyDescent="0.3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.6" x14ac:dyDescent="0.3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.6" x14ac:dyDescent="0.3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.6" x14ac:dyDescent="0.3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.6" x14ac:dyDescent="0.3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.6" x14ac:dyDescent="0.3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.6" x14ac:dyDescent="0.3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.6" x14ac:dyDescent="0.3">
      <c r="A316" s="16"/>
      <c r="B316" s="16"/>
      <c r="C316" s="16"/>
      <c r="D316" s="16"/>
      <c r="E316" s="16"/>
      <c r="F316" s="16"/>
      <c r="G316" s="16"/>
      <c r="H316" s="16"/>
      <c r="I316" s="16"/>
    </row>
    <row r="320" spans="1:9" x14ac:dyDescent="0.3">
      <c r="A320" s="36" t="s">
        <v>185</v>
      </c>
      <c r="B320" s="36"/>
      <c r="C320" s="36"/>
      <c r="D320" s="36"/>
      <c r="E320" s="36"/>
      <c r="F320" s="36"/>
      <c r="G320" s="36"/>
      <c r="H320" s="36"/>
      <c r="I320" s="36"/>
    </row>
    <row r="321" spans="1:9" x14ac:dyDescent="0.3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x14ac:dyDescent="0.3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x14ac:dyDescent="0.3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x14ac:dyDescent="0.3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x14ac:dyDescent="0.3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x14ac:dyDescent="0.3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x14ac:dyDescent="0.3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x14ac:dyDescent="0.3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x14ac:dyDescent="0.3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x14ac:dyDescent="0.3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x14ac:dyDescent="0.3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x14ac:dyDescent="0.3">
      <c r="A332" s="36"/>
      <c r="B332" s="36"/>
      <c r="C332" s="36"/>
      <c r="D332" s="36"/>
      <c r="E332" s="36"/>
      <c r="F332" s="36"/>
      <c r="G332" s="36"/>
      <c r="H332" s="36"/>
      <c r="I332" s="36"/>
    </row>
    <row r="334" spans="1:9" ht="17.399999999999999" x14ac:dyDescent="0.35">
      <c r="A334" s="38" t="s">
        <v>178</v>
      </c>
      <c r="B334" s="38"/>
      <c r="C334" s="38"/>
      <c r="D334" s="38"/>
      <c r="E334" s="38"/>
      <c r="F334" s="38"/>
      <c r="G334" s="38"/>
      <c r="H334" s="38"/>
      <c r="I334" s="38"/>
    </row>
    <row r="335" spans="1:9" x14ac:dyDescent="0.3">
      <c r="A335" s="36"/>
      <c r="B335" s="37"/>
      <c r="C335" s="37"/>
      <c r="D335" s="37"/>
      <c r="E335" s="37"/>
      <c r="F335" s="37"/>
      <c r="G335" s="37"/>
      <c r="H335" s="37"/>
      <c r="I335" s="37"/>
    </row>
    <row r="336" spans="1:9" x14ac:dyDescent="0.3">
      <c r="A336" s="37"/>
      <c r="B336" s="37"/>
      <c r="C336" s="37"/>
      <c r="D336" s="37"/>
      <c r="E336" s="37"/>
      <c r="F336" s="37"/>
      <c r="G336" s="37"/>
      <c r="H336" s="37"/>
      <c r="I336" s="37"/>
    </row>
    <row r="337" spans="1:9" x14ac:dyDescent="0.3">
      <c r="A337" s="37"/>
      <c r="B337" s="37"/>
      <c r="C337" s="37"/>
      <c r="D337" s="37"/>
      <c r="E337" s="37"/>
      <c r="F337" s="37"/>
      <c r="G337" s="37"/>
      <c r="H337" s="37"/>
      <c r="I337" s="37"/>
    </row>
    <row r="338" spans="1:9" x14ac:dyDescent="0.3">
      <c r="A338" s="37"/>
      <c r="B338" s="37"/>
      <c r="C338" s="37"/>
      <c r="D338" s="37"/>
      <c r="E338" s="37"/>
      <c r="F338" s="37"/>
      <c r="G338" s="37"/>
      <c r="H338" s="37"/>
      <c r="I338" s="37"/>
    </row>
    <row r="339" spans="1:9" x14ac:dyDescent="0.3">
      <c r="A339" s="37"/>
      <c r="B339" s="37"/>
      <c r="C339" s="37"/>
      <c r="D339" s="37"/>
      <c r="E339" s="37"/>
      <c r="F339" s="37"/>
      <c r="G339" s="37"/>
      <c r="H339" s="37"/>
      <c r="I339" s="37"/>
    </row>
    <row r="340" spans="1:9" x14ac:dyDescent="0.3">
      <c r="A340" s="37"/>
      <c r="B340" s="37"/>
      <c r="C340" s="37"/>
      <c r="D340" s="37"/>
      <c r="E340" s="37"/>
      <c r="F340" s="37"/>
      <c r="G340" s="37"/>
      <c r="H340" s="37"/>
      <c r="I340" s="37"/>
    </row>
    <row r="341" spans="1:9" x14ac:dyDescent="0.3">
      <c r="A341" s="37"/>
      <c r="B341" s="37"/>
      <c r="C341" s="37"/>
      <c r="D341" s="37"/>
      <c r="E341" s="37"/>
      <c r="F341" s="37"/>
      <c r="G341" s="37"/>
      <c r="H341" s="37"/>
      <c r="I341" s="37"/>
    </row>
    <row r="342" spans="1:9" x14ac:dyDescent="0.3">
      <c r="A342" s="37"/>
      <c r="B342" s="37"/>
      <c r="C342" s="37"/>
      <c r="D342" s="37"/>
      <c r="E342" s="37"/>
      <c r="F342" s="37"/>
      <c r="G342" s="37"/>
      <c r="H342" s="37"/>
      <c r="I342" s="37"/>
    </row>
    <row r="343" spans="1:9" x14ac:dyDescent="0.3">
      <c r="A343" s="37"/>
      <c r="B343" s="37"/>
      <c r="C343" s="37"/>
      <c r="D343" s="37"/>
      <c r="E343" s="37"/>
      <c r="F343" s="37"/>
      <c r="G343" s="37"/>
      <c r="H343" s="37"/>
      <c r="I343" s="37"/>
    </row>
    <row r="344" spans="1:9" x14ac:dyDescent="0.3">
      <c r="A344" s="37"/>
      <c r="B344" s="37"/>
      <c r="C344" s="37"/>
      <c r="D344" s="37"/>
      <c r="E344" s="37"/>
      <c r="F344" s="37"/>
      <c r="G344" s="37"/>
      <c r="H344" s="37"/>
      <c r="I344" s="37"/>
    </row>
    <row r="345" spans="1:9" x14ac:dyDescent="0.3">
      <c r="A345" s="37"/>
      <c r="B345" s="37"/>
      <c r="C345" s="37"/>
      <c r="D345" s="37"/>
      <c r="E345" s="37"/>
      <c r="F345" s="37"/>
      <c r="G345" s="37"/>
      <c r="H345" s="37"/>
      <c r="I345" s="37"/>
    </row>
    <row r="346" spans="1:9" x14ac:dyDescent="0.3">
      <c r="A346" s="37"/>
      <c r="B346" s="37"/>
      <c r="C346" s="37"/>
      <c r="D346" s="37"/>
      <c r="E346" s="37"/>
      <c r="F346" s="37"/>
      <c r="G346" s="37"/>
      <c r="H346" s="37"/>
      <c r="I346" s="37"/>
    </row>
    <row r="347" spans="1:9" x14ac:dyDescent="0.3">
      <c r="A347" s="37"/>
      <c r="B347" s="37"/>
      <c r="C347" s="37"/>
      <c r="D347" s="37"/>
      <c r="E347" s="37"/>
      <c r="F347" s="37"/>
      <c r="G347" s="37"/>
      <c r="H347" s="37"/>
      <c r="I347" s="37"/>
    </row>
    <row r="348" spans="1:9" x14ac:dyDescent="0.3">
      <c r="A348" s="37"/>
      <c r="B348" s="37"/>
      <c r="C348" s="37"/>
      <c r="D348" s="37"/>
      <c r="E348" s="37"/>
      <c r="F348" s="37"/>
      <c r="G348" s="37"/>
      <c r="H348" s="37"/>
      <c r="I348" s="37"/>
    </row>
    <row r="349" spans="1:9" x14ac:dyDescent="0.3">
      <c r="A349" s="37"/>
      <c r="B349" s="37"/>
      <c r="C349" s="37"/>
      <c r="D349" s="37"/>
      <c r="E349" s="37"/>
      <c r="F349" s="37"/>
      <c r="G349" s="37"/>
      <c r="H349" s="37"/>
      <c r="I349" s="37"/>
    </row>
    <row r="350" spans="1:9" x14ac:dyDescent="0.3">
      <c r="A350" s="37"/>
      <c r="B350" s="37"/>
      <c r="C350" s="37"/>
      <c r="D350" s="37"/>
      <c r="E350" s="37"/>
      <c r="F350" s="37"/>
      <c r="G350" s="37"/>
      <c r="H350" s="37"/>
      <c r="I350" s="37"/>
    </row>
    <row r="351" spans="1:9" x14ac:dyDescent="0.3">
      <c r="A351" s="37"/>
      <c r="B351" s="37"/>
      <c r="C351" s="37"/>
      <c r="D351" s="37"/>
      <c r="E351" s="37"/>
      <c r="F351" s="37"/>
      <c r="G351" s="37"/>
      <c r="H351" s="37"/>
      <c r="I351" s="37"/>
    </row>
    <row r="352" spans="1:9" x14ac:dyDescent="0.3">
      <c r="A352" s="37"/>
      <c r="B352" s="37"/>
      <c r="C352" s="37"/>
      <c r="D352" s="37"/>
      <c r="E352" s="37"/>
      <c r="F352" s="37"/>
      <c r="G352" s="37"/>
      <c r="H352" s="37"/>
      <c r="I352" s="37"/>
    </row>
    <row r="353" spans="1:9" x14ac:dyDescent="0.3">
      <c r="A353" s="37"/>
      <c r="B353" s="37"/>
      <c r="C353" s="37"/>
      <c r="D353" s="37"/>
      <c r="E353" s="37"/>
      <c r="F353" s="37"/>
      <c r="G353" s="37"/>
      <c r="H353" s="37"/>
      <c r="I353" s="37"/>
    </row>
    <row r="354" spans="1:9" ht="15.6" x14ac:dyDescent="0.3">
      <c r="A354" s="20"/>
      <c r="B354" s="20"/>
      <c r="C354" s="20"/>
      <c r="D354" s="20"/>
      <c r="E354" s="20"/>
      <c r="F354" s="20"/>
      <c r="G354" s="20"/>
      <c r="H354" s="20"/>
      <c r="I354" s="20"/>
    </row>
    <row r="355" spans="1:9" ht="15.6" x14ac:dyDescent="0.3">
      <c r="A355" s="20"/>
      <c r="B355" s="20"/>
      <c r="C355" s="20"/>
      <c r="D355" s="20"/>
      <c r="E355" s="20"/>
      <c r="F355" s="20"/>
      <c r="G355" s="20"/>
      <c r="H355" s="20"/>
      <c r="I355" s="20"/>
    </row>
    <row r="356" spans="1:9" ht="14.4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</row>
    <row r="357" spans="1:9" ht="15.6" x14ac:dyDescent="0.3">
      <c r="A357" s="20"/>
      <c r="B357" s="20"/>
      <c r="C357" s="20"/>
      <c r="D357" s="20"/>
      <c r="E357" s="20"/>
      <c r="F357" s="20"/>
      <c r="G357" s="20"/>
      <c r="H357" s="20"/>
      <c r="I357" s="20"/>
    </row>
    <row r="358" spans="1:9" ht="15.6" x14ac:dyDescent="0.3">
      <c r="A358" s="20"/>
      <c r="B358" s="20"/>
      <c r="C358" s="20"/>
      <c r="D358" s="20"/>
      <c r="E358" s="20"/>
      <c r="F358" s="20"/>
      <c r="G358" s="20"/>
      <c r="H358" s="20"/>
      <c r="I358" s="20"/>
    </row>
    <row r="359" spans="1:9" ht="15.6" x14ac:dyDescent="0.3">
      <c r="A359" s="20"/>
      <c r="B359" s="20"/>
      <c r="C359" s="20"/>
      <c r="D359" s="20"/>
      <c r="E359" s="20"/>
      <c r="F359" s="20"/>
      <c r="G359" s="20"/>
      <c r="H359" s="20"/>
      <c r="I359" s="20"/>
    </row>
    <row r="360" spans="1:9" ht="15.6" x14ac:dyDescent="0.3">
      <c r="A360" s="20"/>
      <c r="B360" s="20"/>
      <c r="C360" s="20"/>
      <c r="D360" s="20"/>
      <c r="E360" s="20"/>
      <c r="F360" s="20"/>
      <c r="G360" s="20"/>
      <c r="H360" s="20"/>
      <c r="I360" s="20"/>
    </row>
    <row r="361" spans="1:9" ht="15.6" x14ac:dyDescent="0.3">
      <c r="A361" s="20"/>
      <c r="B361" s="20"/>
      <c r="C361" s="20"/>
      <c r="D361" s="20"/>
      <c r="E361" s="20"/>
      <c r="F361" s="20"/>
      <c r="G361" s="20"/>
      <c r="H361" s="20"/>
      <c r="I361" s="20"/>
    </row>
    <row r="362" spans="1:9" ht="15.6" x14ac:dyDescent="0.3">
      <c r="A362" s="20"/>
      <c r="B362" s="20"/>
      <c r="C362" s="20"/>
      <c r="D362" s="20"/>
      <c r="E362" s="20"/>
      <c r="F362" s="20"/>
      <c r="G362" s="20"/>
      <c r="H362" s="20"/>
      <c r="I362" s="20"/>
    </row>
    <row r="363" spans="1:9" x14ac:dyDescent="0.3">
      <c r="A363" s="28"/>
      <c r="B363" s="28"/>
      <c r="C363" s="28"/>
      <c r="D363" s="28"/>
      <c r="E363" s="28"/>
      <c r="F363" s="28"/>
      <c r="G363" s="28"/>
      <c r="H363" s="28"/>
      <c r="I363" s="28"/>
    </row>
    <row r="364" spans="1:9" x14ac:dyDescent="0.3">
      <c r="A364" s="28"/>
      <c r="B364" s="28"/>
      <c r="C364" s="28"/>
      <c r="D364" s="28"/>
      <c r="E364" s="28"/>
      <c r="F364" s="28"/>
      <c r="G364" s="28"/>
      <c r="H364" s="28"/>
      <c r="I364" s="28"/>
    </row>
    <row r="365" spans="1:9" x14ac:dyDescent="0.3">
      <c r="A365" s="28"/>
      <c r="B365" s="28"/>
      <c r="C365" s="28"/>
      <c r="D365" s="28"/>
      <c r="E365" s="28"/>
      <c r="F365" s="28"/>
      <c r="G365" s="28"/>
      <c r="H365" s="28"/>
      <c r="I365" s="28"/>
    </row>
    <row r="366" spans="1:9" x14ac:dyDescent="0.3">
      <c r="A366" s="29"/>
      <c r="B366" s="29"/>
      <c r="C366" s="29"/>
      <c r="D366" s="29"/>
      <c r="E366" s="29"/>
      <c r="F366" s="29"/>
      <c r="G366" s="29"/>
      <c r="H366" s="29"/>
      <c r="I366" s="29"/>
    </row>
    <row r="367" spans="1:9" x14ac:dyDescent="0.3">
      <c r="A367" s="29"/>
      <c r="B367" s="29"/>
      <c r="C367" s="29"/>
      <c r="D367" s="29"/>
      <c r="E367" s="29"/>
      <c r="F367" s="29"/>
      <c r="G367" s="29"/>
      <c r="H367" s="29"/>
      <c r="I367" s="29"/>
    </row>
    <row r="368" spans="1:9" x14ac:dyDescent="0.3">
      <c r="A368" s="29"/>
      <c r="B368" s="29"/>
      <c r="C368" s="29"/>
      <c r="D368" s="29"/>
      <c r="E368" s="29"/>
      <c r="F368" s="29"/>
      <c r="G368" s="29"/>
      <c r="H368" s="29"/>
      <c r="I368" s="29"/>
    </row>
    <row r="369" spans="1:10" x14ac:dyDescent="0.3">
      <c r="A369" s="29"/>
      <c r="B369" s="29"/>
      <c r="C369" s="29"/>
      <c r="D369" s="29"/>
      <c r="E369" s="29"/>
      <c r="F369" s="29"/>
      <c r="G369" s="29"/>
      <c r="H369" s="29"/>
      <c r="I369" s="29"/>
    </row>
    <row r="370" spans="1:10" x14ac:dyDescent="0.3">
      <c r="A370" s="29"/>
      <c r="B370" s="29"/>
      <c r="C370" s="29"/>
      <c r="D370" s="29"/>
      <c r="E370" s="29"/>
      <c r="F370" s="29"/>
      <c r="G370" s="29"/>
      <c r="H370" s="29"/>
      <c r="I370" s="29"/>
    </row>
    <row r="371" spans="1:10" x14ac:dyDescent="0.3">
      <c r="A371" s="29"/>
      <c r="B371" s="29"/>
      <c r="C371" s="29"/>
      <c r="D371" s="29"/>
      <c r="E371" s="29"/>
      <c r="F371" s="29"/>
      <c r="G371" s="29"/>
      <c r="H371" s="29"/>
      <c r="I371" s="29"/>
    </row>
    <row r="372" spans="1:10" x14ac:dyDescent="0.3">
      <c r="A372" s="29"/>
      <c r="B372" s="29"/>
      <c r="C372" s="29"/>
      <c r="D372" s="29"/>
      <c r="E372" s="29"/>
      <c r="F372" s="29"/>
      <c r="G372" s="29"/>
      <c r="H372" s="29"/>
      <c r="I372" s="29"/>
    </row>
    <row r="373" spans="1:10" x14ac:dyDescent="0.3">
      <c r="A373" s="29"/>
      <c r="B373" s="29"/>
      <c r="C373" s="29"/>
      <c r="D373" s="29"/>
      <c r="E373" s="29"/>
      <c r="F373" s="29"/>
      <c r="G373" s="29"/>
      <c r="H373" s="29"/>
      <c r="I373" s="29"/>
    </row>
    <row r="374" spans="1:10" x14ac:dyDescent="0.3">
      <c r="A374" s="29"/>
      <c r="B374" s="29"/>
      <c r="C374" s="29"/>
      <c r="D374" s="29"/>
      <c r="E374" s="29"/>
      <c r="F374" s="29"/>
      <c r="G374" s="29"/>
      <c r="H374" s="29"/>
      <c r="I374" s="29"/>
    </row>
    <row r="375" spans="1:10" x14ac:dyDescent="0.3">
      <c r="A375" s="29"/>
      <c r="B375" s="29"/>
      <c r="C375" s="29"/>
      <c r="D375" s="29"/>
      <c r="E375" s="29"/>
      <c r="F375" s="29"/>
      <c r="G375" s="29"/>
      <c r="H375" s="29"/>
      <c r="I375" s="29"/>
    </row>
    <row r="376" spans="1:10" x14ac:dyDescent="0.3">
      <c r="A376" s="29"/>
      <c r="B376" s="29"/>
      <c r="C376" s="29"/>
      <c r="D376" s="29"/>
      <c r="E376" s="29"/>
      <c r="F376" s="29"/>
      <c r="G376" s="29"/>
      <c r="H376" s="29"/>
      <c r="I376" s="29"/>
    </row>
    <row r="377" spans="1:10" x14ac:dyDescent="0.3">
      <c r="A377" s="29"/>
      <c r="B377" s="29"/>
      <c r="C377" s="29"/>
      <c r="D377" s="29"/>
      <c r="E377" s="29"/>
      <c r="F377" s="29"/>
      <c r="G377" s="29"/>
      <c r="H377" s="29"/>
      <c r="I377" s="29"/>
    </row>
    <row r="378" spans="1:10" x14ac:dyDescent="0.3">
      <c r="A378" s="29"/>
      <c r="B378" s="29"/>
      <c r="C378" s="29"/>
      <c r="D378" s="29"/>
      <c r="E378" s="29"/>
      <c r="F378" s="29"/>
      <c r="G378" s="29"/>
      <c r="H378" s="29"/>
      <c r="I378" s="29"/>
    </row>
    <row r="379" spans="1:10" x14ac:dyDescent="0.3">
      <c r="A379" s="28"/>
      <c r="B379" s="28"/>
      <c r="C379" s="28"/>
      <c r="D379" s="28"/>
      <c r="E379" s="28"/>
      <c r="F379" s="28"/>
      <c r="G379" s="28"/>
      <c r="H379" s="28"/>
      <c r="I379" s="28"/>
    </row>
    <row r="380" spans="1:10" x14ac:dyDescent="0.3">
      <c r="A380" s="28"/>
      <c r="B380" s="28"/>
      <c r="C380" s="28"/>
      <c r="D380" s="28"/>
      <c r="E380" s="28"/>
      <c r="F380" s="28"/>
      <c r="G380" s="28"/>
      <c r="H380" s="28"/>
      <c r="I380" s="28"/>
    </row>
    <row r="381" spans="1:10" ht="17.399999999999999" x14ac:dyDescent="0.35">
      <c r="J381" s="24"/>
    </row>
  </sheetData>
  <mergeCells count="35">
    <mergeCell ref="B1:E1"/>
    <mergeCell ref="B3:F3"/>
    <mergeCell ref="A8:B8"/>
    <mergeCell ref="A9:B9"/>
    <mergeCell ref="A6:I6"/>
    <mergeCell ref="A37:I49"/>
    <mergeCell ref="A54:E54"/>
    <mergeCell ref="A56:B56"/>
    <mergeCell ref="A57:B57"/>
    <mergeCell ref="A334:I334"/>
    <mergeCell ref="A294:B294"/>
    <mergeCell ref="A320:I332"/>
    <mergeCell ref="A289:G289"/>
    <mergeCell ref="A246:B246"/>
    <mergeCell ref="A248:B248"/>
    <mergeCell ref="A274:I286"/>
    <mergeCell ref="A291:B291"/>
    <mergeCell ref="A228:I240"/>
    <mergeCell ref="A197:H197"/>
    <mergeCell ref="A245:B245"/>
    <mergeCell ref="A243:F243"/>
    <mergeCell ref="A335:I353"/>
    <mergeCell ref="A136:I148"/>
    <mergeCell ref="A86:I102"/>
    <mergeCell ref="A105:E105"/>
    <mergeCell ref="A107:B107"/>
    <mergeCell ref="A108:B108"/>
    <mergeCell ref="A182:I194"/>
    <mergeCell ref="A199:B199"/>
    <mergeCell ref="A200:B200"/>
    <mergeCell ref="A151:E151"/>
    <mergeCell ref="A153:B153"/>
    <mergeCell ref="A154:B154"/>
    <mergeCell ref="A156:B156"/>
    <mergeCell ref="A292:B29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Звіт про фінансовий результат</vt:lpstr>
      <vt:lpstr>Лабораторна робота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2018-10-05T13:35:16Z</dcterms:modified>
</cp:coreProperties>
</file>