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2"/>
  </bookViews>
  <sheets>
    <sheet name="Balance" sheetId="5" r:id="rId1"/>
    <sheet name="Звіт про фінансовий результат" sheetId="6" r:id="rId2"/>
    <sheet name="Лабораторна робота 2" sheetId="7" r:id="rId3"/>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54" i="7" l="1"/>
  <c r="D246" i="7" l="1"/>
  <c r="E246" i="7"/>
  <c r="F246" i="7"/>
  <c r="G246" i="7"/>
  <c r="H246" i="7"/>
  <c r="I246" i="7"/>
  <c r="C246" i="7"/>
  <c r="D200" i="7"/>
  <c r="E200" i="7"/>
  <c r="F200" i="7"/>
  <c r="G200" i="7"/>
  <c r="H200" i="7"/>
  <c r="I200" i="7"/>
  <c r="C200" i="7"/>
  <c r="D154" i="7"/>
  <c r="E154" i="7"/>
  <c r="F154" i="7"/>
  <c r="G154" i="7"/>
  <c r="H154" i="7"/>
  <c r="I154" i="7"/>
  <c r="D108" i="7"/>
  <c r="E108" i="7"/>
  <c r="F108" i="7"/>
  <c r="G108" i="7"/>
  <c r="H108" i="7"/>
  <c r="I108" i="7"/>
  <c r="C108" i="7"/>
  <c r="C57" i="7" l="1"/>
  <c r="D57" i="7"/>
  <c r="E57" i="7"/>
  <c r="F57" i="7"/>
  <c r="G57" i="7"/>
  <c r="H57" i="7"/>
  <c r="I57" i="7"/>
  <c r="D9" i="7"/>
  <c r="E9" i="7"/>
  <c r="F9" i="7"/>
  <c r="G9" i="7"/>
  <c r="H9" i="7"/>
  <c r="I9" i="7"/>
  <c r="C9" i="7"/>
  <c r="C57" i="5"/>
</calcChain>
</file>

<file path=xl/sharedStrings.xml><?xml version="1.0" encoding="utf-8"?>
<sst xmlns="http://schemas.openxmlformats.org/spreadsheetml/2006/main" count="249" uniqueCount="187">
  <si>
    <t>Публічне акціонерне товариство "Рівнегаз"</t>
  </si>
  <si>
    <t>Актив</t>
  </si>
  <si>
    <t>Код рядка</t>
  </si>
  <si>
    <t>1 квартал 2014</t>
  </si>
  <si>
    <t>2 квартал 2014</t>
  </si>
  <si>
    <t>3 квартал 2014</t>
  </si>
  <si>
    <t>4 квартал 2014</t>
  </si>
  <si>
    <t>1 квартал 2015</t>
  </si>
  <si>
    <t>2 квартал 2015</t>
  </si>
  <si>
    <t>3 кварртал 2015</t>
  </si>
  <si>
    <t>I. Необоротні активи</t>
  </si>
  <si>
    <t>Нематеріальні активи:</t>
  </si>
  <si>
    <t>первісна вартість</t>
  </si>
  <si>
    <t>накопичена амортизація</t>
  </si>
  <si>
    <t>Незавершені капітальні інвестиції</t>
  </si>
  <si>
    <t>Основні засоби:</t>
  </si>
  <si>
    <t>знос</t>
  </si>
  <si>
    <t>Інвестиційна нерухомість:</t>
  </si>
  <si>
    <t>Довгострокові біологічні активи:</t>
  </si>
  <si>
    <t>Довгострокові фінансові інвестиції:</t>
  </si>
  <si>
    <t>які обліковуються за методом участі в капіталі інших підприємств</t>
  </si>
  <si>
    <t>інші фінансові інвестиції</t>
  </si>
  <si>
    <t>Довгострокова дебіторська заборгованість</t>
  </si>
  <si>
    <t>Відстрочені податкові активи</t>
  </si>
  <si>
    <t>Гудвіл</t>
  </si>
  <si>
    <t>Відстрочені аквізиційні витрати</t>
  </si>
  <si>
    <t>Залишок коштів у централізованих страхових резервних фондах</t>
  </si>
  <si>
    <t>Інші необоротні активи</t>
  </si>
  <si>
    <t>Усього за розділом I</t>
  </si>
  <si>
    <t>II. Оборотні активи</t>
  </si>
  <si>
    <t>Запаси</t>
  </si>
  <si>
    <t>Виробничі запаси</t>
  </si>
  <si>
    <t>Незавершене виробництво</t>
  </si>
  <si>
    <t>Готова продукція</t>
  </si>
  <si>
    <t>Товари</t>
  </si>
  <si>
    <t>Поточні біологічні активи</t>
  </si>
  <si>
    <t>Депозити перестрахування</t>
  </si>
  <si>
    <t>Векселі одержані</t>
  </si>
  <si>
    <t>Дебіторська заборгованість за продукцію, товари, роботи, послуги</t>
  </si>
  <si>
    <t>Дебіторська заборгованість за розрахунками:</t>
  </si>
  <si>
    <t>за виданими авансами</t>
  </si>
  <si>
    <t>з бюджетом</t>
  </si>
  <si>
    <t>у тому числі з податку на прибуток</t>
  </si>
  <si>
    <t>з нарахованих доходів</t>
  </si>
  <si>
    <t>із внутрішніх розрахунків</t>
  </si>
  <si>
    <t>Інша поточна дебіторська заборгованість</t>
  </si>
  <si>
    <t>Поточні фінансові інвестиції</t>
  </si>
  <si>
    <t>Гроші та їх еквіваленти</t>
  </si>
  <si>
    <t>Готівка</t>
  </si>
  <si>
    <t>Рахунки в банках</t>
  </si>
  <si>
    <t>Витрати майбутніх періодів</t>
  </si>
  <si>
    <t>Частка перестраховика у страхових резервах</t>
  </si>
  <si>
    <t>у тому числі в:</t>
  </si>
  <si>
    <t>резервах довгострокових зобов’язань</t>
  </si>
  <si>
    <t>резервах збитків або резервах належних виплат</t>
  </si>
  <si>
    <t>резервах незароблених премій</t>
  </si>
  <si>
    <t>інших страхових резервах</t>
  </si>
  <si>
    <t>Інші оборотні активи</t>
  </si>
  <si>
    <t>Усього за розділом II</t>
  </si>
  <si>
    <t>III. Необоротні активи, утримувані для продажу, та групи вибуття</t>
  </si>
  <si>
    <t>Баланс</t>
  </si>
  <si>
    <t>Пасив</t>
  </si>
  <si>
    <t>I. Власний капітал</t>
  </si>
  <si>
    <t>Зареєстрований (пайовий) капітал</t>
  </si>
  <si>
    <t>Внески до незареєстрованого статутного капіталу</t>
  </si>
  <si>
    <t>Капітал у дооцінках</t>
  </si>
  <si>
    <t>Додатковий капітал</t>
  </si>
  <si>
    <t>Емісійний дохід</t>
  </si>
  <si>
    <t>Накопичені курсові різниці</t>
  </si>
  <si>
    <t>Резервний капітал</t>
  </si>
  <si>
    <t>Нерозподілений прибуток (непокритий збиток)</t>
  </si>
  <si>
    <t>Неоплачений капітал</t>
  </si>
  <si>
    <t>Вилучений капітал</t>
  </si>
  <si>
    <t>Інші резерви</t>
  </si>
  <si>
    <t>II. Довгострокові зобов’язання і забезпечення</t>
  </si>
  <si>
    <t>Відстрочені податкові зобов’язання</t>
  </si>
  <si>
    <t>Пенсійні зобов’язання</t>
  </si>
  <si>
    <t>Довгострокові кредити банків</t>
  </si>
  <si>
    <t>Інші довгострокові зобов’язання</t>
  </si>
  <si>
    <t>Довгострокові забезпечення</t>
  </si>
  <si>
    <t>Довгострокові забезпечення витрат персоналу</t>
  </si>
  <si>
    <t>Цільове фінансування</t>
  </si>
  <si>
    <t>Благодійна допомога</t>
  </si>
  <si>
    <t>Страхові резерви, у тому числі:</t>
  </si>
  <si>
    <t>резерв довгострокових зобов’язань; (на початок звітного періоду)</t>
  </si>
  <si>
    <t>резерв збитків або резерв належних виплат; (на початок звітного періоду)</t>
  </si>
  <si>
    <t>резерв незароблених премій; (на початок звітного періоду)</t>
  </si>
  <si>
    <t>інші страхові резерви; (на початок звітного періоду)</t>
  </si>
  <si>
    <t>Інвестиційні контракти;</t>
  </si>
  <si>
    <t>Призовий фонд</t>
  </si>
  <si>
    <t>Резерв на виплату джек-поту</t>
  </si>
  <si>
    <t>IІІ. Поточні зобов’язання і забезпечення</t>
  </si>
  <si>
    <t>Короткострокові кредити банків</t>
  </si>
  <si>
    <t>Векселі видані</t>
  </si>
  <si>
    <t>Поточна кредиторська заборгованість:</t>
  </si>
  <si>
    <t>за довгостроковими зобов’язаннями</t>
  </si>
  <si>
    <t>за товари, роботи, послуги</t>
  </si>
  <si>
    <t>за розрахунками з бюджетом</t>
  </si>
  <si>
    <t>за у тому числі з податку на прибуток</t>
  </si>
  <si>
    <t>за розрахунками зі страхування</t>
  </si>
  <si>
    <t>за розрахунками з оплати праці</t>
  </si>
  <si>
    <t>за одержаними авансами</t>
  </si>
  <si>
    <t>за розрахунками з учасниками</t>
  </si>
  <si>
    <t>за страховою діяльністю</t>
  </si>
  <si>
    <t>Поточні забезпечення</t>
  </si>
  <si>
    <t>Доходи майбутніх періодів</t>
  </si>
  <si>
    <t>Відстрочені комісійні доходи від перестраховиків</t>
  </si>
  <si>
    <t>Інші поточні зобов’язання</t>
  </si>
  <si>
    <t>Усього за розділом IІІ</t>
  </si>
  <si>
    <t>ІV. Зобов’язання, пов’язані з необоротними активами, утримуваними для продажу, та групами вибуття</t>
  </si>
  <si>
    <t>V. Чиста вартість активів недержавного пенсійного фонду</t>
  </si>
  <si>
    <t>Стаття</t>
  </si>
  <si>
    <t>За 1 квартал 2014</t>
  </si>
  <si>
    <t>За 2 квартал 2014</t>
  </si>
  <si>
    <t>За 3 квартал 2014</t>
  </si>
  <si>
    <t>За 4 квартал 2014</t>
  </si>
  <si>
    <t>За 1 квартал 2015</t>
  </si>
  <si>
    <t>За 2 квартал 2015</t>
  </si>
  <si>
    <t>За 3 квартал 2015</t>
  </si>
  <si>
    <t>Чистий дохід від реалізації продукції (товарів, робіт, послуг)</t>
  </si>
  <si>
    <t>Чисті зароблені страхові премії</t>
  </si>
  <si>
    <t>Премії підписані, валова сума</t>
  </si>
  <si>
    <t>Премії, передані у перестрахування</t>
  </si>
  <si>
    <t>Зміна резерву незароблених премій, валова сума</t>
  </si>
  <si>
    <t>Зміна частки перестраховиків у резерві незароблених премій</t>
  </si>
  <si>
    <t>Собівартість реалізованої продукції (товарів, робіт, послуг)</t>
  </si>
  <si>
    <t>Чисті понесені збитки за страховими виплатами</t>
  </si>
  <si>
    <t>Валовий: прибуток</t>
  </si>
  <si>
    <t>Валовий: збиток</t>
  </si>
  <si>
    <t>Дохід (витрати) від зміни у резервах довгострокових зобов’язань</t>
  </si>
  <si>
    <t>Дохід (витрати) від зміни інших страхових резервів</t>
  </si>
  <si>
    <t>Зміна інших страхових резервів, валова сума</t>
  </si>
  <si>
    <t>Зміна частки перестраховиків в інших страхових резервах</t>
  </si>
  <si>
    <t>Інші операційні доходи</t>
  </si>
  <si>
    <t>Дохід від зміни вартості активів, які оцінюються за справедливою вартістю</t>
  </si>
  <si>
    <t>Дохід від первісного визнання біологічних активів і сільськогосподарської продукції</t>
  </si>
  <si>
    <t>Дохід від використання коштів, вивільнених від оподаткування</t>
  </si>
  <si>
    <t>Адміністративні витрати</t>
  </si>
  <si>
    <t>Витрати на збут</t>
  </si>
  <si>
    <t>Інші операційні витрати</t>
  </si>
  <si>
    <t>Витрат від зміни вартості активів, які оцінюються за справедливою вартістю</t>
  </si>
  <si>
    <t>Витрат від первісного визнання біологічних активів і сільськогосподарської продукції</t>
  </si>
  <si>
    <t>Фінансовий результат від операційної діяльності: прибуток</t>
  </si>
  <si>
    <t>Фінансовий результат від операційної діяльності: збиток</t>
  </si>
  <si>
    <t>Дохід від участі в капіталі</t>
  </si>
  <si>
    <t>Інші фінансові доходи</t>
  </si>
  <si>
    <t>Інші доходи</t>
  </si>
  <si>
    <t>Дохід від благодійної допомоги</t>
  </si>
  <si>
    <t>Фінансові витрати</t>
  </si>
  <si>
    <t>Втрати від участі в капіталі</t>
  </si>
  <si>
    <t>Інші витрати</t>
  </si>
  <si>
    <t>Прибуток (збиток) від впливу інфляції на монетарні статті</t>
  </si>
  <si>
    <t>Фінансовий результат до оподаткування: прибуток</t>
  </si>
  <si>
    <t>Фінансовий результат до оподаткування: збиток</t>
  </si>
  <si>
    <t>Витрати (дохід) з податку на прибуток</t>
  </si>
  <si>
    <t>Прибуток (збиток) від припиненої діяльності після оподаткування</t>
  </si>
  <si>
    <t>Чистий фінансовий результат: прибуток</t>
  </si>
  <si>
    <t>Чистий фінансовий результат: збиток</t>
  </si>
  <si>
    <t>Періоди</t>
  </si>
  <si>
    <t>Верхня межа</t>
  </si>
  <si>
    <t>Нижня межа</t>
  </si>
  <si>
    <t xml:space="preserve">Верхня межа </t>
  </si>
  <si>
    <t>1. Коефіцієнт незалежності (автономії)</t>
  </si>
  <si>
    <t>Лабораторна робота № 2</t>
  </si>
  <si>
    <t>Аналіз структури джерел засобів ПАТ "Рівнегаз"</t>
  </si>
  <si>
    <t>Коеф. незалежн.</t>
  </si>
  <si>
    <t>2. Коефіцієнт фінансової стійкості</t>
  </si>
  <si>
    <t xml:space="preserve">Коеф. фін. стійк. </t>
  </si>
  <si>
    <t>3 квартал 2015</t>
  </si>
  <si>
    <t>3. Коефіцієнт фінансування</t>
  </si>
  <si>
    <t>Коеф. фінансув.</t>
  </si>
  <si>
    <t>4. Коефіцієнт власних інвестицій</t>
  </si>
  <si>
    <t xml:space="preserve">Періоди </t>
  </si>
  <si>
    <t>Коеф. власн. інвест.</t>
  </si>
  <si>
    <t>Рекомендована межа</t>
  </si>
  <si>
    <t>5. Коефіцієнт інвестування власних та довгострокових залучень</t>
  </si>
  <si>
    <t>Коеф. інвест. власн. та довгостр. залучень</t>
  </si>
  <si>
    <t>6. Коефіцієнт фінансового лівериджу</t>
  </si>
  <si>
    <t>Коеф. фінанс. лівер.</t>
  </si>
  <si>
    <t>АНАЛІТИЧНА ЗАПИСКА ПО АНАЛІЗУ ДЖЕРЕЛ ЗАСОБІВ ПІДПРИЄМСТВА</t>
  </si>
  <si>
    <t>В процесі аналізу джерел засобів підприємства, встановлено, що загалом воно має негативну тенденцію протягом досліджуваного періоду. Про це свідчить скорочення власних активів на 29.95% з 263596 у 1 кв. 2014 до 184656 у 3 кв. 2015, означає високу залежність від власного капіталу. Фінансова стійкість підприємства оцінюється як стабільна, оскільки загальна фінансова забезпеченість залишається незмінною за рахунок компенсації зменшення обсягів власних засобів за рахунок довгострокових позик. Зростання позикових засобів не було забезпечено процорційним ростанням власних засобів, що призвело до низької забезпеченності заборгованості власними коштами.Протягом досліджуваних періодів зменшилося покриття власним капіталом вкладень в необоротні активи, що є небажаним для стабільного функціонування підприємтва. Спостерігається значне зроставння частки довгострокових зобов'язань у власних коштах, що свідчить про можливість зростання фінансового ризику. Загалом, прочиною зростання нестабільності джерел фінансування є  зменшення забезпечення власними коштами і зростання обсягів довгосткових позик.
Отже, аналіз джерез засобів показав, що стабільність джерел за досліджуваний період спадала і є близькою до критичного рівня.</t>
  </si>
  <si>
    <t>Коефіцієнт фінансового лівериджу визначає частку довгострокових зобов’язань у власних коштах. Коефіцієнт характеризує залежність підприємства від довгострокових зобовязань. Збільшення коефіцієнту свідчить про можливість зростання фінансового ризику. Значення показника у перші 3 періоди дорівнює 0.07 і розтташовується поза нижньою межею у 0.25. У 4 кв. 2014 р. значення показника зросло до 1.10 і залишалося таким у 1 кв. 2015. Це відбулося за рахунок одночасного зростання довгострокових зобов'язань на 48.63%(з 28454 тис. грн до 42291 тис. грн) і зменшення власних коштів на  35.38%(з 386682 тис. грн до 249892 тис. грн). У 2 кв. 2015р. значення показника повернулося до початкового - 0.07 за рахунок  зменшення довгострокових зобов'язань на 44.18%(з 42291 тис. грн до 23606 тис. грн) і зростання власних коштів на  28.38%(з 249892 тис. грн до 320803 тис. грн). У 3 кварталі 2015 р. значення показника, перетнувши мінімальну нормативну межу, зросло до свого максимального значення - 0.34  за рахунок зростання довгострокових зобов'язань на 189.35%(з 23606 тис. грн до 68305 тис. грн) і зменшення власних коштів на  37.6%(з 320803 тис. грн до 200190 тис. грн). В середньому, значення показника зростало із темпом росту 0.0321 за період.</t>
  </si>
  <si>
    <t>Даний коефіцієнт визначається через відношення  необоротних активів до засобів довгострокового інвестування. Він відображає частку засобів довгострокового використання, яка вкладена в  необоротні активи підприємства. Для нормально функціонуючого підприємства його значення повинне коливатися від 0,4 до 0,9. Значення показника у перші 3 періоди дорівнює 1.05, що є більшим за верхню межу і означає, що обсяг необоротних активів дорівнює 75% обсягу засобів довгострокового використання. У 4 кв. 2014 р. значення показника зросло до 1.10, за рахунок того, що обсяг необоротних активів зріс на 5% більше, ніж засобів довгострокового використання, і залишалося таким у 1 кв. 2015.  У 2 кв. 2015 показник повернувся до свого початкового значення за рахунок  зростання власного капіталу на 31%(з 225143 тис. грн до 295227.52 тис. грн). У 3 кв. 2015 р. спостерігається зростання показника до його максимального значення 1.19 за рахунок скорочення власного капіталу на 37.45%(з 295228 тис. грн до 184656 тис. грн). В середньому, значення показника зростає із темпом росту 0.0171 за період.</t>
  </si>
  <si>
    <t>Коефіцієнт власних інвестицій визначається як відношення власних засобів до необоротних активів. Рекомендоване значення даного показника становить 1,1. У період з 1 кв. 2014 по 3 кв. 2014 значення показника залишалося незмінним і дорівнювало 0.92, це означає, що обсяг власних коштів складає 92% обсягу необоротних активів. У 4 кв. значення показника зменшилося до значення 0.8 і залишалося таким у 1 кв. 2015. Ця зміна показника відображає те, що обсяг власних коштів підприємства скоротився на 12% сильніше(з 386682 тис. грн до 249892 тис. грн) ніж необоротні активи(з 419608 тис. грн до 310438 тис. грн). У 2 кв. 2015 р. значення показника повернулося до його максимального значення - 0.92, оскільки обсяг власних засобів зріс на 12% більше, ніж обсяг необоротних активів, переважно, за рахунок зростання власного капіталу на 31%(з 225143 тис. грн до 295227.52 тис. грн). У 3 кв. 2015 р. спостерігається значний спад показника до його мінімального значення 0.64, більшою мірою за рахунок сильного скорочення власних засобів на 37.6%(з 320803 тис. грн до 200190 тис. грн). Загалом, спостерігається спад значення коефіцієнта із темпом спаду 0.0348 за період.</t>
  </si>
  <si>
    <t xml:space="preserve">Коефіцієнт фінансування визначається як відношення власних засобів до позикових засобів підприємства; він відображає забезпеченість заборгованості власними коштами. Для нормально функціонуючих підприємств цей показник знаходиться в межах від 0,9 до 3. У період з 1 кв. 2014 по 2 кв. 2015 показник знаходиться в рекомендованих межах і незначно змінює свої значення у інтервалі [2.27; 2.34], що є наслідком пропорційних змін власних і позикових засобів. У 3 кварталі 2015 р. спостерігається різкий сппад показника до його мінімального значення, що майже досягає мінімальної межі для даного показника. Спад був зумовлений одночасно зростанням позикових засобів підприємства на 47.85%(з 141206.24 тис. грн  до 208778 тис. грн) і зменшенням власних засобів на 37.9%(з 320802.72 тис. грн до 200190 тис. грн), що в свою чергу, більшою мірою, є наслідком скорочення оборотних засобів на 59.89% (з 295227.52  тис. грн до 184656  тис. грн). В цілому спостерігається спад показника із середнім темпом спаду 0.0139%.
</t>
  </si>
  <si>
    <t>Коефіцієнт фінансової стійкості визначає відношення власних засобів та довгострокових зобов’язань до суми джерел засобів підприємства. Для нормально функціонуючого підприємства даний показник повинен знаходитись в межах від 0,5 до 0,9.  З 1 кварталу 2014 по 3 квартал 2014 показник залишається на рівні 68.65%, що є нормальним для функціонування підприємства. У 4 кв 2014 і 5 кв. 2015 значення показника досягло максимального значення - 72.44%. Ріст показника був зумовлений тим, що довгострокові зобов'язання підприємства зросли на 48.6%(з 28454 до 42291), а зменшення обсягів власих засобів було на 2.31% меншим, ніж суми джерел засобів виробництва. Спад показника у 2 кварталі 2015 до 68.65% був зумовлений одночасним зростянням суми джерел засобів виробництва на 24.75%(з 388804 до 485031) і зменшенням довгострокових зобов'язань на 44.18%(з 42291 до 23606.2). Спад коефіцієнта у 3 квартіл 2015 р. до його мінімального значення 59.51% зумовлений зменшенням власних засобів на 36.28%(з 309346 до 197111). Загалом, значення показника коливається навколо відмітки 71.2% і середній його темп зменшення на 0.0084 поки видається досить незначним.</t>
  </si>
  <si>
    <t>Коефіцієнт незалежності характеризує можливість підприємства виконати зовнішні зобов’язання за рахунок власних активів. Для нормально функціонуючого підприємства даний показник має знаходитись в межах від 0,5 до 1 З 1 кварталу 2014 по 3 квартал 2014 показник залишається на рівні 0.61, що є нормальним для функціонування підприємства. У 4 і 5 кварталах значення показника зменшилось до 0.58, що пов'язано з тим, що обсяг власного капіталу за цей період зменшився на 3% більше, ніж загальний обсяг джерел засобів виробництва. У 2 кв. 2015 р. значення показника повернулось до попереднього максимального значення, що пов'язано зі збільшенням обсягу власного капіталу і джерез засобів виробництва у попередній пропорції. У 3 кв. 2015 р спостерігається спад показника до його мінімального значення за період - 0.41. Що пов'язано зі значним зменшенням обсягу лвасного капіталу - на 37.45%(з 295227 до 184656). Значення показника за останній період перетнуло нижню нормативну межу для цього показникап, що говорить про втрату підприємством можливості виконати зовнішні зобов'язання за рахунок власних активів. Загалом, спостерігається спад значення показника, в середньому, на 0.0219 за період.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</si>
</sst>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4"/>
      <color theme="1"/>
      <name val="Calibri"/>
      <family val="2"/>
      <scheme val="minor"/>
    </font>
    <font>
      <b/>
      <sz val="12"/>
      <color rgb="FF00335C"/>
      <name val="Times New Roman"/>
      <family val="1"/>
      <charset val="204"/>
    </font>
    <font>
      <sz val="12"/>
      <color theme="1"/>
      <name val="Times New Roman"/>
      <family val="1"/>
      <charset val="204"/>
    </font>
    <font>
      <sz val="12"/>
      <color rgb="FF00335C"/>
      <name val="Times New Roman"/>
      <family val="1"/>
      <charset val="204"/>
    </font>
    <font>
      <b/>
      <sz val="11"/>
      <color rgb="FF00335C"/>
      <name val="Times New Roman"/>
      <family val="1"/>
      <charset val="204"/>
    </font>
    <font>
      <sz val="11"/>
      <color rgb="FF00335C"/>
      <name val="Times New Roman"/>
      <family val="1"/>
      <charset val="204"/>
    </font>
    <font>
      <sz val="11"/>
      <color theme="1"/>
      <name val="Times New Roman"/>
      <family val="1"/>
      <charset val="204"/>
    </font>
    <font>
      <b/>
      <sz val="14"/>
      <name val="Calibri"/>
      <family val="2"/>
      <charset val="204"/>
    </font>
    <font>
      <b/>
      <sz val="13"/>
      <name val="Calibri"/>
      <family val="2"/>
      <charset val="204"/>
    </font>
    <font>
      <b/>
      <sz val="12"/>
      <name val="Calibri"/>
      <family val="2"/>
      <charset val="204"/>
    </font>
    <font>
      <sz val="12"/>
      <name val="Calibri"/>
      <family val="2"/>
      <charset val="204"/>
    </font>
    <font>
      <i/>
      <sz val="12"/>
      <name val="Calibri"/>
      <family val="2"/>
      <charset val="204"/>
    </font>
    <font>
      <sz val="10"/>
      <name val="Arial"/>
      <family val="2"/>
      <charset val="204"/>
    </font>
  </fonts>
  <fills count="4">
    <fill>
      <patternFill patternType="none"/>
    </fill>
    <fill>
      <patternFill patternType="gray125"/>
    </fill>
    <fill>
      <patternFill patternType="solid">
        <fgColor theme="8" tint="0.59999389629810485"/>
        <bgColor indexed="64"/>
      </patternFill>
    </fill>
    <fill>
      <patternFill patternType="solid">
        <fgColor theme="0"/>
        <bgColor indexed="64"/>
      </patternFill>
    </fill>
  </fills>
  <borders count="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5">
    <xf numFmtId="0" fontId="0" fillId="0" borderId="0" xfId="0"/>
    <xf numFmtId="0" fontId="2" fillId="2" borderId="2" xfId="0" applyFont="1" applyFill="1" applyBorder="1" applyAlignment="1">
      <alignment horizontal="center" vertical="center" wrapText="1"/>
    </xf>
    <xf numFmtId="0" fontId="3" fillId="2" borderId="2" xfId="0" applyFont="1" applyFill="1" applyBorder="1"/>
    <xf numFmtId="0" fontId="4" fillId="3" borderId="2" xfId="0" applyFont="1" applyFill="1" applyBorder="1" applyAlignment="1">
      <alignment horizontal="left" wrapText="1" indent="1"/>
    </xf>
    <xf numFmtId="0" fontId="4" fillId="3" borderId="2" xfId="0" applyFont="1" applyFill="1" applyBorder="1" applyAlignment="1">
      <alignment horizontal="center" wrapText="1"/>
    </xf>
    <xf numFmtId="0" fontId="3" fillId="3" borderId="2" xfId="0" applyFont="1" applyFill="1" applyBorder="1"/>
    <xf numFmtId="0" fontId="2" fillId="3" borderId="2" xfId="0" applyFont="1" applyFill="1" applyBorder="1" applyAlignment="1">
      <alignment horizontal="left" vertical="center" wrapText="1" indent="1"/>
    </xf>
    <xf numFmtId="0" fontId="2" fillId="3" borderId="2" xfId="0" applyFont="1" applyFill="1" applyBorder="1" applyAlignment="1">
      <alignment horizontal="center" vertical="center" wrapText="1"/>
    </xf>
    <xf numFmtId="0" fontId="1" fillId="0" borderId="1" xfId="0" applyFont="1" applyBorder="1" applyAlignment="1">
      <alignment horizontal="center"/>
    </xf>
    <xf numFmtId="0" fontId="5" fillId="3" borderId="2" xfId="0" applyFont="1" applyFill="1" applyBorder="1" applyAlignment="1">
      <alignment horizontal="center" vertical="center" wrapText="1"/>
    </xf>
    <xf numFmtId="0" fontId="6" fillId="3" borderId="2" xfId="0" applyFont="1" applyFill="1" applyBorder="1" applyAlignment="1">
      <alignment horizontal="left" wrapText="1" indent="1"/>
    </xf>
    <xf numFmtId="0" fontId="6" fillId="3" borderId="2" xfId="0" applyFont="1" applyFill="1" applyBorder="1" applyAlignment="1">
      <alignment horizontal="center" wrapText="1"/>
    </xf>
    <xf numFmtId="0" fontId="7" fillId="3" borderId="2" xfId="0" applyFont="1" applyFill="1" applyBorder="1"/>
    <xf numFmtId="0" fontId="0" fillId="0" borderId="0" xfId="0" applyAlignment="1">
      <alignment horizontal="center"/>
    </xf>
    <xf numFmtId="0" fontId="0" fillId="0" borderId="0" xfId="0" applyAlignment="1">
      <alignment horizontal="center"/>
    </xf>
    <xf numFmtId="14" fontId="10" fillId="0" borderId="5" xfId="0" applyNumberFormat="1" applyFont="1" applyBorder="1" applyAlignment="1">
      <alignment horizontal="center"/>
    </xf>
    <xf numFmtId="0" fontId="11" fillId="0" borderId="0" xfId="0" applyFont="1" applyAlignment="1">
      <alignment horizontal="center"/>
    </xf>
    <xf numFmtId="2" fontId="11" fillId="0" borderId="5" xfId="0" applyNumberFormat="1" applyFont="1" applyBorder="1" applyAlignment="1">
      <alignment horizontal="center"/>
    </xf>
    <xf numFmtId="0" fontId="11" fillId="0" borderId="0" xfId="0" applyFont="1"/>
    <xf numFmtId="0" fontId="0" fillId="0" borderId="0" xfId="0" applyAlignment="1"/>
    <xf numFmtId="10" fontId="11" fillId="0" borderId="6" xfId="0" applyNumberFormat="1" applyFont="1" applyBorder="1"/>
    <xf numFmtId="0" fontId="11" fillId="0" borderId="6" xfId="0" applyFont="1" applyBorder="1"/>
    <xf numFmtId="0" fontId="13" fillId="0" borderId="0" xfId="0" applyFont="1" applyAlignment="1"/>
    <xf numFmtId="10" fontId="13" fillId="0" borderId="0" xfId="0" applyNumberFormat="1" applyFont="1" applyAlignment="1"/>
    <xf numFmtId="0" fontId="11" fillId="0" borderId="0" xfId="0" applyFont="1" applyBorder="1"/>
    <xf numFmtId="0" fontId="2" fillId="3" borderId="2" xfId="0" applyFont="1" applyFill="1" applyBorder="1" applyAlignment="1">
      <alignment horizontal="left" vertical="center" wrapText="1" indent="1"/>
    </xf>
    <xf numFmtId="0" fontId="4" fillId="3" borderId="2" xfId="0" applyFont="1" applyFill="1" applyBorder="1" applyAlignment="1">
      <alignment horizontal="center" wrapText="1"/>
    </xf>
    <xf numFmtId="0" fontId="1" fillId="0" borderId="1" xfId="0" applyFont="1" applyBorder="1" applyAlignment="1">
      <alignment horizontal="center"/>
    </xf>
    <xf numFmtId="0" fontId="2" fillId="2" borderId="2" xfId="0" applyFont="1" applyFill="1" applyBorder="1" applyAlignment="1">
      <alignment horizontal="left" vertical="center" wrapText="1" indent="1"/>
    </xf>
    <xf numFmtId="0" fontId="12" fillId="0" borderId="6" xfId="0" applyFont="1" applyBorder="1" applyAlignment="1">
      <alignment horizontal="center"/>
    </xf>
    <xf numFmtId="0" fontId="0" fillId="0" borderId="0" xfId="0" applyAlignment="1">
      <alignment horizontal="left" vertical="top" wrapText="1"/>
    </xf>
    <xf numFmtId="0" fontId="9" fillId="0" borderId="0" xfId="0" applyFont="1" applyAlignment="1">
      <alignment horizontal="center"/>
    </xf>
    <xf numFmtId="0" fontId="10" fillId="0" borderId="6" xfId="0" applyFont="1" applyBorder="1" applyAlignment="1">
      <alignment horizontal="center"/>
    </xf>
    <xf numFmtId="0" fontId="8" fillId="0" borderId="0" xfId="0" applyFont="1" applyAlignment="1">
      <alignment horizontal="center"/>
    </xf>
    <xf numFmtId="0" fontId="0" fillId="0" borderId="0" xfId="0" applyAlignment="1">
      <alignment horizontal="center"/>
    </xf>
    <xf numFmtId="0" fontId="8" fillId="0" borderId="0" xfId="0" applyFont="1" applyAlignment="1"/>
    <xf numFmtId="0" fontId="0" fillId="0" borderId="0" xfId="0" applyAlignment="1"/>
    <xf numFmtId="0" fontId="10" fillId="0" borderId="3" xfId="0" applyFont="1" applyBorder="1" applyAlignment="1">
      <alignment horizontal="center"/>
    </xf>
    <xf numFmtId="0" fontId="11" fillId="0" borderId="4" xfId="0" applyFont="1" applyBorder="1" applyAlignment="1">
      <alignment horizontal="center"/>
    </xf>
    <xf numFmtId="0" fontId="12" fillId="0" borderId="7" xfId="0" applyFont="1" applyBorder="1" applyAlignment="1">
      <alignment horizontal="center"/>
    </xf>
    <xf numFmtId="0" fontId="12" fillId="0" borderId="8" xfId="0" applyFont="1" applyBorder="1" applyAlignment="1">
      <alignment horizontal="center"/>
    </xf>
    <xf numFmtId="0" fontId="10" fillId="0" borderId="6" xfId="0" applyFont="1" applyBorder="1" applyAlignment="1"/>
    <xf numFmtId="0" fontId="12" fillId="0" borderId="7" xfId="0" applyFont="1" applyBorder="1" applyAlignment="1">
      <alignment horizontal="center" wrapText="1"/>
    </xf>
    <xf numFmtId="0" fontId="12" fillId="0" borderId="8" xfId="0" applyFont="1" applyBorder="1" applyAlignment="1">
      <alignment horizontal="center" wrapText="1"/>
    </xf>
    <xf numFmtId="0" fontId="1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ru-RU" sz="1800" b="1" i="0" baseline="0">
                <a:effectLst/>
              </a:rPr>
              <a:t>Коеф. незалежн.</a:t>
            </a:r>
            <a:endParaRPr lang="en-US">
              <a:effectLst/>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070341681558924E-2"/>
          <c:y val="0.13633877257982965"/>
          <c:w val="0.74425151666799261"/>
          <c:h val="0.67118930853585324"/>
        </c:manualLayout>
      </c:layout>
      <c:lineChart>
        <c:grouping val="standard"/>
        <c:varyColors val="0"/>
        <c:ser>
          <c:idx val="0"/>
          <c:order val="0"/>
          <c:tx>
            <c:strRef>
              <c:f>'Лабораторна робота 2'!$A$9</c:f>
              <c:strCache>
                <c:ptCount val="1"/>
                <c:pt idx="0">
                  <c:v>Коеф. незалежн.</c:v>
                </c:pt>
              </c:strCache>
            </c:strRef>
          </c:tx>
          <c:spPr>
            <a:ln w="31750" cap="rnd">
              <a:solidFill>
                <a:schemeClr val="accent1"/>
              </a:solidFill>
              <a:round/>
            </a:ln>
            <a:effectLst/>
          </c:spPr>
          <c:marker>
            <c:symbol val="none"/>
          </c:marker>
          <c:trendline>
            <c:name>Лінія тренду</c:name>
            <c:spPr>
              <a:ln w="19050" cap="rnd">
                <a:solidFill>
                  <a:srgbClr val="00B050"/>
                </a:solidFill>
                <a:prstDash val="sysDash"/>
              </a:ln>
              <a:effectLst/>
            </c:spPr>
            <c:trendlineType val="linear"/>
            <c:dispRSqr val="0"/>
            <c:dispEq val="1"/>
            <c:trendlineLbl>
              <c:layout>
                <c:manualLayout>
                  <c:x val="0.18499954750889228"/>
                  <c:y val="-0.11649232119459997"/>
                </c:manualLayout>
              </c:layout>
              <c:tx>
                <c:rich>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r>
                      <a:rPr lang="uk-UA" baseline="0"/>
                      <a:t>Рівняння лінії тренду</a:t>
                    </a:r>
                  </a:p>
                  <a:p>
                    <a:pPr>
                      <a:defRPr/>
                    </a:pPr>
                    <a:r>
                      <a:rPr lang="en-US" baseline="0"/>
                      <a:t>y = -0.0219x + 0.6601</a:t>
                    </a:r>
                    <a:endParaRPr lang="en-US"/>
                  </a:p>
                </c:rich>
              </c:tx>
              <c:numFmt formatCode="General" sourceLinked="0"/>
              <c:spPr>
                <a:noFill/>
                <a:ln w="25400">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trendlineLbl>
          </c:trendline>
          <c:cat>
            <c:strRef>
              <c:f>'Лабораторна робота 2'!$C$8:$I$8</c:f>
              <c:strCache>
                <c:ptCount val="7"/>
                <c:pt idx="0">
                  <c:v>1 квартал 2014</c:v>
                </c:pt>
                <c:pt idx="1">
                  <c:v>2 квартал 2014</c:v>
                </c:pt>
                <c:pt idx="2">
                  <c:v>3 квартал 2014</c:v>
                </c:pt>
                <c:pt idx="3">
                  <c:v>4 квартал 2014</c:v>
                </c:pt>
                <c:pt idx="4">
                  <c:v>1 квартал 2015</c:v>
                </c:pt>
                <c:pt idx="5">
                  <c:v>2 квартал 2015</c:v>
                </c:pt>
                <c:pt idx="6">
                  <c:v>3 квартал 2015</c:v>
                </c:pt>
              </c:strCache>
            </c:strRef>
          </c:cat>
          <c:val>
            <c:numRef>
              <c:f>'Лабораторна робота 2'!$C$9:$I$9</c:f>
              <c:numCache>
                <c:formatCode>0.00</c:formatCode>
                <c:ptCount val="7"/>
                <c:pt idx="0">
                  <c:v>0.60867818308190724</c:v>
                </c:pt>
                <c:pt idx="1">
                  <c:v>0.60867818308190724</c:v>
                </c:pt>
                <c:pt idx="2">
                  <c:v>0.60867818308190724</c:v>
                </c:pt>
                <c:pt idx="3">
                  <c:v>0.57906554459316262</c:v>
                </c:pt>
                <c:pt idx="4">
                  <c:v>0.57906554459316262</c:v>
                </c:pt>
                <c:pt idx="5">
                  <c:v>0.60867818308190724</c:v>
                </c:pt>
                <c:pt idx="6">
                  <c:v>0.41399998654795989</c:v>
                </c:pt>
              </c:numCache>
            </c:numRef>
          </c:val>
          <c:smooth val="0"/>
          <c:extLst>
            <c:ext xmlns:c16="http://schemas.microsoft.com/office/drawing/2014/chart" uri="{C3380CC4-5D6E-409C-BE32-E72D297353CC}">
              <c16:uniqueId val="{00000000-0C55-4369-A986-278C8CDC7202}"/>
            </c:ext>
          </c:extLst>
        </c:ser>
        <c:ser>
          <c:idx val="1"/>
          <c:order val="1"/>
          <c:tx>
            <c:strRef>
              <c:f>'Лабораторна робота 2'!$A$10:$B$10</c:f>
              <c:strCache>
                <c:ptCount val="2"/>
                <c:pt idx="0">
                  <c:v>Верхня межа</c:v>
                </c:pt>
              </c:strCache>
            </c:strRef>
          </c:tx>
          <c:spPr>
            <a:ln w="31750" cap="rnd">
              <a:solidFill>
                <a:schemeClr val="accent2"/>
              </a:solidFill>
              <a:round/>
            </a:ln>
            <a:effectLst/>
          </c:spPr>
          <c:marker>
            <c:symbol val="none"/>
          </c:marker>
          <c:val>
            <c:numRef>
              <c:f>'Лабораторна робота 2'!$C$10:$I$10</c:f>
              <c:numCache>
                <c:formatCode>General</c:formatCode>
                <c:ptCount val="7"/>
                <c:pt idx="0">
                  <c:v>1</c:v>
                </c:pt>
                <c:pt idx="1">
                  <c:v>1</c:v>
                </c:pt>
                <c:pt idx="2">
                  <c:v>1</c:v>
                </c:pt>
                <c:pt idx="3">
                  <c:v>1</c:v>
                </c:pt>
                <c:pt idx="4">
                  <c:v>1</c:v>
                </c:pt>
                <c:pt idx="5">
                  <c:v>1</c:v>
                </c:pt>
                <c:pt idx="6">
                  <c:v>1</c:v>
                </c:pt>
              </c:numCache>
            </c:numRef>
          </c:val>
          <c:smooth val="0"/>
          <c:extLst>
            <c:ext xmlns:c16="http://schemas.microsoft.com/office/drawing/2014/chart" uri="{C3380CC4-5D6E-409C-BE32-E72D297353CC}">
              <c16:uniqueId val="{00000001-0C55-4369-A986-278C8CDC7202}"/>
            </c:ext>
          </c:extLst>
        </c:ser>
        <c:ser>
          <c:idx val="2"/>
          <c:order val="2"/>
          <c:tx>
            <c:strRef>
              <c:f>'Лабораторна робота 2'!$A$11:$B$11</c:f>
              <c:strCache>
                <c:ptCount val="2"/>
                <c:pt idx="0">
                  <c:v>Нижня межа</c:v>
                </c:pt>
              </c:strCache>
            </c:strRef>
          </c:tx>
          <c:spPr>
            <a:ln w="31750" cap="rnd">
              <a:solidFill>
                <a:schemeClr val="accent3"/>
              </a:solidFill>
              <a:round/>
            </a:ln>
            <a:effectLst/>
          </c:spPr>
          <c:marker>
            <c:symbol val="none"/>
          </c:marker>
          <c:val>
            <c:numRef>
              <c:f>'Лабораторна робота 2'!$C$11:$I$11</c:f>
              <c:numCache>
                <c:formatCode>General</c:formatCode>
                <c:ptCount val="7"/>
                <c:pt idx="0">
                  <c:v>0.5</c:v>
                </c:pt>
                <c:pt idx="1">
                  <c:v>0.5</c:v>
                </c:pt>
                <c:pt idx="2">
                  <c:v>0.5</c:v>
                </c:pt>
                <c:pt idx="3">
                  <c:v>0.5</c:v>
                </c:pt>
                <c:pt idx="4">
                  <c:v>0.5</c:v>
                </c:pt>
                <c:pt idx="5">
                  <c:v>0.5</c:v>
                </c:pt>
                <c:pt idx="6">
                  <c:v>0.5</c:v>
                </c:pt>
              </c:numCache>
            </c:numRef>
          </c:val>
          <c:smooth val="0"/>
          <c:extLst>
            <c:ext xmlns:c16="http://schemas.microsoft.com/office/drawing/2014/chart" uri="{C3380CC4-5D6E-409C-BE32-E72D297353CC}">
              <c16:uniqueId val="{00000002-0C55-4369-A986-278C8CDC7202}"/>
            </c:ext>
          </c:extLst>
        </c:ser>
        <c:dLbls>
          <c:showLegendKey val="0"/>
          <c:showVal val="0"/>
          <c:showCatName val="0"/>
          <c:showSerName val="0"/>
          <c:showPercent val="0"/>
          <c:showBubbleSize val="0"/>
        </c:dLbls>
        <c:hiLowLines>
          <c:spPr>
            <a:ln w="9525">
              <a:solidFill>
                <a:schemeClr val="tx2">
                  <a:lumMod val="60000"/>
                  <a:lumOff val="40000"/>
                </a:schemeClr>
              </a:solidFill>
              <a:prstDash val="dash"/>
            </a:ln>
            <a:effectLst/>
          </c:spPr>
        </c:hiLowLines>
        <c:smooth val="0"/>
        <c:axId val="146270080"/>
        <c:axId val="146284544"/>
      </c:lineChart>
      <c:catAx>
        <c:axId val="14627008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ru-RU"/>
                  <a:t>Періоди</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dd/mm/yyyy" sourceLinked="0"/>
        <c:majorTickMark val="out"/>
        <c:minorTickMark val="none"/>
        <c:tickLblPos val="nextTo"/>
        <c:spPr>
          <a:noFill/>
          <a:ln w="9525" cap="flat" cmpd="sng" algn="ctr">
            <a:solidFill>
              <a:schemeClr val="tx2">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2"/>
                </a:solidFill>
                <a:latin typeface="+mn-lt"/>
                <a:ea typeface="+mn-ea"/>
                <a:cs typeface="+mn-cs"/>
              </a:defRPr>
            </a:pPr>
            <a:endParaRPr lang="en-US"/>
          </a:p>
        </c:txPr>
        <c:crossAx val="146284544"/>
        <c:crosses val="autoZero"/>
        <c:auto val="0"/>
        <c:lblAlgn val="ctr"/>
        <c:lblOffset val="100"/>
        <c:noMultiLvlLbl val="1"/>
      </c:catAx>
      <c:valAx>
        <c:axId val="14628454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ru-RU"/>
                  <a:t>Величини коефіцієнтів</a:t>
                </a:r>
              </a:p>
            </c:rich>
          </c:tx>
          <c:layout>
            <c:manualLayout>
              <c:xMode val="edge"/>
              <c:yMode val="edge"/>
              <c:x val="1.6858183822912549E-2"/>
              <c:y val="0.25328616181041891"/>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6270080"/>
        <c:crosses val="autoZero"/>
        <c:crossBetween val="between"/>
      </c:valAx>
      <c:spPr>
        <a:noFill/>
        <a:ln>
          <a:noFill/>
        </a:ln>
        <a:effectLst/>
      </c:spPr>
    </c:plotArea>
    <c:legend>
      <c:legendPos val="b"/>
      <c:layout>
        <c:manualLayout>
          <c:xMode val="edge"/>
          <c:yMode val="edge"/>
          <c:x val="0.85072980893977268"/>
          <c:y val="0.45751170086054399"/>
          <c:w val="0.14917259619885775"/>
          <c:h val="0.422158247388058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000000000000033" l="0.70000000000000029" r="0.70000000000000029" t="0.75000000000000033" header="0.30000000000000016" footer="0.30000000000000016"/>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ru-RU"/>
              <a:t>Коефіцієнт фінансової стійкості</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070341681558924E-2"/>
          <c:y val="0.13633877257982965"/>
          <c:w val="0.74425151666799261"/>
          <c:h val="0.67118930853585324"/>
        </c:manualLayout>
      </c:layout>
      <c:lineChart>
        <c:grouping val="standard"/>
        <c:varyColors val="0"/>
        <c:ser>
          <c:idx val="0"/>
          <c:order val="0"/>
          <c:tx>
            <c:strRef>
              <c:f>'Лабораторна робота 2'!$A$57:$B$57</c:f>
              <c:strCache>
                <c:ptCount val="2"/>
                <c:pt idx="0">
                  <c:v>Коеф. фін. стійк. </c:v>
                </c:pt>
              </c:strCache>
            </c:strRef>
          </c:tx>
          <c:spPr>
            <a:ln w="31750" cap="rnd">
              <a:solidFill>
                <a:schemeClr val="accent1"/>
              </a:solidFill>
              <a:round/>
            </a:ln>
            <a:effectLst/>
          </c:spPr>
          <c:marker>
            <c:symbol val="none"/>
          </c:marker>
          <c:trendline>
            <c:name>Лінія тренду</c:name>
            <c:spPr>
              <a:ln w="19050" cap="rnd">
                <a:solidFill>
                  <a:srgbClr val="00B050"/>
                </a:solidFill>
                <a:prstDash val="sysDash"/>
              </a:ln>
              <a:effectLst/>
            </c:spPr>
            <c:trendlineType val="linear"/>
            <c:dispRSqr val="0"/>
            <c:dispEq val="1"/>
            <c:trendlineLbl>
              <c:layout>
                <c:manualLayout>
                  <c:x val="0.18554366836327521"/>
                  <c:y val="-0.1335046542920332"/>
                </c:manualLayout>
              </c:layout>
              <c:tx>
                <c:rich>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r>
                      <a:rPr lang="uk-UA" baseline="0"/>
                      <a:t>Рівняння лінії тренду</a:t>
                    </a:r>
                  </a:p>
                  <a:p>
                    <a:pPr>
                      <a:defRPr/>
                    </a:pPr>
                    <a:r>
                      <a:rPr lang="en-US" baseline="0"/>
                      <a:t>y = -0.0084x + 0.718</a:t>
                    </a:r>
                    <a:endParaRPr lang="en-US"/>
                  </a:p>
                </c:rich>
              </c:tx>
              <c:numFmt formatCode="General" sourceLinked="0"/>
              <c:spPr>
                <a:noFill/>
                <a:ln w="25400">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trendlineLbl>
          </c:trendline>
          <c:cat>
            <c:strRef>
              <c:f>'Лабораторна робота 2'!$C$56:$I$56</c:f>
              <c:strCache>
                <c:ptCount val="7"/>
                <c:pt idx="0">
                  <c:v>1 квартал 2014</c:v>
                </c:pt>
                <c:pt idx="1">
                  <c:v>2 квартал 2014</c:v>
                </c:pt>
                <c:pt idx="2">
                  <c:v>3 квартал 2014</c:v>
                </c:pt>
                <c:pt idx="3">
                  <c:v>4 квартал 2014</c:v>
                </c:pt>
                <c:pt idx="4">
                  <c:v>1 квартал 2015</c:v>
                </c:pt>
                <c:pt idx="5">
                  <c:v>2 квартал 2015</c:v>
                </c:pt>
                <c:pt idx="6">
                  <c:v>3 квартал 2015</c:v>
                </c:pt>
              </c:strCache>
            </c:strRef>
          </c:cat>
          <c:val>
            <c:numRef>
              <c:f>'Лабораторна робота 2'!$C$57:$I$57</c:f>
              <c:numCache>
                <c:formatCode>0.00%</c:formatCode>
                <c:ptCount val="7"/>
                <c:pt idx="0">
                  <c:v>0.68645670491360378</c:v>
                </c:pt>
                <c:pt idx="1">
                  <c:v>0.68645670491360378</c:v>
                </c:pt>
                <c:pt idx="2">
                  <c:v>0.68645670491360378</c:v>
                </c:pt>
                <c:pt idx="3">
                  <c:v>0.72438297959897535</c:v>
                </c:pt>
                <c:pt idx="4">
                  <c:v>0.72438297959897535</c:v>
                </c:pt>
                <c:pt idx="5">
                  <c:v>0.68645670491360367</c:v>
                </c:pt>
                <c:pt idx="6">
                  <c:v>0.59506444648217938</c:v>
                </c:pt>
              </c:numCache>
            </c:numRef>
          </c:val>
          <c:smooth val="0"/>
          <c:extLst>
            <c:ext xmlns:c16="http://schemas.microsoft.com/office/drawing/2014/chart" uri="{C3380CC4-5D6E-409C-BE32-E72D297353CC}">
              <c16:uniqueId val="{00000000-8EB6-4083-B719-92A1D2AAB48F}"/>
            </c:ext>
          </c:extLst>
        </c:ser>
        <c:ser>
          <c:idx val="1"/>
          <c:order val="1"/>
          <c:tx>
            <c:strRef>
              <c:f>'Лабораторна робота 2'!$A$58:$B$58</c:f>
              <c:strCache>
                <c:ptCount val="2"/>
                <c:pt idx="0">
                  <c:v>Верхня межа </c:v>
                </c:pt>
              </c:strCache>
            </c:strRef>
          </c:tx>
          <c:spPr>
            <a:ln w="31750" cap="rnd">
              <a:solidFill>
                <a:schemeClr val="accent2"/>
              </a:solidFill>
              <a:round/>
            </a:ln>
            <a:effectLst/>
          </c:spPr>
          <c:marker>
            <c:symbol val="none"/>
          </c:marker>
          <c:cat>
            <c:strRef>
              <c:f>'Лабораторна робота 2'!$C$56:$I$56</c:f>
              <c:strCache>
                <c:ptCount val="7"/>
                <c:pt idx="0">
                  <c:v>1 квартал 2014</c:v>
                </c:pt>
                <c:pt idx="1">
                  <c:v>2 квартал 2014</c:v>
                </c:pt>
                <c:pt idx="2">
                  <c:v>3 квартал 2014</c:v>
                </c:pt>
                <c:pt idx="3">
                  <c:v>4 квартал 2014</c:v>
                </c:pt>
                <c:pt idx="4">
                  <c:v>1 квартал 2015</c:v>
                </c:pt>
                <c:pt idx="5">
                  <c:v>2 квартал 2015</c:v>
                </c:pt>
                <c:pt idx="6">
                  <c:v>3 квартал 2015</c:v>
                </c:pt>
              </c:strCache>
            </c:strRef>
          </c:cat>
          <c:val>
            <c:numRef>
              <c:f>'Лабораторна робота 2'!$C$58:$I$58</c:f>
              <c:numCache>
                <c:formatCode>General</c:formatCode>
                <c:ptCount val="7"/>
                <c:pt idx="0">
                  <c:v>0.9</c:v>
                </c:pt>
                <c:pt idx="1">
                  <c:v>0.9</c:v>
                </c:pt>
                <c:pt idx="2">
                  <c:v>0.9</c:v>
                </c:pt>
                <c:pt idx="3">
                  <c:v>0.9</c:v>
                </c:pt>
                <c:pt idx="4">
                  <c:v>0.9</c:v>
                </c:pt>
                <c:pt idx="5">
                  <c:v>0.9</c:v>
                </c:pt>
                <c:pt idx="6">
                  <c:v>0.9</c:v>
                </c:pt>
              </c:numCache>
            </c:numRef>
          </c:val>
          <c:smooth val="0"/>
          <c:extLst>
            <c:ext xmlns:c16="http://schemas.microsoft.com/office/drawing/2014/chart" uri="{C3380CC4-5D6E-409C-BE32-E72D297353CC}">
              <c16:uniqueId val="{00000001-8EB6-4083-B719-92A1D2AAB48F}"/>
            </c:ext>
          </c:extLst>
        </c:ser>
        <c:ser>
          <c:idx val="2"/>
          <c:order val="2"/>
          <c:tx>
            <c:strRef>
              <c:f>'Лабораторна робота 2'!$A$59:$B$59</c:f>
              <c:strCache>
                <c:ptCount val="2"/>
                <c:pt idx="0">
                  <c:v>Нижня межа</c:v>
                </c:pt>
              </c:strCache>
            </c:strRef>
          </c:tx>
          <c:spPr>
            <a:ln w="31750" cap="rnd">
              <a:solidFill>
                <a:schemeClr val="accent3"/>
              </a:solidFill>
              <a:round/>
            </a:ln>
            <a:effectLst/>
          </c:spPr>
          <c:marker>
            <c:symbol val="none"/>
          </c:marker>
          <c:cat>
            <c:strRef>
              <c:f>'Лабораторна робота 2'!$C$56:$I$56</c:f>
              <c:strCache>
                <c:ptCount val="7"/>
                <c:pt idx="0">
                  <c:v>1 квартал 2014</c:v>
                </c:pt>
                <c:pt idx="1">
                  <c:v>2 квартал 2014</c:v>
                </c:pt>
                <c:pt idx="2">
                  <c:v>3 квартал 2014</c:v>
                </c:pt>
                <c:pt idx="3">
                  <c:v>4 квартал 2014</c:v>
                </c:pt>
                <c:pt idx="4">
                  <c:v>1 квартал 2015</c:v>
                </c:pt>
                <c:pt idx="5">
                  <c:v>2 квартал 2015</c:v>
                </c:pt>
                <c:pt idx="6">
                  <c:v>3 квартал 2015</c:v>
                </c:pt>
              </c:strCache>
            </c:strRef>
          </c:cat>
          <c:val>
            <c:numRef>
              <c:f>'Лабораторна робота 2'!$C$59:$I$59</c:f>
              <c:numCache>
                <c:formatCode>General</c:formatCode>
                <c:ptCount val="7"/>
                <c:pt idx="0">
                  <c:v>0.5</c:v>
                </c:pt>
                <c:pt idx="1">
                  <c:v>0.5</c:v>
                </c:pt>
                <c:pt idx="2">
                  <c:v>0.5</c:v>
                </c:pt>
                <c:pt idx="3">
                  <c:v>0.5</c:v>
                </c:pt>
                <c:pt idx="4">
                  <c:v>0.5</c:v>
                </c:pt>
                <c:pt idx="5">
                  <c:v>0.5</c:v>
                </c:pt>
                <c:pt idx="6">
                  <c:v>0.5</c:v>
                </c:pt>
              </c:numCache>
            </c:numRef>
          </c:val>
          <c:smooth val="0"/>
          <c:extLst>
            <c:ext xmlns:c16="http://schemas.microsoft.com/office/drawing/2014/chart" uri="{C3380CC4-5D6E-409C-BE32-E72D297353CC}">
              <c16:uniqueId val="{00000002-8EB6-4083-B719-92A1D2AAB48F}"/>
            </c:ext>
          </c:extLst>
        </c:ser>
        <c:dLbls>
          <c:showLegendKey val="0"/>
          <c:showVal val="0"/>
          <c:showCatName val="0"/>
          <c:showSerName val="0"/>
          <c:showPercent val="0"/>
          <c:showBubbleSize val="0"/>
        </c:dLbls>
        <c:hiLowLines>
          <c:spPr>
            <a:ln w="9525">
              <a:solidFill>
                <a:schemeClr val="tx2">
                  <a:lumMod val="60000"/>
                  <a:lumOff val="40000"/>
                </a:schemeClr>
              </a:solidFill>
              <a:prstDash val="dash"/>
            </a:ln>
            <a:effectLst/>
          </c:spPr>
        </c:hiLowLines>
        <c:smooth val="0"/>
        <c:axId val="146270080"/>
        <c:axId val="146284544"/>
      </c:lineChart>
      <c:catAx>
        <c:axId val="14627008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ru-RU"/>
                  <a:t>Періоди</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dd/mm/yyyy" sourceLinked="0"/>
        <c:majorTickMark val="out"/>
        <c:minorTickMark val="none"/>
        <c:tickLblPos val="nextTo"/>
        <c:spPr>
          <a:noFill/>
          <a:ln w="9525" cap="flat" cmpd="sng" algn="ctr">
            <a:solidFill>
              <a:schemeClr val="tx2">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2"/>
                </a:solidFill>
                <a:latin typeface="+mn-lt"/>
                <a:ea typeface="+mn-ea"/>
                <a:cs typeface="+mn-cs"/>
              </a:defRPr>
            </a:pPr>
            <a:endParaRPr lang="en-US"/>
          </a:p>
        </c:txPr>
        <c:crossAx val="146284544"/>
        <c:crosses val="autoZero"/>
        <c:auto val="0"/>
        <c:lblAlgn val="ctr"/>
        <c:lblOffset val="100"/>
        <c:noMultiLvlLbl val="1"/>
      </c:catAx>
      <c:valAx>
        <c:axId val="14628454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ru-RU"/>
                  <a:t>Величини коефіцієнтів</a:t>
                </a:r>
              </a:p>
            </c:rich>
          </c:tx>
          <c:layout>
            <c:manualLayout>
              <c:xMode val="edge"/>
              <c:yMode val="edge"/>
              <c:x val="1.6858183822912549E-2"/>
              <c:y val="0.25328616181041891"/>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6270080"/>
        <c:crosses val="autoZero"/>
        <c:crossBetween val="between"/>
      </c:valAx>
      <c:spPr>
        <a:noFill/>
        <a:ln>
          <a:noFill/>
        </a:ln>
        <a:effectLst/>
      </c:spPr>
    </c:plotArea>
    <c:legend>
      <c:legendPos val="b"/>
      <c:layout>
        <c:manualLayout>
          <c:xMode val="edge"/>
          <c:yMode val="edge"/>
          <c:x val="0.85462458924917861"/>
          <c:y val="0.2676576192083398"/>
          <c:w val="0.14114441895550456"/>
          <c:h val="0.5344662956893627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000000000000033" l="0.70000000000000029" r="0.70000000000000029" t="0.75000000000000033" header="0.30000000000000016" footer="0.30000000000000016"/>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ru-RU"/>
              <a:t>Коефіцієнт фінансування</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070341681558924E-2"/>
          <c:y val="0.13633877257982965"/>
          <c:w val="0.74425151666799261"/>
          <c:h val="0.67118930853585324"/>
        </c:manualLayout>
      </c:layout>
      <c:lineChart>
        <c:grouping val="standard"/>
        <c:varyColors val="0"/>
        <c:ser>
          <c:idx val="0"/>
          <c:order val="0"/>
          <c:tx>
            <c:strRef>
              <c:f>'Лабораторна робота 2'!$A$108</c:f>
              <c:strCache>
                <c:ptCount val="1"/>
                <c:pt idx="0">
                  <c:v>Коеф. фінансув.</c:v>
                </c:pt>
              </c:strCache>
            </c:strRef>
          </c:tx>
          <c:spPr>
            <a:ln w="31750" cap="rnd">
              <a:solidFill>
                <a:schemeClr val="accent1"/>
              </a:solidFill>
              <a:round/>
            </a:ln>
            <a:effectLst/>
          </c:spPr>
          <c:marker>
            <c:symbol val="none"/>
          </c:marker>
          <c:trendline>
            <c:name>Лінія тренду</c:name>
            <c:spPr>
              <a:ln w="19050" cap="rnd">
                <a:solidFill>
                  <a:srgbClr val="00B050"/>
                </a:solidFill>
                <a:prstDash val="sysDash"/>
              </a:ln>
              <a:effectLst/>
            </c:spPr>
            <c:trendlineType val="linear"/>
            <c:dispRSqr val="0"/>
            <c:dispEq val="1"/>
            <c:trendlineLbl>
              <c:layout>
                <c:manualLayout>
                  <c:x val="0.18554366836327521"/>
                  <c:y val="-0.1335046542920332"/>
                </c:manualLayout>
              </c:layout>
              <c:tx>
                <c:rich>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r>
                      <a:rPr lang="uk-UA" baseline="0"/>
                      <a:t>Рівняння лінії тренду</a:t>
                    </a:r>
                  </a:p>
                  <a:p>
                    <a:pPr>
                      <a:defRPr/>
                    </a:pPr>
                    <a:r>
                      <a:rPr lang="en-US" baseline="0"/>
                      <a:t>y = -0.1392x + 2.663</a:t>
                    </a:r>
                    <a:endParaRPr lang="en-US"/>
                  </a:p>
                </c:rich>
              </c:tx>
              <c:numFmt formatCode="General" sourceLinked="0"/>
              <c:spPr>
                <a:noFill/>
                <a:ln w="25400">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trendlineLbl>
          </c:trendline>
          <c:cat>
            <c:strRef>
              <c:f>'Лабораторна робота 2'!$C$107:$I$107</c:f>
              <c:strCache>
                <c:ptCount val="7"/>
                <c:pt idx="0">
                  <c:v>1 квартал 2014</c:v>
                </c:pt>
                <c:pt idx="1">
                  <c:v>2 квартал 2014</c:v>
                </c:pt>
                <c:pt idx="2">
                  <c:v>3 квартал 2014</c:v>
                </c:pt>
                <c:pt idx="3">
                  <c:v>4 квартал 2014</c:v>
                </c:pt>
                <c:pt idx="4">
                  <c:v>1 квартал 2015</c:v>
                </c:pt>
                <c:pt idx="5">
                  <c:v>2 квартал 2015</c:v>
                </c:pt>
                <c:pt idx="6">
                  <c:v>3 квартал 2015</c:v>
                </c:pt>
              </c:strCache>
            </c:strRef>
          </c:cat>
          <c:val>
            <c:numRef>
              <c:f>'Лабораторна робота 2'!$C$108:$I$108</c:f>
              <c:numCache>
                <c:formatCode>0.00</c:formatCode>
                <c:ptCount val="7"/>
                <c:pt idx="0">
                  <c:v>2.2718735376000381</c:v>
                </c:pt>
                <c:pt idx="1">
                  <c:v>2.2857063057599309</c:v>
                </c:pt>
                <c:pt idx="2">
                  <c:v>2.2718735376000381</c:v>
                </c:pt>
                <c:pt idx="3">
                  <c:v>2.3421812319574102</c:v>
                </c:pt>
                <c:pt idx="4">
                  <c:v>2.3421812319574102</c:v>
                </c:pt>
                <c:pt idx="5">
                  <c:v>2.2718735376000376</c:v>
                </c:pt>
                <c:pt idx="6">
                  <c:v>0.95886539769515944</c:v>
                </c:pt>
              </c:numCache>
            </c:numRef>
          </c:val>
          <c:smooth val="0"/>
          <c:extLst>
            <c:ext xmlns:c16="http://schemas.microsoft.com/office/drawing/2014/chart" uri="{C3380CC4-5D6E-409C-BE32-E72D297353CC}">
              <c16:uniqueId val="{00000000-A8E9-4999-AFA9-22DE20447DC7}"/>
            </c:ext>
          </c:extLst>
        </c:ser>
        <c:ser>
          <c:idx val="1"/>
          <c:order val="1"/>
          <c:tx>
            <c:strRef>
              <c:f>'Лабораторна робота 2'!$A$109:$B$109</c:f>
              <c:strCache>
                <c:ptCount val="2"/>
                <c:pt idx="0">
                  <c:v>Верхня межа</c:v>
                </c:pt>
              </c:strCache>
            </c:strRef>
          </c:tx>
          <c:spPr>
            <a:ln w="31750" cap="rnd">
              <a:solidFill>
                <a:schemeClr val="accent2"/>
              </a:solidFill>
              <a:round/>
            </a:ln>
            <a:effectLst/>
          </c:spPr>
          <c:marker>
            <c:symbol val="none"/>
          </c:marker>
          <c:cat>
            <c:strRef>
              <c:f>'Лабораторна робота 2'!$C$107:$I$107</c:f>
              <c:strCache>
                <c:ptCount val="7"/>
                <c:pt idx="0">
                  <c:v>1 квартал 2014</c:v>
                </c:pt>
                <c:pt idx="1">
                  <c:v>2 квартал 2014</c:v>
                </c:pt>
                <c:pt idx="2">
                  <c:v>3 квартал 2014</c:v>
                </c:pt>
                <c:pt idx="3">
                  <c:v>4 квартал 2014</c:v>
                </c:pt>
                <c:pt idx="4">
                  <c:v>1 квартал 2015</c:v>
                </c:pt>
                <c:pt idx="5">
                  <c:v>2 квартал 2015</c:v>
                </c:pt>
                <c:pt idx="6">
                  <c:v>3 квартал 2015</c:v>
                </c:pt>
              </c:strCache>
            </c:strRef>
          </c:cat>
          <c:val>
            <c:numRef>
              <c:f>'Лабораторна робота 2'!$C$109:$I$109</c:f>
              <c:numCache>
                <c:formatCode>General</c:formatCode>
                <c:ptCount val="7"/>
                <c:pt idx="0">
                  <c:v>3</c:v>
                </c:pt>
                <c:pt idx="1">
                  <c:v>3</c:v>
                </c:pt>
                <c:pt idx="2">
                  <c:v>3</c:v>
                </c:pt>
                <c:pt idx="3">
                  <c:v>3</c:v>
                </c:pt>
                <c:pt idx="4">
                  <c:v>3</c:v>
                </c:pt>
                <c:pt idx="5">
                  <c:v>3</c:v>
                </c:pt>
                <c:pt idx="6">
                  <c:v>3</c:v>
                </c:pt>
              </c:numCache>
            </c:numRef>
          </c:val>
          <c:smooth val="0"/>
          <c:extLst>
            <c:ext xmlns:c16="http://schemas.microsoft.com/office/drawing/2014/chart" uri="{C3380CC4-5D6E-409C-BE32-E72D297353CC}">
              <c16:uniqueId val="{00000001-A8E9-4999-AFA9-22DE20447DC7}"/>
            </c:ext>
          </c:extLst>
        </c:ser>
        <c:ser>
          <c:idx val="2"/>
          <c:order val="2"/>
          <c:tx>
            <c:strRef>
              <c:f>'Лабораторна робота 2'!$A$110:$B$110</c:f>
              <c:strCache>
                <c:ptCount val="2"/>
                <c:pt idx="0">
                  <c:v>Нижня межа</c:v>
                </c:pt>
              </c:strCache>
            </c:strRef>
          </c:tx>
          <c:spPr>
            <a:ln w="31750" cap="rnd">
              <a:solidFill>
                <a:schemeClr val="accent3"/>
              </a:solidFill>
              <a:round/>
            </a:ln>
            <a:effectLst/>
          </c:spPr>
          <c:marker>
            <c:symbol val="none"/>
          </c:marker>
          <c:cat>
            <c:strRef>
              <c:f>'Лабораторна робота 2'!$C$107:$I$107</c:f>
              <c:strCache>
                <c:ptCount val="7"/>
                <c:pt idx="0">
                  <c:v>1 квартал 2014</c:v>
                </c:pt>
                <c:pt idx="1">
                  <c:v>2 квартал 2014</c:v>
                </c:pt>
                <c:pt idx="2">
                  <c:v>3 квартал 2014</c:v>
                </c:pt>
                <c:pt idx="3">
                  <c:v>4 квартал 2014</c:v>
                </c:pt>
                <c:pt idx="4">
                  <c:v>1 квартал 2015</c:v>
                </c:pt>
                <c:pt idx="5">
                  <c:v>2 квартал 2015</c:v>
                </c:pt>
                <c:pt idx="6">
                  <c:v>3 квартал 2015</c:v>
                </c:pt>
              </c:strCache>
            </c:strRef>
          </c:cat>
          <c:val>
            <c:numRef>
              <c:f>'Лабораторна робота 2'!$C$110:$I$110</c:f>
              <c:numCache>
                <c:formatCode>General</c:formatCode>
                <c:ptCount val="7"/>
                <c:pt idx="0">
                  <c:v>0.9</c:v>
                </c:pt>
                <c:pt idx="1">
                  <c:v>0.9</c:v>
                </c:pt>
                <c:pt idx="2">
                  <c:v>0.9</c:v>
                </c:pt>
                <c:pt idx="3">
                  <c:v>0.9</c:v>
                </c:pt>
                <c:pt idx="4">
                  <c:v>0.9</c:v>
                </c:pt>
                <c:pt idx="5">
                  <c:v>0.9</c:v>
                </c:pt>
                <c:pt idx="6">
                  <c:v>0.9</c:v>
                </c:pt>
              </c:numCache>
            </c:numRef>
          </c:val>
          <c:smooth val="0"/>
          <c:extLst>
            <c:ext xmlns:c16="http://schemas.microsoft.com/office/drawing/2014/chart" uri="{C3380CC4-5D6E-409C-BE32-E72D297353CC}">
              <c16:uniqueId val="{00000002-A8E9-4999-AFA9-22DE20447DC7}"/>
            </c:ext>
          </c:extLst>
        </c:ser>
        <c:dLbls>
          <c:showLegendKey val="0"/>
          <c:showVal val="0"/>
          <c:showCatName val="0"/>
          <c:showSerName val="0"/>
          <c:showPercent val="0"/>
          <c:showBubbleSize val="0"/>
        </c:dLbls>
        <c:hiLowLines>
          <c:spPr>
            <a:ln w="9525">
              <a:solidFill>
                <a:schemeClr val="tx2">
                  <a:lumMod val="60000"/>
                  <a:lumOff val="40000"/>
                </a:schemeClr>
              </a:solidFill>
              <a:prstDash val="dash"/>
            </a:ln>
            <a:effectLst/>
          </c:spPr>
        </c:hiLowLines>
        <c:smooth val="0"/>
        <c:axId val="146270080"/>
        <c:axId val="146284544"/>
      </c:lineChart>
      <c:catAx>
        <c:axId val="14627008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ru-RU"/>
                  <a:t>Періоди</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dd/mm/yyyy" sourceLinked="0"/>
        <c:majorTickMark val="out"/>
        <c:minorTickMark val="none"/>
        <c:tickLblPos val="nextTo"/>
        <c:spPr>
          <a:noFill/>
          <a:ln w="9525" cap="flat" cmpd="sng" algn="ctr">
            <a:solidFill>
              <a:schemeClr val="tx2">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2"/>
                </a:solidFill>
                <a:latin typeface="+mn-lt"/>
                <a:ea typeface="+mn-ea"/>
                <a:cs typeface="+mn-cs"/>
              </a:defRPr>
            </a:pPr>
            <a:endParaRPr lang="en-US"/>
          </a:p>
        </c:txPr>
        <c:crossAx val="146284544"/>
        <c:crosses val="autoZero"/>
        <c:auto val="0"/>
        <c:lblAlgn val="ctr"/>
        <c:lblOffset val="100"/>
        <c:noMultiLvlLbl val="1"/>
      </c:catAx>
      <c:valAx>
        <c:axId val="14628454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ru-RU"/>
                  <a:t>Величини коефіцієнтів</a:t>
                </a:r>
              </a:p>
            </c:rich>
          </c:tx>
          <c:layout>
            <c:manualLayout>
              <c:xMode val="edge"/>
              <c:yMode val="edge"/>
              <c:x val="1.6858183822912549E-2"/>
              <c:y val="0.25328616181041891"/>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6270080"/>
        <c:crosses val="autoZero"/>
        <c:crossBetween val="between"/>
      </c:valAx>
      <c:spPr>
        <a:noFill/>
        <a:ln>
          <a:noFill/>
        </a:ln>
        <a:effectLst/>
      </c:spPr>
    </c:plotArea>
    <c:legend>
      <c:legendPos val="b"/>
      <c:layout>
        <c:manualLayout>
          <c:xMode val="edge"/>
          <c:yMode val="edge"/>
          <c:x val="0.85233688492249249"/>
          <c:y val="0.39333567325979901"/>
          <c:w val="0.14330436556234705"/>
          <c:h val="0.5291182933893007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000000000000033" l="0.70000000000000029" r="0.70000000000000029" t="0.75000000000000033" header="0.30000000000000016" footer="0.30000000000000016"/>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ru-RU" sz="1800" b="1" i="0" baseline="0">
                <a:effectLst/>
              </a:rPr>
              <a:t>Динаміка коефіцієнта власних інвестицій </a:t>
            </a:r>
            <a:endParaRPr lang="en-US">
              <a:effectLst/>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070341681558924E-2"/>
          <c:y val="0.13633877257982965"/>
          <c:w val="0.74425151666799261"/>
          <c:h val="0.67118930853585324"/>
        </c:manualLayout>
      </c:layout>
      <c:lineChart>
        <c:grouping val="standard"/>
        <c:varyColors val="0"/>
        <c:ser>
          <c:idx val="0"/>
          <c:order val="0"/>
          <c:tx>
            <c:strRef>
              <c:f>'Лабораторна робота 2'!$A$154</c:f>
              <c:strCache>
                <c:ptCount val="1"/>
                <c:pt idx="0">
                  <c:v>Коеф. власн. інвест.</c:v>
                </c:pt>
              </c:strCache>
            </c:strRef>
          </c:tx>
          <c:spPr>
            <a:ln w="31750" cap="rnd">
              <a:solidFill>
                <a:schemeClr val="accent1"/>
              </a:solidFill>
              <a:round/>
            </a:ln>
            <a:effectLst/>
          </c:spPr>
          <c:marker>
            <c:symbol val="none"/>
          </c:marker>
          <c:trendline>
            <c:name>Лінія тренду</c:name>
            <c:spPr>
              <a:ln w="19050" cap="rnd">
                <a:solidFill>
                  <a:srgbClr val="00B050"/>
                </a:solidFill>
                <a:prstDash val="sysDash"/>
              </a:ln>
              <a:effectLst/>
            </c:spPr>
            <c:trendlineType val="linear"/>
            <c:dispRSqr val="0"/>
            <c:dispEq val="1"/>
            <c:trendlineLbl>
              <c:layout>
                <c:manualLayout>
                  <c:x val="0.18554366836327521"/>
                  <c:y val="-0.1335046542920332"/>
                </c:manualLayout>
              </c:layout>
              <c:tx>
                <c:rich>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r>
                      <a:rPr lang="uk-UA" baseline="0"/>
                      <a:t>Рівняння лінії тренду</a:t>
                    </a:r>
                  </a:p>
                  <a:p>
                    <a:pPr>
                      <a:defRPr/>
                    </a:pPr>
                    <a:r>
                      <a:rPr lang="en-US" baseline="0"/>
                      <a:t>y = -0.0348x + 0.9865</a:t>
                    </a:r>
                    <a:endParaRPr lang="en-US"/>
                  </a:p>
                </c:rich>
              </c:tx>
              <c:numFmt formatCode="General" sourceLinked="0"/>
              <c:spPr>
                <a:noFill/>
                <a:ln w="25400">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trendlineLbl>
          </c:trendline>
          <c:cat>
            <c:strRef>
              <c:f>'Лабораторна робота 2'!$C$153:$I$153</c:f>
              <c:strCache>
                <c:ptCount val="7"/>
                <c:pt idx="0">
                  <c:v>1 квартал 2014</c:v>
                </c:pt>
                <c:pt idx="1">
                  <c:v>2 квартал 2014</c:v>
                </c:pt>
                <c:pt idx="2">
                  <c:v>3 квартал 2014</c:v>
                </c:pt>
                <c:pt idx="3">
                  <c:v>4 квартал 2014</c:v>
                </c:pt>
                <c:pt idx="4">
                  <c:v>1 квартал 2015</c:v>
                </c:pt>
                <c:pt idx="5">
                  <c:v>2 квартал 2015</c:v>
                </c:pt>
                <c:pt idx="6">
                  <c:v>3 квартал 2015</c:v>
                </c:pt>
              </c:strCache>
            </c:strRef>
          </c:cat>
          <c:val>
            <c:numRef>
              <c:f>'Лабораторна робота 2'!$C$154:$I$154</c:f>
              <c:numCache>
                <c:formatCode>0.00</c:formatCode>
                <c:ptCount val="7"/>
                <c:pt idx="0">
                  <c:v>0.92153039852519614</c:v>
                </c:pt>
                <c:pt idx="1">
                  <c:v>0.92153039852519614</c:v>
                </c:pt>
                <c:pt idx="2">
                  <c:v>0.92153039852519614</c:v>
                </c:pt>
                <c:pt idx="3">
                  <c:v>0.80496588690817494</c:v>
                </c:pt>
                <c:pt idx="4">
                  <c:v>0.80496588690817494</c:v>
                </c:pt>
                <c:pt idx="5">
                  <c:v>0.92153039852519603</c:v>
                </c:pt>
                <c:pt idx="6">
                  <c:v>0.63588313396141316</c:v>
                </c:pt>
              </c:numCache>
            </c:numRef>
          </c:val>
          <c:smooth val="0"/>
          <c:extLst>
            <c:ext xmlns:c16="http://schemas.microsoft.com/office/drawing/2014/chart" uri="{C3380CC4-5D6E-409C-BE32-E72D297353CC}">
              <c16:uniqueId val="{00000000-69E3-41BC-9292-6F3A4100CB27}"/>
            </c:ext>
          </c:extLst>
        </c:ser>
        <c:ser>
          <c:idx val="2"/>
          <c:order val="1"/>
          <c:tx>
            <c:strRef>
              <c:f>'Лабораторна робота 2'!$A$155:$B$155</c:f>
              <c:strCache>
                <c:ptCount val="2"/>
                <c:pt idx="0">
                  <c:v>Рекомендована межа</c:v>
                </c:pt>
              </c:strCache>
            </c:strRef>
          </c:tx>
          <c:spPr>
            <a:ln w="31750" cap="rnd">
              <a:solidFill>
                <a:schemeClr val="accent3"/>
              </a:solidFill>
              <a:round/>
            </a:ln>
            <a:effectLst/>
          </c:spPr>
          <c:marker>
            <c:symbol val="none"/>
          </c:marker>
          <c:cat>
            <c:strRef>
              <c:f>'Лабораторна робота 2'!$C$153:$I$153</c:f>
              <c:strCache>
                <c:ptCount val="7"/>
                <c:pt idx="0">
                  <c:v>1 квартал 2014</c:v>
                </c:pt>
                <c:pt idx="1">
                  <c:v>2 квартал 2014</c:v>
                </c:pt>
                <c:pt idx="2">
                  <c:v>3 квартал 2014</c:v>
                </c:pt>
                <c:pt idx="3">
                  <c:v>4 квартал 2014</c:v>
                </c:pt>
                <c:pt idx="4">
                  <c:v>1 квартал 2015</c:v>
                </c:pt>
                <c:pt idx="5">
                  <c:v>2 квартал 2015</c:v>
                </c:pt>
                <c:pt idx="6">
                  <c:v>3 квартал 2015</c:v>
                </c:pt>
              </c:strCache>
            </c:strRef>
          </c:cat>
          <c:val>
            <c:numRef>
              <c:f>'Лабораторна робота 2'!$C$155:$I$155</c:f>
              <c:numCache>
                <c:formatCode>General</c:formatCode>
                <c:ptCount val="7"/>
                <c:pt idx="0">
                  <c:v>1.1000000000000001</c:v>
                </c:pt>
                <c:pt idx="1">
                  <c:v>1.1000000000000001</c:v>
                </c:pt>
                <c:pt idx="2">
                  <c:v>1.1000000000000001</c:v>
                </c:pt>
                <c:pt idx="3">
                  <c:v>1.1000000000000001</c:v>
                </c:pt>
                <c:pt idx="4">
                  <c:v>1.1000000000000001</c:v>
                </c:pt>
                <c:pt idx="5">
                  <c:v>1.1000000000000001</c:v>
                </c:pt>
                <c:pt idx="6">
                  <c:v>1.1000000000000001</c:v>
                </c:pt>
              </c:numCache>
            </c:numRef>
          </c:val>
          <c:smooth val="0"/>
          <c:extLst>
            <c:ext xmlns:c16="http://schemas.microsoft.com/office/drawing/2014/chart" uri="{C3380CC4-5D6E-409C-BE32-E72D297353CC}">
              <c16:uniqueId val="{00000002-69E3-41BC-9292-6F3A4100CB27}"/>
            </c:ext>
          </c:extLst>
        </c:ser>
        <c:dLbls>
          <c:showLegendKey val="0"/>
          <c:showVal val="0"/>
          <c:showCatName val="0"/>
          <c:showSerName val="0"/>
          <c:showPercent val="0"/>
          <c:showBubbleSize val="0"/>
        </c:dLbls>
        <c:hiLowLines>
          <c:spPr>
            <a:ln w="9525">
              <a:solidFill>
                <a:schemeClr val="tx2">
                  <a:lumMod val="60000"/>
                  <a:lumOff val="40000"/>
                </a:schemeClr>
              </a:solidFill>
              <a:prstDash val="dash"/>
            </a:ln>
            <a:effectLst/>
          </c:spPr>
        </c:hiLowLines>
        <c:smooth val="0"/>
        <c:axId val="146270080"/>
        <c:axId val="146284544"/>
      </c:lineChart>
      <c:catAx>
        <c:axId val="14627008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ru-RU"/>
                  <a:t>Періоди</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dd/mm/yyyy" sourceLinked="0"/>
        <c:majorTickMark val="out"/>
        <c:minorTickMark val="none"/>
        <c:tickLblPos val="nextTo"/>
        <c:spPr>
          <a:noFill/>
          <a:ln w="9525" cap="flat" cmpd="sng" algn="ctr">
            <a:solidFill>
              <a:schemeClr val="tx2">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2"/>
                </a:solidFill>
                <a:latin typeface="+mn-lt"/>
                <a:ea typeface="+mn-ea"/>
                <a:cs typeface="+mn-cs"/>
              </a:defRPr>
            </a:pPr>
            <a:endParaRPr lang="en-US"/>
          </a:p>
        </c:txPr>
        <c:crossAx val="146284544"/>
        <c:crosses val="autoZero"/>
        <c:auto val="0"/>
        <c:lblAlgn val="ctr"/>
        <c:lblOffset val="100"/>
        <c:noMultiLvlLbl val="1"/>
      </c:catAx>
      <c:valAx>
        <c:axId val="14628454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ru-RU"/>
                  <a:t>Величини коефіцієнтів</a:t>
                </a:r>
              </a:p>
            </c:rich>
          </c:tx>
          <c:layout>
            <c:manualLayout>
              <c:xMode val="edge"/>
              <c:yMode val="edge"/>
              <c:x val="1.6858183822912549E-2"/>
              <c:y val="0.25328616181041891"/>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6270080"/>
        <c:crosses val="autoZero"/>
        <c:crossBetween val="between"/>
      </c:valAx>
      <c:spPr>
        <a:noFill/>
        <a:ln>
          <a:noFill/>
        </a:ln>
        <a:effectLst/>
      </c:spPr>
    </c:plotArea>
    <c:legend>
      <c:legendPos val="b"/>
      <c:layout>
        <c:manualLayout>
          <c:xMode val="edge"/>
          <c:yMode val="edge"/>
          <c:x val="0.84799610790856927"/>
          <c:y val="0.27835362380846401"/>
          <c:w val="0.13606144756376476"/>
          <c:h val="0.614686330190294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000000000000033" l="0.70000000000000029" r="0.70000000000000029" t="0.75000000000000033" header="0.30000000000000016" footer="0.30000000000000016"/>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ru-RU" sz="1800" b="1" i="0" baseline="0">
                <a:effectLst/>
              </a:rPr>
              <a:t>Динаміка коефіцієнта інвестування власних та довгострокових залучень</a:t>
            </a:r>
            <a:endParaRPr lang="en-US">
              <a:effectLst/>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070341681558924E-2"/>
          <c:y val="0.13633877257982965"/>
          <c:w val="0.74425151666799261"/>
          <c:h val="0.67118930853585324"/>
        </c:manualLayout>
      </c:layout>
      <c:lineChart>
        <c:grouping val="standard"/>
        <c:varyColors val="0"/>
        <c:ser>
          <c:idx val="0"/>
          <c:order val="0"/>
          <c:tx>
            <c:strRef>
              <c:f>'Лабораторна робота 2'!$A$200</c:f>
              <c:strCache>
                <c:ptCount val="1"/>
                <c:pt idx="0">
                  <c:v>Коеф. інвест. власн. та довгостр. залучень</c:v>
                </c:pt>
              </c:strCache>
            </c:strRef>
          </c:tx>
          <c:spPr>
            <a:ln w="31750" cap="rnd">
              <a:solidFill>
                <a:schemeClr val="accent1"/>
              </a:solidFill>
              <a:round/>
            </a:ln>
            <a:effectLst/>
          </c:spPr>
          <c:marker>
            <c:symbol val="none"/>
          </c:marker>
          <c:trendline>
            <c:name>Лінія тренду</c:name>
            <c:spPr>
              <a:ln w="19050" cap="rnd">
                <a:solidFill>
                  <a:srgbClr val="00B050"/>
                </a:solidFill>
                <a:prstDash val="sysDash"/>
              </a:ln>
              <a:effectLst/>
            </c:spPr>
            <c:trendlineType val="linear"/>
            <c:dispRSqr val="0"/>
            <c:dispEq val="1"/>
            <c:trendlineLbl>
              <c:layout>
                <c:manualLayout>
                  <c:x val="0.18554366836327521"/>
                  <c:y val="-0.1335046542920332"/>
                </c:manualLayout>
              </c:layout>
              <c:tx>
                <c:rich>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r>
                      <a:rPr lang="uk-UA" baseline="0"/>
                      <a:t>Рівняння лінії тренду</a:t>
                    </a:r>
                  </a:p>
                  <a:p>
                    <a:pPr>
                      <a:defRPr/>
                    </a:pPr>
                    <a:r>
                      <a:rPr lang="en-US" baseline="0"/>
                      <a:t>y = 0.0171x + 1.0135</a:t>
                    </a:r>
                    <a:endParaRPr lang="en-US"/>
                  </a:p>
                </c:rich>
              </c:tx>
              <c:numFmt formatCode="General" sourceLinked="0"/>
              <c:spPr>
                <a:noFill/>
                <a:ln w="25400">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trendlineLbl>
          </c:trendline>
          <c:cat>
            <c:strRef>
              <c:f>'Лабораторна робота 2'!$C$199:$I$199</c:f>
              <c:strCache>
                <c:ptCount val="7"/>
                <c:pt idx="0">
                  <c:v>1 квартал 2014</c:v>
                </c:pt>
                <c:pt idx="1">
                  <c:v>2 квартал 2014</c:v>
                </c:pt>
                <c:pt idx="2">
                  <c:v>3 квартал 2014</c:v>
                </c:pt>
                <c:pt idx="3">
                  <c:v>4 квартал 2014</c:v>
                </c:pt>
                <c:pt idx="4">
                  <c:v>1 квартал 2015</c:v>
                </c:pt>
                <c:pt idx="5">
                  <c:v>2 квартал 2015</c:v>
                </c:pt>
                <c:pt idx="6">
                  <c:v>3 квартал 2015</c:v>
                </c:pt>
              </c:strCache>
            </c:strRef>
          </c:cat>
          <c:val>
            <c:numRef>
              <c:f>'Лабораторна робота 2'!$C$200:$I$200</c:f>
              <c:numCache>
                <c:formatCode>0.00</c:formatCode>
                <c:ptCount val="7"/>
                <c:pt idx="0">
                  <c:v>1.0455531672267466</c:v>
                </c:pt>
                <c:pt idx="1">
                  <c:v>1.0455531672267466</c:v>
                </c:pt>
                <c:pt idx="2">
                  <c:v>1.0455531672267466</c:v>
                </c:pt>
                <c:pt idx="3">
                  <c:v>1.1022393597568554</c:v>
                </c:pt>
                <c:pt idx="4">
                  <c:v>1.1022393597568554</c:v>
                </c:pt>
                <c:pt idx="5">
                  <c:v>1.0455531672267466</c:v>
                </c:pt>
                <c:pt idx="6">
                  <c:v>1.1861455225005275</c:v>
                </c:pt>
              </c:numCache>
            </c:numRef>
          </c:val>
          <c:smooth val="0"/>
          <c:extLst>
            <c:ext xmlns:c16="http://schemas.microsoft.com/office/drawing/2014/chart" uri="{C3380CC4-5D6E-409C-BE32-E72D297353CC}">
              <c16:uniqueId val="{00000000-6A2B-4542-B7BF-2A17C7651573}"/>
            </c:ext>
          </c:extLst>
        </c:ser>
        <c:ser>
          <c:idx val="1"/>
          <c:order val="1"/>
          <c:tx>
            <c:strRef>
              <c:f>'Лабораторна робота 2'!$A$201:$B$201</c:f>
              <c:strCache>
                <c:ptCount val="2"/>
                <c:pt idx="0">
                  <c:v>Верхня межа</c:v>
                </c:pt>
              </c:strCache>
            </c:strRef>
          </c:tx>
          <c:spPr>
            <a:ln w="31750" cap="rnd">
              <a:solidFill>
                <a:schemeClr val="accent2"/>
              </a:solidFill>
              <a:round/>
            </a:ln>
            <a:effectLst/>
          </c:spPr>
          <c:marker>
            <c:symbol val="none"/>
          </c:marker>
          <c:cat>
            <c:strRef>
              <c:f>'Лабораторна робота 2'!$C$199:$I$199</c:f>
              <c:strCache>
                <c:ptCount val="7"/>
                <c:pt idx="0">
                  <c:v>1 квартал 2014</c:v>
                </c:pt>
                <c:pt idx="1">
                  <c:v>2 квартал 2014</c:v>
                </c:pt>
                <c:pt idx="2">
                  <c:v>3 квартал 2014</c:v>
                </c:pt>
                <c:pt idx="3">
                  <c:v>4 квартал 2014</c:v>
                </c:pt>
                <c:pt idx="4">
                  <c:v>1 квартал 2015</c:v>
                </c:pt>
                <c:pt idx="5">
                  <c:v>2 квартал 2015</c:v>
                </c:pt>
                <c:pt idx="6">
                  <c:v>3 квартал 2015</c:v>
                </c:pt>
              </c:strCache>
            </c:strRef>
          </c:cat>
          <c:val>
            <c:numRef>
              <c:f>'Лабораторна робота 2'!$C$201:$I$201</c:f>
              <c:numCache>
                <c:formatCode>General</c:formatCode>
                <c:ptCount val="7"/>
                <c:pt idx="0">
                  <c:v>0.9</c:v>
                </c:pt>
                <c:pt idx="1">
                  <c:v>0.9</c:v>
                </c:pt>
                <c:pt idx="2">
                  <c:v>0.9</c:v>
                </c:pt>
                <c:pt idx="3">
                  <c:v>0.9</c:v>
                </c:pt>
                <c:pt idx="4">
                  <c:v>0.9</c:v>
                </c:pt>
                <c:pt idx="5">
                  <c:v>0.9</c:v>
                </c:pt>
                <c:pt idx="6">
                  <c:v>0.9</c:v>
                </c:pt>
              </c:numCache>
            </c:numRef>
          </c:val>
          <c:smooth val="0"/>
          <c:extLst>
            <c:ext xmlns:c16="http://schemas.microsoft.com/office/drawing/2014/chart" uri="{C3380CC4-5D6E-409C-BE32-E72D297353CC}">
              <c16:uniqueId val="{00000001-6A2B-4542-B7BF-2A17C7651573}"/>
            </c:ext>
          </c:extLst>
        </c:ser>
        <c:ser>
          <c:idx val="2"/>
          <c:order val="2"/>
          <c:tx>
            <c:strRef>
              <c:f>'Лабораторна робота 2'!$A$202:$B$202</c:f>
              <c:strCache>
                <c:ptCount val="2"/>
                <c:pt idx="0">
                  <c:v>Нижня межа</c:v>
                </c:pt>
              </c:strCache>
            </c:strRef>
          </c:tx>
          <c:spPr>
            <a:ln w="31750" cap="rnd">
              <a:solidFill>
                <a:schemeClr val="accent3"/>
              </a:solidFill>
              <a:round/>
            </a:ln>
            <a:effectLst/>
          </c:spPr>
          <c:marker>
            <c:symbol val="none"/>
          </c:marker>
          <c:cat>
            <c:strRef>
              <c:f>'Лабораторна робота 2'!$C$199:$I$199</c:f>
              <c:strCache>
                <c:ptCount val="7"/>
                <c:pt idx="0">
                  <c:v>1 квартал 2014</c:v>
                </c:pt>
                <c:pt idx="1">
                  <c:v>2 квартал 2014</c:v>
                </c:pt>
                <c:pt idx="2">
                  <c:v>3 квартал 2014</c:v>
                </c:pt>
                <c:pt idx="3">
                  <c:v>4 квартал 2014</c:v>
                </c:pt>
                <c:pt idx="4">
                  <c:v>1 квартал 2015</c:v>
                </c:pt>
                <c:pt idx="5">
                  <c:v>2 квартал 2015</c:v>
                </c:pt>
                <c:pt idx="6">
                  <c:v>3 квартал 2015</c:v>
                </c:pt>
              </c:strCache>
            </c:strRef>
          </c:cat>
          <c:val>
            <c:numRef>
              <c:f>'Лабораторна робота 2'!$C$202:$I$202</c:f>
              <c:numCache>
                <c:formatCode>General</c:formatCode>
                <c:ptCount val="7"/>
                <c:pt idx="0">
                  <c:v>0.4</c:v>
                </c:pt>
                <c:pt idx="1">
                  <c:v>0.4</c:v>
                </c:pt>
                <c:pt idx="2">
                  <c:v>0.4</c:v>
                </c:pt>
                <c:pt idx="3">
                  <c:v>0.4</c:v>
                </c:pt>
                <c:pt idx="4">
                  <c:v>0.4</c:v>
                </c:pt>
                <c:pt idx="5">
                  <c:v>0.4</c:v>
                </c:pt>
                <c:pt idx="6">
                  <c:v>0.4</c:v>
                </c:pt>
              </c:numCache>
            </c:numRef>
          </c:val>
          <c:smooth val="0"/>
          <c:extLst>
            <c:ext xmlns:c16="http://schemas.microsoft.com/office/drawing/2014/chart" uri="{C3380CC4-5D6E-409C-BE32-E72D297353CC}">
              <c16:uniqueId val="{00000002-6A2B-4542-B7BF-2A17C7651573}"/>
            </c:ext>
          </c:extLst>
        </c:ser>
        <c:dLbls>
          <c:showLegendKey val="0"/>
          <c:showVal val="0"/>
          <c:showCatName val="0"/>
          <c:showSerName val="0"/>
          <c:showPercent val="0"/>
          <c:showBubbleSize val="0"/>
        </c:dLbls>
        <c:hiLowLines>
          <c:spPr>
            <a:ln w="9525">
              <a:solidFill>
                <a:schemeClr val="tx2">
                  <a:lumMod val="60000"/>
                  <a:lumOff val="40000"/>
                </a:schemeClr>
              </a:solidFill>
              <a:prstDash val="dash"/>
            </a:ln>
            <a:effectLst/>
          </c:spPr>
        </c:hiLowLines>
        <c:smooth val="0"/>
        <c:axId val="146270080"/>
        <c:axId val="146284544"/>
      </c:lineChart>
      <c:catAx>
        <c:axId val="14627008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ru-RU"/>
                  <a:t>Періоди</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dd/mm/yyyy" sourceLinked="0"/>
        <c:majorTickMark val="out"/>
        <c:minorTickMark val="none"/>
        <c:tickLblPos val="nextTo"/>
        <c:spPr>
          <a:noFill/>
          <a:ln w="9525" cap="flat" cmpd="sng" algn="ctr">
            <a:solidFill>
              <a:schemeClr val="tx2">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2"/>
                </a:solidFill>
                <a:latin typeface="+mn-lt"/>
                <a:ea typeface="+mn-ea"/>
                <a:cs typeface="+mn-cs"/>
              </a:defRPr>
            </a:pPr>
            <a:endParaRPr lang="en-US"/>
          </a:p>
        </c:txPr>
        <c:crossAx val="146284544"/>
        <c:crosses val="autoZero"/>
        <c:auto val="0"/>
        <c:lblAlgn val="ctr"/>
        <c:lblOffset val="100"/>
        <c:noMultiLvlLbl val="1"/>
      </c:catAx>
      <c:valAx>
        <c:axId val="14628454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ru-RU"/>
                  <a:t>Величини коефіцієнтів</a:t>
                </a:r>
              </a:p>
            </c:rich>
          </c:tx>
          <c:layout>
            <c:manualLayout>
              <c:xMode val="edge"/>
              <c:yMode val="edge"/>
              <c:x val="1.6858183822912549E-2"/>
              <c:y val="0.25328616181041891"/>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6270080"/>
        <c:crosses val="autoZero"/>
        <c:crossBetween val="between"/>
      </c:valAx>
      <c:spPr>
        <a:noFill/>
        <a:ln>
          <a:noFill/>
        </a:ln>
        <a:effectLst/>
      </c:spPr>
    </c:plotArea>
    <c:legend>
      <c:legendPos val="b"/>
      <c:layout>
        <c:manualLayout>
          <c:xMode val="edge"/>
          <c:yMode val="edge"/>
          <c:x val="0.85637369678467778"/>
          <c:y val="0.16871957665719112"/>
          <c:w val="0.14319297785119106"/>
          <c:h val="0.5745763129398284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000000000000033" l="0.70000000000000029" r="0.70000000000000029" t="0.75000000000000033" header="0.30000000000000016" footer="0.30000000000000016"/>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ru-RU"/>
              <a:t>Динаміка коефіцієнта фінансового лівериджу</a:t>
            </a:r>
            <a:endParaRPr lang="en-US"/>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070341681558924E-2"/>
          <c:y val="0.13633877257982965"/>
          <c:w val="0.74425151666799261"/>
          <c:h val="0.67118930853585324"/>
        </c:manualLayout>
      </c:layout>
      <c:lineChart>
        <c:grouping val="standard"/>
        <c:varyColors val="0"/>
        <c:ser>
          <c:idx val="0"/>
          <c:order val="0"/>
          <c:tx>
            <c:strRef>
              <c:f>'Лабораторна робота 2'!$A$246</c:f>
              <c:strCache>
                <c:ptCount val="1"/>
                <c:pt idx="0">
                  <c:v>Коеф. фінанс. лівер.</c:v>
                </c:pt>
              </c:strCache>
            </c:strRef>
          </c:tx>
          <c:spPr>
            <a:ln w="31750" cap="rnd">
              <a:solidFill>
                <a:schemeClr val="accent1"/>
              </a:solidFill>
              <a:round/>
            </a:ln>
            <a:effectLst/>
          </c:spPr>
          <c:marker>
            <c:symbol val="none"/>
          </c:marker>
          <c:trendline>
            <c:name>Лінія тренду</c:name>
            <c:spPr>
              <a:ln w="19050" cap="rnd">
                <a:solidFill>
                  <a:schemeClr val="accent1"/>
                </a:solidFill>
                <a:prstDash val="sysDash"/>
              </a:ln>
              <a:effectLst/>
            </c:spPr>
            <c:trendlineType val="linear"/>
            <c:dispRSqr val="0"/>
            <c:dispEq val="1"/>
            <c:trendlineLbl>
              <c:layout>
                <c:manualLayout>
                  <c:x val="0.18554366836327521"/>
                  <c:y val="-0.1335046542920332"/>
                </c:manualLayout>
              </c:layout>
              <c:tx>
                <c:rich>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r>
                      <a:rPr lang="uk-UA" baseline="0"/>
                      <a:t>Рівняння лінії тренду</a:t>
                    </a:r>
                    <a:br>
                      <a:rPr lang="uk-UA" baseline="0"/>
                    </a:br>
                    <a:r>
                      <a:rPr lang="en-US" baseline="0"/>
                      <a:t>y = 0.0321x + 0.0108</a:t>
                    </a:r>
                    <a:endParaRPr lang="en-US"/>
                  </a:p>
                </c:rich>
              </c:tx>
              <c:numFmt formatCode="General" sourceLinked="0"/>
              <c:spPr>
                <a:noFill/>
                <a:ln w="25400">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trendlineLbl>
          </c:trendline>
          <c:cat>
            <c:strRef>
              <c:f>'Лабораторна робота 2'!$C$245:$I$245</c:f>
              <c:strCache>
                <c:ptCount val="7"/>
                <c:pt idx="0">
                  <c:v>1 квартал 2014</c:v>
                </c:pt>
                <c:pt idx="1">
                  <c:v>2 квартал 2014</c:v>
                </c:pt>
                <c:pt idx="2">
                  <c:v>3 квартал 2014</c:v>
                </c:pt>
                <c:pt idx="3">
                  <c:v>4 квартал 2014</c:v>
                </c:pt>
                <c:pt idx="4">
                  <c:v>1 квартал 2015</c:v>
                </c:pt>
                <c:pt idx="5">
                  <c:v>2 квартал 2015</c:v>
                </c:pt>
                <c:pt idx="6">
                  <c:v>3 квартал 2015</c:v>
                </c:pt>
              </c:strCache>
            </c:strRef>
          </c:cat>
          <c:val>
            <c:numRef>
              <c:f>'Лабораторна робота 2'!$C$246:$I$246</c:f>
              <c:numCache>
                <c:formatCode>0.00</c:formatCode>
                <c:ptCount val="7"/>
                <c:pt idx="0">
                  <c:v>7.3584912247626824E-2</c:v>
                </c:pt>
                <c:pt idx="1">
                  <c:v>7.3584912247626824E-2</c:v>
                </c:pt>
                <c:pt idx="2">
                  <c:v>7.3584912247626824E-2</c:v>
                </c:pt>
                <c:pt idx="3">
                  <c:v>0.1692371104317065</c:v>
                </c:pt>
                <c:pt idx="4">
                  <c:v>0.1692371104317065</c:v>
                </c:pt>
                <c:pt idx="5">
                  <c:v>7.3584912247626852E-2</c:v>
                </c:pt>
                <c:pt idx="6">
                  <c:v>0.34120085918377541</c:v>
                </c:pt>
              </c:numCache>
            </c:numRef>
          </c:val>
          <c:smooth val="0"/>
          <c:extLst>
            <c:ext xmlns:c16="http://schemas.microsoft.com/office/drawing/2014/chart" uri="{C3380CC4-5D6E-409C-BE32-E72D297353CC}">
              <c16:uniqueId val="{00000000-D163-434E-8D55-59E97C5D7C0F}"/>
            </c:ext>
          </c:extLst>
        </c:ser>
        <c:ser>
          <c:idx val="2"/>
          <c:order val="1"/>
          <c:tx>
            <c:strRef>
              <c:f>'Лабораторна робота 2'!$A$247:$B$247</c:f>
              <c:strCache>
                <c:ptCount val="2"/>
                <c:pt idx="0">
                  <c:v>Нижня межа</c:v>
                </c:pt>
              </c:strCache>
            </c:strRef>
          </c:tx>
          <c:spPr>
            <a:ln w="31750" cap="rnd">
              <a:solidFill>
                <a:schemeClr val="accent3"/>
              </a:solidFill>
              <a:round/>
            </a:ln>
            <a:effectLst/>
          </c:spPr>
          <c:marker>
            <c:symbol val="none"/>
          </c:marker>
          <c:cat>
            <c:strRef>
              <c:f>'Лабораторна робота 2'!$C$245:$I$245</c:f>
              <c:strCache>
                <c:ptCount val="7"/>
                <c:pt idx="0">
                  <c:v>1 квартал 2014</c:v>
                </c:pt>
                <c:pt idx="1">
                  <c:v>2 квартал 2014</c:v>
                </c:pt>
                <c:pt idx="2">
                  <c:v>3 квартал 2014</c:v>
                </c:pt>
                <c:pt idx="3">
                  <c:v>4 квартал 2014</c:v>
                </c:pt>
                <c:pt idx="4">
                  <c:v>1 квартал 2015</c:v>
                </c:pt>
                <c:pt idx="5">
                  <c:v>2 квартал 2015</c:v>
                </c:pt>
                <c:pt idx="6">
                  <c:v>3 квартал 2015</c:v>
                </c:pt>
              </c:strCache>
            </c:strRef>
          </c:cat>
          <c:val>
            <c:numRef>
              <c:f>'Лабораторна робота 2'!$C$247:$I$247</c:f>
              <c:numCache>
                <c:formatCode>General</c:formatCode>
                <c:ptCount val="7"/>
                <c:pt idx="0">
                  <c:v>0.25</c:v>
                </c:pt>
                <c:pt idx="1">
                  <c:v>0.25</c:v>
                </c:pt>
                <c:pt idx="2">
                  <c:v>0.25</c:v>
                </c:pt>
                <c:pt idx="3">
                  <c:v>0.25</c:v>
                </c:pt>
                <c:pt idx="4">
                  <c:v>0.25</c:v>
                </c:pt>
                <c:pt idx="5">
                  <c:v>0.25</c:v>
                </c:pt>
                <c:pt idx="6">
                  <c:v>0.25</c:v>
                </c:pt>
              </c:numCache>
            </c:numRef>
          </c:val>
          <c:smooth val="0"/>
          <c:extLst>
            <c:ext xmlns:c16="http://schemas.microsoft.com/office/drawing/2014/chart" uri="{C3380CC4-5D6E-409C-BE32-E72D297353CC}">
              <c16:uniqueId val="{00000002-D163-434E-8D55-59E97C5D7C0F}"/>
            </c:ext>
          </c:extLst>
        </c:ser>
        <c:dLbls>
          <c:showLegendKey val="0"/>
          <c:showVal val="0"/>
          <c:showCatName val="0"/>
          <c:showSerName val="0"/>
          <c:showPercent val="0"/>
          <c:showBubbleSize val="0"/>
        </c:dLbls>
        <c:hiLowLines>
          <c:spPr>
            <a:ln w="9525">
              <a:solidFill>
                <a:schemeClr val="tx2">
                  <a:lumMod val="60000"/>
                  <a:lumOff val="40000"/>
                </a:schemeClr>
              </a:solidFill>
              <a:prstDash val="dash"/>
            </a:ln>
            <a:effectLst/>
          </c:spPr>
        </c:hiLowLines>
        <c:smooth val="0"/>
        <c:axId val="146270080"/>
        <c:axId val="146284544"/>
      </c:lineChart>
      <c:catAx>
        <c:axId val="14627008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ru-RU"/>
                  <a:t>Періоди</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dd/mm/yyyy" sourceLinked="0"/>
        <c:majorTickMark val="out"/>
        <c:minorTickMark val="none"/>
        <c:tickLblPos val="nextTo"/>
        <c:spPr>
          <a:noFill/>
          <a:ln w="9525" cap="flat" cmpd="sng" algn="ctr">
            <a:solidFill>
              <a:schemeClr val="tx2">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2"/>
                </a:solidFill>
                <a:latin typeface="+mn-lt"/>
                <a:ea typeface="+mn-ea"/>
                <a:cs typeface="+mn-cs"/>
              </a:defRPr>
            </a:pPr>
            <a:endParaRPr lang="en-US"/>
          </a:p>
        </c:txPr>
        <c:crossAx val="146284544"/>
        <c:crosses val="autoZero"/>
        <c:auto val="0"/>
        <c:lblAlgn val="ctr"/>
        <c:lblOffset val="100"/>
        <c:noMultiLvlLbl val="1"/>
      </c:catAx>
      <c:valAx>
        <c:axId val="14628454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ru-RU"/>
                  <a:t>Величини коефіцієнтів</a:t>
                </a:r>
              </a:p>
            </c:rich>
          </c:tx>
          <c:layout>
            <c:manualLayout>
              <c:xMode val="edge"/>
              <c:yMode val="edge"/>
              <c:x val="1.6858183822912549E-2"/>
              <c:y val="0.25328616181041891"/>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6270080"/>
        <c:crosses val="autoZero"/>
        <c:crossBetween val="between"/>
      </c:valAx>
      <c:spPr>
        <a:noFill/>
        <a:ln>
          <a:noFill/>
        </a:ln>
        <a:effectLst/>
      </c:spPr>
    </c:plotArea>
    <c:legend>
      <c:legendPos val="b"/>
      <c:layout>
        <c:manualLayout>
          <c:xMode val="edge"/>
          <c:yMode val="edge"/>
          <c:x val="0.84617534724544263"/>
          <c:y val="0.32915964565905398"/>
          <c:w val="0.12908654971444616"/>
          <c:h val="0.483660273838772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000000000000033" l="0.70000000000000029" r="0.70000000000000029" t="0.75000000000000033" header="0.30000000000000016" footer="0.30000000000000016"/>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95251</xdr:colOff>
      <xdr:row>11</xdr:row>
      <xdr:rowOff>38100</xdr:rowOff>
    </xdr:from>
    <xdr:to>
      <xdr:col>8</xdr:col>
      <xdr:colOff>1043941</xdr:colOff>
      <xdr:row>35</xdr:row>
      <xdr:rowOff>106680</xdr:rowOff>
    </xdr:to>
    <xdr:graphicFrame macro="">
      <xdr:nvGraphicFramePr>
        <xdr:cNvPr id="2" name="Диаграмма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59</xdr:row>
      <xdr:rowOff>0</xdr:rowOff>
    </xdr:from>
    <xdr:to>
      <xdr:col>8</xdr:col>
      <xdr:colOff>1055914</xdr:colOff>
      <xdr:row>84</xdr:row>
      <xdr:rowOff>123008</xdr:rowOff>
    </xdr:to>
    <xdr:graphicFrame macro="">
      <xdr:nvGraphicFramePr>
        <xdr:cNvPr id="3" name="Диаграмма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95251</xdr:colOff>
      <xdr:row>110</xdr:row>
      <xdr:rowOff>38100</xdr:rowOff>
    </xdr:from>
    <xdr:to>
      <xdr:col>8</xdr:col>
      <xdr:colOff>1043941</xdr:colOff>
      <xdr:row>134</xdr:row>
      <xdr:rowOff>106680</xdr:rowOff>
    </xdr:to>
    <xdr:graphicFrame macro="">
      <xdr:nvGraphicFramePr>
        <xdr:cNvPr id="4" name="Диаграмма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95251</xdr:colOff>
      <xdr:row>156</xdr:row>
      <xdr:rowOff>38100</xdr:rowOff>
    </xdr:from>
    <xdr:to>
      <xdr:col>8</xdr:col>
      <xdr:colOff>1043941</xdr:colOff>
      <xdr:row>180</xdr:row>
      <xdr:rowOff>106680</xdr:rowOff>
    </xdr:to>
    <xdr:graphicFrame macro="">
      <xdr:nvGraphicFramePr>
        <xdr:cNvPr id="5" name="Диаграмма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95251</xdr:colOff>
      <xdr:row>202</xdr:row>
      <xdr:rowOff>38100</xdr:rowOff>
    </xdr:from>
    <xdr:to>
      <xdr:col>8</xdr:col>
      <xdr:colOff>1043941</xdr:colOff>
      <xdr:row>226</xdr:row>
      <xdr:rowOff>106680</xdr:rowOff>
    </xdr:to>
    <xdr:graphicFrame macro="">
      <xdr:nvGraphicFramePr>
        <xdr:cNvPr id="6" name="Диаграмма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95251</xdr:colOff>
      <xdr:row>248</xdr:row>
      <xdr:rowOff>92529</xdr:rowOff>
    </xdr:from>
    <xdr:to>
      <xdr:col>8</xdr:col>
      <xdr:colOff>1043941</xdr:colOff>
      <xdr:row>272</xdr:row>
      <xdr:rowOff>161109</xdr:rowOff>
    </xdr:to>
    <xdr:graphicFrame macro="">
      <xdr:nvGraphicFramePr>
        <xdr:cNvPr id="7" name="Диаграмма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15"/>
  <sheetViews>
    <sheetView topLeftCell="A106" workbookViewId="0">
      <selection activeCell="A75" sqref="A75"/>
    </sheetView>
  </sheetViews>
  <sheetFormatPr defaultRowHeight="14.4" x14ac:dyDescent="0.3"/>
  <cols>
    <col min="1" max="1" width="21.5546875" customWidth="1"/>
    <col min="2" max="2" width="15.33203125" customWidth="1"/>
    <col min="3" max="3" width="19.6640625" customWidth="1"/>
    <col min="4" max="4" width="16.109375" customWidth="1"/>
    <col min="5" max="5" width="23.5546875" customWidth="1"/>
    <col min="6" max="6" width="22.109375" customWidth="1"/>
    <col min="7" max="7" width="18.88671875" customWidth="1"/>
    <col min="8" max="8" width="15.109375" customWidth="1"/>
    <col min="9" max="9" width="17.88671875" customWidth="1"/>
  </cols>
  <sheetData>
    <row r="2" spans="1:9" ht="18" x14ac:dyDescent="0.35">
      <c r="B2" s="27" t="s">
        <v>0</v>
      </c>
      <c r="C2" s="27"/>
      <c r="D2" s="27"/>
      <c r="E2" s="27"/>
      <c r="F2" s="27"/>
      <c r="G2" s="27"/>
      <c r="H2" s="27"/>
      <c r="I2" s="27"/>
    </row>
    <row r="3" spans="1:9" ht="31.2" x14ac:dyDescent="0.3">
      <c r="A3" s="1" t="s">
        <v>1</v>
      </c>
      <c r="B3" s="1" t="s">
        <v>2</v>
      </c>
      <c r="C3" s="1" t="s">
        <v>3</v>
      </c>
      <c r="D3" s="1" t="s">
        <v>4</v>
      </c>
      <c r="E3" s="1" t="s">
        <v>5</v>
      </c>
      <c r="F3" s="1" t="s">
        <v>6</v>
      </c>
      <c r="G3" s="1" t="s">
        <v>7</v>
      </c>
      <c r="H3" s="1" t="s">
        <v>8</v>
      </c>
      <c r="I3" s="1" t="s">
        <v>9</v>
      </c>
    </row>
    <row r="4" spans="1:9" ht="15.6" x14ac:dyDescent="0.3">
      <c r="A4" s="1"/>
      <c r="B4" s="1"/>
      <c r="C4" s="1"/>
      <c r="D4" s="1"/>
      <c r="E4" s="1"/>
      <c r="F4" s="2"/>
      <c r="G4" s="2"/>
      <c r="H4" s="2"/>
      <c r="I4" s="2"/>
    </row>
    <row r="5" spans="1:9" ht="15.6" x14ac:dyDescent="0.3">
      <c r="A5" s="28" t="s">
        <v>10</v>
      </c>
      <c r="B5" s="28"/>
      <c r="C5" s="28"/>
      <c r="D5" s="28"/>
      <c r="E5" s="28"/>
      <c r="F5" s="2"/>
      <c r="G5" s="2"/>
      <c r="H5" s="2"/>
      <c r="I5" s="2"/>
    </row>
    <row r="6" spans="1:9" ht="31.2" x14ac:dyDescent="0.3">
      <c r="A6" s="3" t="s">
        <v>11</v>
      </c>
      <c r="B6" s="4">
        <v>1000</v>
      </c>
      <c r="C6" s="4">
        <v>546</v>
      </c>
      <c r="D6" s="4">
        <v>682.5</v>
      </c>
      <c r="E6" s="4">
        <v>737.1</v>
      </c>
      <c r="F6" s="4">
        <v>807</v>
      </c>
      <c r="G6" s="4">
        <v>807</v>
      </c>
      <c r="H6" s="5">
        <v>611.5200000000001</v>
      </c>
      <c r="I6" s="4">
        <v>355</v>
      </c>
    </row>
    <row r="7" spans="1:9" ht="15.6" x14ac:dyDescent="0.3">
      <c r="A7" s="3" t="s">
        <v>12</v>
      </c>
      <c r="B7" s="4">
        <v>1001</v>
      </c>
      <c r="C7" s="4">
        <v>1789</v>
      </c>
      <c r="D7" s="4">
        <v>2236.25</v>
      </c>
      <c r="E7" s="4">
        <v>2415.15</v>
      </c>
      <c r="F7" s="4">
        <v>2223</v>
      </c>
      <c r="G7" s="4">
        <v>2223</v>
      </c>
      <c r="H7" s="5">
        <v>2003.6800000000003</v>
      </c>
      <c r="I7" s="4">
        <v>2338</v>
      </c>
    </row>
    <row r="8" spans="1:9" ht="31.2" x14ac:dyDescent="0.3">
      <c r="A8" s="3" t="s">
        <v>13</v>
      </c>
      <c r="B8" s="4">
        <v>1002</v>
      </c>
      <c r="C8" s="4">
        <v>1243</v>
      </c>
      <c r="D8" s="4">
        <v>1553.75</v>
      </c>
      <c r="E8" s="4">
        <v>1678.0500000000002</v>
      </c>
      <c r="F8" s="4">
        <v>1416</v>
      </c>
      <c r="G8" s="4">
        <v>1416</v>
      </c>
      <c r="H8" s="5">
        <v>1392.16</v>
      </c>
      <c r="I8" s="4">
        <v>1983</v>
      </c>
    </row>
    <row r="9" spans="1:9" ht="46.8" x14ac:dyDescent="0.3">
      <c r="A9" s="3" t="s">
        <v>14</v>
      </c>
      <c r="B9" s="4">
        <v>1005</v>
      </c>
      <c r="C9" s="4">
        <v>12667</v>
      </c>
      <c r="D9" s="4">
        <v>15833.75</v>
      </c>
      <c r="E9" s="4">
        <v>17100.45</v>
      </c>
      <c r="F9" s="4">
        <v>11674</v>
      </c>
      <c r="G9" s="4">
        <v>11674</v>
      </c>
      <c r="H9" s="5">
        <v>14187.04</v>
      </c>
      <c r="I9" s="4">
        <v>8463</v>
      </c>
    </row>
    <row r="10" spans="1:9" ht="15.6" x14ac:dyDescent="0.3">
      <c r="A10" s="3" t="s">
        <v>15</v>
      </c>
      <c r="B10" s="4">
        <v>1010</v>
      </c>
      <c r="C10" s="4">
        <v>238238</v>
      </c>
      <c r="D10" s="4">
        <v>297797.5</v>
      </c>
      <c r="E10" s="4">
        <v>321621.30000000005</v>
      </c>
      <c r="F10" s="4">
        <v>218599</v>
      </c>
      <c r="G10" s="4">
        <v>218599</v>
      </c>
      <c r="H10" s="5">
        <v>266826.56</v>
      </c>
      <c r="I10" s="4">
        <v>235753</v>
      </c>
    </row>
    <row r="11" spans="1:9" ht="15.6" x14ac:dyDescent="0.3">
      <c r="A11" s="3" t="s">
        <v>12</v>
      </c>
      <c r="B11" s="4">
        <v>1011</v>
      </c>
      <c r="C11" s="4">
        <v>256136</v>
      </c>
      <c r="D11" s="4">
        <v>320170</v>
      </c>
      <c r="E11" s="4">
        <v>345783.60000000003</v>
      </c>
      <c r="F11" s="4">
        <v>322467</v>
      </c>
      <c r="G11" s="4">
        <v>322467</v>
      </c>
      <c r="H11" s="5">
        <v>286872.32000000001</v>
      </c>
      <c r="I11" s="4">
        <v>368461</v>
      </c>
    </row>
    <row r="12" spans="1:9" ht="15.6" x14ac:dyDescent="0.3">
      <c r="A12" s="3" t="s">
        <v>16</v>
      </c>
      <c r="B12" s="4">
        <v>1012</v>
      </c>
      <c r="C12" s="4">
        <v>17898</v>
      </c>
      <c r="D12" s="4">
        <v>22372.5</v>
      </c>
      <c r="E12" s="4">
        <v>24162.300000000003</v>
      </c>
      <c r="F12" s="4">
        <v>103868</v>
      </c>
      <c r="G12" s="4">
        <v>103868</v>
      </c>
      <c r="H12" s="5">
        <v>20045.760000000002</v>
      </c>
      <c r="I12" s="4">
        <v>132708</v>
      </c>
    </row>
    <row r="13" spans="1:9" ht="31.2" x14ac:dyDescent="0.3">
      <c r="A13" s="3" t="s">
        <v>17</v>
      </c>
      <c r="B13" s="4">
        <v>1015</v>
      </c>
      <c r="C13" s="4">
        <v>0</v>
      </c>
      <c r="D13" s="4">
        <v>0</v>
      </c>
      <c r="E13" s="4">
        <v>0</v>
      </c>
      <c r="F13" s="4">
        <v>0</v>
      </c>
      <c r="G13" s="4">
        <v>0</v>
      </c>
      <c r="H13" s="5">
        <v>0</v>
      </c>
      <c r="I13" s="4">
        <v>0</v>
      </c>
    </row>
    <row r="14" spans="1:9" ht="15.6" x14ac:dyDescent="0.3">
      <c r="A14" s="3" t="s">
        <v>12</v>
      </c>
      <c r="B14" s="4">
        <v>1016</v>
      </c>
      <c r="C14" s="4">
        <v>0</v>
      </c>
      <c r="D14" s="4">
        <v>0</v>
      </c>
      <c r="E14" s="4">
        <v>0</v>
      </c>
      <c r="F14" s="4">
        <v>0</v>
      </c>
      <c r="G14" s="4">
        <v>0</v>
      </c>
      <c r="H14" s="5">
        <v>0</v>
      </c>
      <c r="I14" s="4">
        <v>0</v>
      </c>
    </row>
    <row r="15" spans="1:9" ht="15.6" x14ac:dyDescent="0.3">
      <c r="A15" s="3" t="s">
        <v>16</v>
      </c>
      <c r="B15" s="4">
        <v>1017</v>
      </c>
      <c r="C15" s="4">
        <v>0</v>
      </c>
      <c r="D15" s="4">
        <v>0</v>
      </c>
      <c r="E15" s="4">
        <v>0</v>
      </c>
      <c r="F15" s="4">
        <v>0</v>
      </c>
      <c r="G15" s="4">
        <v>0</v>
      </c>
      <c r="H15" s="5">
        <v>0</v>
      </c>
      <c r="I15" s="4">
        <v>0</v>
      </c>
    </row>
    <row r="16" spans="1:9" ht="31.2" x14ac:dyDescent="0.3">
      <c r="A16" s="3" t="s">
        <v>18</v>
      </c>
      <c r="B16" s="4">
        <v>1020</v>
      </c>
      <c r="C16" s="4">
        <v>0</v>
      </c>
      <c r="D16" s="4">
        <v>0</v>
      </c>
      <c r="E16" s="4">
        <v>0</v>
      </c>
      <c r="F16" s="4">
        <v>0</v>
      </c>
      <c r="G16" s="4">
        <v>0</v>
      </c>
      <c r="H16" s="5">
        <v>0</v>
      </c>
      <c r="I16" s="4">
        <v>0</v>
      </c>
    </row>
    <row r="17" spans="1:9" ht="15.6" x14ac:dyDescent="0.3">
      <c r="A17" s="3" t="s">
        <v>12</v>
      </c>
      <c r="B17" s="4">
        <v>1021</v>
      </c>
      <c r="C17" s="4">
        <v>0</v>
      </c>
      <c r="D17" s="4">
        <v>0</v>
      </c>
      <c r="E17" s="4">
        <v>0</v>
      </c>
      <c r="F17" s="4">
        <v>0</v>
      </c>
      <c r="G17" s="4">
        <v>0</v>
      </c>
      <c r="H17" s="5">
        <v>0</v>
      </c>
      <c r="I17" s="4">
        <v>0</v>
      </c>
    </row>
    <row r="18" spans="1:9" ht="31.2" x14ac:dyDescent="0.3">
      <c r="A18" s="3" t="s">
        <v>13</v>
      </c>
      <c r="B18" s="4">
        <v>1022</v>
      </c>
      <c r="C18" s="4">
        <v>0</v>
      </c>
      <c r="D18" s="4">
        <v>0</v>
      </c>
      <c r="E18" s="4">
        <v>0</v>
      </c>
      <c r="F18" s="4">
        <v>0</v>
      </c>
      <c r="G18" s="4">
        <v>0</v>
      </c>
      <c r="H18" s="5">
        <v>0</v>
      </c>
      <c r="I18" s="4">
        <v>0</v>
      </c>
    </row>
    <row r="19" spans="1:9" ht="46.8" x14ac:dyDescent="0.3">
      <c r="A19" s="3" t="s">
        <v>19</v>
      </c>
      <c r="B19" s="26">
        <v>1030</v>
      </c>
      <c r="C19" s="26">
        <v>0</v>
      </c>
      <c r="D19" s="5"/>
      <c r="E19" s="26">
        <v>0</v>
      </c>
      <c r="F19" s="26">
        <v>0</v>
      </c>
      <c r="G19" s="26">
        <v>0</v>
      </c>
      <c r="H19" s="5"/>
      <c r="I19" s="26">
        <v>0</v>
      </c>
    </row>
    <row r="20" spans="1:9" ht="62.4" x14ac:dyDescent="0.3">
      <c r="A20" s="3" t="s">
        <v>20</v>
      </c>
      <c r="B20" s="26"/>
      <c r="C20" s="26"/>
      <c r="D20" s="5">
        <v>0</v>
      </c>
      <c r="E20" s="26"/>
      <c r="F20" s="26"/>
      <c r="G20" s="26"/>
      <c r="H20" s="5">
        <v>0</v>
      </c>
      <c r="I20" s="26"/>
    </row>
    <row r="21" spans="1:9" ht="31.2" x14ac:dyDescent="0.3">
      <c r="A21" s="3" t="s">
        <v>21</v>
      </c>
      <c r="B21" s="4">
        <v>1035</v>
      </c>
      <c r="C21" s="4">
        <v>1950</v>
      </c>
      <c r="D21" s="5">
        <v>2437.5</v>
      </c>
      <c r="E21" s="4">
        <v>2632.5</v>
      </c>
      <c r="F21" s="4">
        <v>49509</v>
      </c>
      <c r="G21" s="4">
        <v>49509</v>
      </c>
      <c r="H21" s="5">
        <v>2184</v>
      </c>
      <c r="I21" s="4">
        <v>53538</v>
      </c>
    </row>
    <row r="22" spans="1:9" ht="46.8" x14ac:dyDescent="0.3">
      <c r="A22" s="3" t="s">
        <v>22</v>
      </c>
      <c r="B22" s="4">
        <v>1040</v>
      </c>
      <c r="C22" s="4">
        <v>0</v>
      </c>
      <c r="D22" s="5">
        <v>0</v>
      </c>
      <c r="E22" s="4">
        <v>0</v>
      </c>
      <c r="F22" s="4">
        <v>290</v>
      </c>
      <c r="G22" s="4">
        <v>290</v>
      </c>
      <c r="H22" s="5">
        <v>0</v>
      </c>
      <c r="I22" s="4">
        <v>588</v>
      </c>
    </row>
    <row r="23" spans="1:9" ht="31.2" x14ac:dyDescent="0.3">
      <c r="A23" s="3" t="s">
        <v>23</v>
      </c>
      <c r="B23" s="4">
        <v>1045</v>
      </c>
      <c r="C23" s="4">
        <v>18484</v>
      </c>
      <c r="D23" s="5">
        <v>23105</v>
      </c>
      <c r="E23" s="4">
        <v>24953.4</v>
      </c>
      <c r="F23" s="4">
        <v>26036</v>
      </c>
      <c r="G23" s="4">
        <v>26036</v>
      </c>
      <c r="H23" s="5">
        <v>20702.080000000002</v>
      </c>
      <c r="I23" s="4">
        <v>13513</v>
      </c>
    </row>
    <row r="24" spans="1:9" ht="15.6" x14ac:dyDescent="0.3">
      <c r="A24" s="3" t="s">
        <v>24</v>
      </c>
      <c r="B24" s="4">
        <v>1050</v>
      </c>
      <c r="C24" s="4">
        <v>0</v>
      </c>
      <c r="D24" s="5">
        <v>0</v>
      </c>
      <c r="E24" s="4">
        <v>0</v>
      </c>
      <c r="F24" s="4">
        <v>0</v>
      </c>
      <c r="G24" s="4">
        <v>0</v>
      </c>
      <c r="H24" s="5">
        <v>0</v>
      </c>
      <c r="I24" s="4">
        <v>0</v>
      </c>
    </row>
    <row r="25" spans="1:9" ht="31.2" x14ac:dyDescent="0.3">
      <c r="A25" s="3" t="s">
        <v>25</v>
      </c>
      <c r="B25" s="4">
        <v>1060</v>
      </c>
      <c r="C25" s="4">
        <v>0</v>
      </c>
      <c r="D25" s="5">
        <v>0</v>
      </c>
      <c r="E25" s="4">
        <v>0</v>
      </c>
      <c r="F25" s="4">
        <v>0</v>
      </c>
      <c r="G25" s="4">
        <v>0</v>
      </c>
      <c r="H25" s="5">
        <v>0</v>
      </c>
      <c r="I25" s="4">
        <v>0</v>
      </c>
    </row>
    <row r="26" spans="1:9" ht="62.4" x14ac:dyDescent="0.3">
      <c r="A26" s="3" t="s">
        <v>26</v>
      </c>
      <c r="B26" s="4">
        <v>1065</v>
      </c>
      <c r="C26" s="4">
        <v>0</v>
      </c>
      <c r="D26" s="5">
        <v>0</v>
      </c>
      <c r="E26" s="4">
        <v>0</v>
      </c>
      <c r="F26" s="4">
        <v>0</v>
      </c>
      <c r="G26" s="4">
        <v>0</v>
      </c>
      <c r="H26" s="5">
        <v>0</v>
      </c>
      <c r="I26" s="4">
        <v>0</v>
      </c>
    </row>
    <row r="27" spans="1:9" ht="31.2" x14ac:dyDescent="0.3">
      <c r="A27" s="3" t="s">
        <v>27</v>
      </c>
      <c r="B27" s="4">
        <v>1090</v>
      </c>
      <c r="C27" s="4">
        <v>38936</v>
      </c>
      <c r="D27" s="5">
        <v>48670</v>
      </c>
      <c r="E27" s="4">
        <v>52563.600000000006</v>
      </c>
      <c r="F27" s="4">
        <v>3523</v>
      </c>
      <c r="G27" s="4">
        <v>3523</v>
      </c>
      <c r="H27" s="5">
        <v>43608.320000000007</v>
      </c>
      <c r="I27" s="4">
        <v>2612</v>
      </c>
    </row>
    <row r="28" spans="1:9" ht="31.2" x14ac:dyDescent="0.3">
      <c r="A28" s="6" t="s">
        <v>28</v>
      </c>
      <c r="B28" s="4">
        <v>1095</v>
      </c>
      <c r="C28" s="4">
        <v>310821</v>
      </c>
      <c r="D28" s="4">
        <v>388526.25</v>
      </c>
      <c r="E28" s="4">
        <v>419608.35000000003</v>
      </c>
      <c r="F28" s="4">
        <v>310438</v>
      </c>
      <c r="G28" s="4">
        <v>310438</v>
      </c>
      <c r="H28" s="5">
        <v>348119.52</v>
      </c>
      <c r="I28" s="4">
        <v>314822</v>
      </c>
    </row>
    <row r="29" spans="1:9" ht="15.6" x14ac:dyDescent="0.3">
      <c r="A29" s="25" t="s">
        <v>29</v>
      </c>
      <c r="B29" s="25"/>
      <c r="C29" s="25"/>
      <c r="D29" s="25"/>
      <c r="E29" s="25"/>
      <c r="F29" s="5"/>
      <c r="G29" s="5"/>
      <c r="H29" s="5"/>
      <c r="I29" s="5"/>
    </row>
    <row r="30" spans="1:9" ht="15.6" x14ac:dyDescent="0.3">
      <c r="A30" s="3" t="s">
        <v>30</v>
      </c>
      <c r="B30" s="4">
        <v>1100</v>
      </c>
      <c r="C30" s="4">
        <v>2922</v>
      </c>
      <c r="D30" s="5">
        <v>3652.5</v>
      </c>
      <c r="E30" s="5">
        <v>3944.7000000000003</v>
      </c>
      <c r="F30" s="4">
        <v>4068</v>
      </c>
      <c r="G30" s="4">
        <v>4068</v>
      </c>
      <c r="H30" s="5">
        <v>3272.6400000000003</v>
      </c>
      <c r="I30" s="4">
        <v>3751</v>
      </c>
    </row>
    <row r="31" spans="1:9" ht="15.6" x14ac:dyDescent="0.3">
      <c r="A31" s="3" t="s">
        <v>31</v>
      </c>
      <c r="B31" s="4">
        <v>1101</v>
      </c>
      <c r="C31" s="4">
        <v>0</v>
      </c>
      <c r="D31" s="5">
        <v>0</v>
      </c>
      <c r="E31" s="5">
        <v>0</v>
      </c>
      <c r="F31" s="4">
        <v>0</v>
      </c>
      <c r="G31" s="4">
        <v>0</v>
      </c>
      <c r="H31" s="5">
        <v>0</v>
      </c>
      <c r="I31" s="4">
        <v>0</v>
      </c>
    </row>
    <row r="32" spans="1:9" ht="31.2" x14ac:dyDescent="0.3">
      <c r="A32" s="3" t="s">
        <v>32</v>
      </c>
      <c r="B32" s="4">
        <v>1102</v>
      </c>
      <c r="C32" s="4">
        <v>0</v>
      </c>
      <c r="D32" s="5">
        <v>0</v>
      </c>
      <c r="E32" s="5">
        <v>0</v>
      </c>
      <c r="F32" s="4">
        <v>0</v>
      </c>
      <c r="G32" s="4">
        <v>0</v>
      </c>
      <c r="H32" s="5">
        <v>0</v>
      </c>
      <c r="I32" s="4">
        <v>0</v>
      </c>
    </row>
    <row r="33" spans="1:9" ht="15.6" x14ac:dyDescent="0.3">
      <c r="A33" s="3" t="s">
        <v>33</v>
      </c>
      <c r="B33" s="4">
        <v>1103</v>
      </c>
      <c r="C33" s="4">
        <v>0</v>
      </c>
      <c r="D33" s="5">
        <v>0</v>
      </c>
      <c r="E33" s="5">
        <v>0</v>
      </c>
      <c r="F33" s="4">
        <v>0</v>
      </c>
      <c r="G33" s="4">
        <v>0</v>
      </c>
      <c r="H33" s="5">
        <v>0</v>
      </c>
      <c r="I33" s="4">
        <v>0</v>
      </c>
    </row>
    <row r="34" spans="1:9" ht="15.6" x14ac:dyDescent="0.3">
      <c r="A34" s="3" t="s">
        <v>34</v>
      </c>
      <c r="B34" s="4">
        <v>1104</v>
      </c>
      <c r="C34" s="4">
        <v>0</v>
      </c>
      <c r="D34" s="5">
        <v>0</v>
      </c>
      <c r="E34" s="5">
        <v>0</v>
      </c>
      <c r="F34" s="4">
        <v>0</v>
      </c>
      <c r="G34" s="4">
        <v>0</v>
      </c>
      <c r="H34" s="5">
        <v>0</v>
      </c>
      <c r="I34" s="4">
        <v>0</v>
      </c>
    </row>
    <row r="35" spans="1:9" ht="31.2" x14ac:dyDescent="0.3">
      <c r="A35" s="3" t="s">
        <v>35</v>
      </c>
      <c r="B35" s="4">
        <v>1110</v>
      </c>
      <c r="C35" s="4">
        <v>0</v>
      </c>
      <c r="D35" s="5">
        <v>0</v>
      </c>
      <c r="E35" s="5">
        <v>0</v>
      </c>
      <c r="F35" s="4">
        <v>0</v>
      </c>
      <c r="G35" s="4">
        <v>0</v>
      </c>
      <c r="H35" s="5">
        <v>0</v>
      </c>
      <c r="I35" s="4">
        <v>0</v>
      </c>
    </row>
    <row r="36" spans="1:9" ht="31.2" x14ac:dyDescent="0.3">
      <c r="A36" s="3" t="s">
        <v>36</v>
      </c>
      <c r="B36" s="4">
        <v>1115</v>
      </c>
      <c r="C36" s="4">
        <v>0</v>
      </c>
      <c r="D36" s="5">
        <v>0</v>
      </c>
      <c r="E36" s="5">
        <v>0</v>
      </c>
      <c r="F36" s="4">
        <v>0</v>
      </c>
      <c r="G36" s="4">
        <v>0</v>
      </c>
      <c r="H36" s="5">
        <v>0</v>
      </c>
      <c r="I36" s="4">
        <v>0</v>
      </c>
    </row>
    <row r="37" spans="1:9" ht="15.6" x14ac:dyDescent="0.3">
      <c r="A37" s="3" t="s">
        <v>37</v>
      </c>
      <c r="B37" s="4">
        <v>1120</v>
      </c>
      <c r="C37" s="4">
        <v>0</v>
      </c>
      <c r="D37" s="5">
        <v>0</v>
      </c>
      <c r="E37" s="5">
        <v>0</v>
      </c>
      <c r="F37" s="4">
        <v>0</v>
      </c>
      <c r="G37" s="4">
        <v>0</v>
      </c>
      <c r="H37" s="5">
        <v>0</v>
      </c>
      <c r="I37" s="4">
        <v>0</v>
      </c>
    </row>
    <row r="38" spans="1:9" ht="62.4" x14ac:dyDescent="0.3">
      <c r="A38" s="3" t="s">
        <v>38</v>
      </c>
      <c r="B38" s="4">
        <v>1125</v>
      </c>
      <c r="C38" s="4">
        <v>77068</v>
      </c>
      <c r="D38" s="5">
        <v>96335</v>
      </c>
      <c r="E38" s="5">
        <v>104041.8</v>
      </c>
      <c r="F38" s="4">
        <v>60341</v>
      </c>
      <c r="G38" s="4">
        <v>60341</v>
      </c>
      <c r="H38" s="5">
        <v>86316.160000000003</v>
      </c>
      <c r="I38" s="4">
        <v>84497</v>
      </c>
    </row>
    <row r="39" spans="1:9" ht="46.8" x14ac:dyDescent="0.3">
      <c r="A39" s="3" t="s">
        <v>39</v>
      </c>
      <c r="B39" s="26">
        <v>1130</v>
      </c>
      <c r="C39" s="26">
        <v>675</v>
      </c>
      <c r="D39" s="5">
        <v>843.75</v>
      </c>
      <c r="E39" s="5">
        <v>911.25000000000011</v>
      </c>
      <c r="F39" s="26">
        <v>4739</v>
      </c>
      <c r="G39" s="26">
        <v>4739</v>
      </c>
      <c r="H39" s="5">
        <v>756.00000000000011</v>
      </c>
      <c r="I39" s="26">
        <v>98</v>
      </c>
    </row>
    <row r="40" spans="1:9" ht="31.2" x14ac:dyDescent="0.3">
      <c r="A40" s="3" t="s">
        <v>40</v>
      </c>
      <c r="B40" s="26"/>
      <c r="C40" s="26"/>
      <c r="D40" s="5">
        <v>0</v>
      </c>
      <c r="E40" s="5">
        <v>0</v>
      </c>
      <c r="F40" s="26"/>
      <c r="G40" s="26"/>
      <c r="H40" s="5">
        <v>0</v>
      </c>
      <c r="I40" s="26"/>
    </row>
    <row r="41" spans="1:9" ht="15.6" x14ac:dyDescent="0.3">
      <c r="A41" s="3" t="s">
        <v>41</v>
      </c>
      <c r="B41" s="4">
        <v>1135</v>
      </c>
      <c r="C41" s="4">
        <v>1941</v>
      </c>
      <c r="D41" s="5">
        <v>2426.25</v>
      </c>
      <c r="E41" s="5">
        <v>2620.3500000000004</v>
      </c>
      <c r="F41" s="4">
        <v>1249</v>
      </c>
      <c r="G41" s="4">
        <v>1249</v>
      </c>
      <c r="H41" s="5">
        <v>2173.92</v>
      </c>
      <c r="I41" s="4">
        <v>12647</v>
      </c>
    </row>
    <row r="42" spans="1:9" ht="46.8" x14ac:dyDescent="0.3">
      <c r="A42" s="3" t="s">
        <v>42</v>
      </c>
      <c r="B42" s="4">
        <v>1136</v>
      </c>
      <c r="C42" s="4">
        <v>0</v>
      </c>
      <c r="D42" s="5">
        <v>0</v>
      </c>
      <c r="E42" s="5">
        <v>0</v>
      </c>
      <c r="F42" s="4">
        <v>0</v>
      </c>
      <c r="G42" s="4">
        <v>0</v>
      </c>
      <c r="H42" s="5">
        <v>0</v>
      </c>
      <c r="I42" s="4">
        <v>8177</v>
      </c>
    </row>
    <row r="43" spans="1:9" ht="31.2" x14ac:dyDescent="0.3">
      <c r="A43" s="3" t="s">
        <v>43</v>
      </c>
      <c r="B43" s="4">
        <v>1140</v>
      </c>
      <c r="C43" s="4">
        <v>0</v>
      </c>
      <c r="D43" s="5">
        <v>0</v>
      </c>
      <c r="E43" s="5">
        <v>0</v>
      </c>
      <c r="F43" s="4">
        <v>524</v>
      </c>
      <c r="G43" s="4">
        <v>524</v>
      </c>
      <c r="H43" s="5">
        <v>0</v>
      </c>
      <c r="I43" s="4">
        <v>49</v>
      </c>
    </row>
    <row r="44" spans="1:9" ht="31.2" x14ac:dyDescent="0.3">
      <c r="A44" s="3" t="s">
        <v>44</v>
      </c>
      <c r="B44" s="4">
        <v>1145</v>
      </c>
      <c r="C44" s="4">
        <v>0</v>
      </c>
      <c r="D44" s="5">
        <v>0</v>
      </c>
      <c r="E44" s="5">
        <v>0</v>
      </c>
      <c r="F44" s="4">
        <v>0</v>
      </c>
      <c r="G44" s="4">
        <v>0</v>
      </c>
      <c r="H44" s="5">
        <v>0</v>
      </c>
      <c r="I44" s="4">
        <v>0</v>
      </c>
    </row>
    <row r="45" spans="1:9" ht="46.8" x14ac:dyDescent="0.3">
      <c r="A45" s="3" t="s">
        <v>45</v>
      </c>
      <c r="B45" s="4">
        <v>1155</v>
      </c>
      <c r="C45" s="4">
        <v>0</v>
      </c>
      <c r="D45" s="5">
        <v>0</v>
      </c>
      <c r="E45" s="5">
        <v>0</v>
      </c>
      <c r="F45" s="4">
        <v>143</v>
      </c>
      <c r="G45" s="4">
        <v>143</v>
      </c>
      <c r="H45" s="5">
        <v>0</v>
      </c>
      <c r="I45" s="4">
        <v>13392</v>
      </c>
    </row>
    <row r="46" spans="1:9" ht="31.2" x14ac:dyDescent="0.3">
      <c r="A46" s="3" t="s">
        <v>46</v>
      </c>
      <c r="B46" s="4">
        <v>1160</v>
      </c>
      <c r="C46" s="4">
        <v>0</v>
      </c>
      <c r="D46" s="5">
        <v>0</v>
      </c>
      <c r="E46" s="5">
        <v>0</v>
      </c>
      <c r="F46" s="4">
        <v>0</v>
      </c>
      <c r="G46" s="4">
        <v>0</v>
      </c>
      <c r="H46" s="5">
        <v>0</v>
      </c>
      <c r="I46" s="4">
        <v>0</v>
      </c>
    </row>
    <row r="47" spans="1:9" ht="31.2" x14ac:dyDescent="0.3">
      <c r="A47" s="3" t="s">
        <v>47</v>
      </c>
      <c r="B47" s="4">
        <v>1165</v>
      </c>
      <c r="C47" s="4">
        <v>39636</v>
      </c>
      <c r="D47" s="5">
        <v>49545</v>
      </c>
      <c r="E47" s="5">
        <v>53508.600000000006</v>
      </c>
      <c r="F47" s="4">
        <v>6861</v>
      </c>
      <c r="G47" s="4">
        <v>6861</v>
      </c>
      <c r="H47" s="5">
        <v>44392.320000000007</v>
      </c>
      <c r="I47" s="4">
        <v>16334</v>
      </c>
    </row>
    <row r="48" spans="1:9" ht="15.6" x14ac:dyDescent="0.3">
      <c r="A48" s="3" t="s">
        <v>48</v>
      </c>
      <c r="B48" s="4">
        <v>1166</v>
      </c>
      <c r="C48" s="4">
        <v>0</v>
      </c>
      <c r="D48" s="5">
        <v>0</v>
      </c>
      <c r="E48" s="5">
        <v>0</v>
      </c>
      <c r="F48" s="4">
        <v>0</v>
      </c>
      <c r="G48" s="4">
        <v>0</v>
      </c>
      <c r="H48" s="5">
        <v>0</v>
      </c>
      <c r="I48" s="4">
        <v>0</v>
      </c>
    </row>
    <row r="49" spans="1:9" ht="15.6" x14ac:dyDescent="0.3">
      <c r="A49" s="3" t="s">
        <v>49</v>
      </c>
      <c r="B49" s="4">
        <v>1167</v>
      </c>
      <c r="C49" s="4">
        <v>0</v>
      </c>
      <c r="D49" s="5">
        <v>0</v>
      </c>
      <c r="E49" s="5">
        <v>0</v>
      </c>
      <c r="F49" s="4">
        <v>0</v>
      </c>
      <c r="G49" s="4">
        <v>0</v>
      </c>
      <c r="H49" s="5">
        <v>0</v>
      </c>
      <c r="I49" s="4">
        <v>0</v>
      </c>
    </row>
    <row r="50" spans="1:9" ht="31.2" x14ac:dyDescent="0.3">
      <c r="A50" s="3" t="s">
        <v>50</v>
      </c>
      <c r="B50" s="4">
        <v>1170</v>
      </c>
      <c r="C50" s="4">
        <v>0</v>
      </c>
      <c r="D50" s="5">
        <v>0</v>
      </c>
      <c r="E50" s="5">
        <v>0</v>
      </c>
      <c r="F50" s="4">
        <v>0</v>
      </c>
      <c r="G50" s="4">
        <v>0</v>
      </c>
      <c r="H50" s="5">
        <v>0</v>
      </c>
      <c r="I50" s="4">
        <v>0</v>
      </c>
    </row>
    <row r="51" spans="1:9" ht="46.8" x14ac:dyDescent="0.3">
      <c r="A51" s="3" t="s">
        <v>51</v>
      </c>
      <c r="B51" s="4">
        <v>1180</v>
      </c>
      <c r="C51" s="4">
        <v>0</v>
      </c>
      <c r="D51" s="5">
        <v>0</v>
      </c>
      <c r="E51" s="5">
        <v>0</v>
      </c>
      <c r="F51" s="4">
        <v>0</v>
      </c>
      <c r="G51" s="4">
        <v>0</v>
      </c>
      <c r="H51" s="5">
        <v>0</v>
      </c>
      <c r="I51" s="4">
        <v>0</v>
      </c>
    </row>
    <row r="52" spans="1:9" ht="15.6" x14ac:dyDescent="0.3">
      <c r="A52" s="3" t="s">
        <v>52</v>
      </c>
      <c r="B52" s="26">
        <v>1181</v>
      </c>
      <c r="C52" s="26">
        <v>0</v>
      </c>
      <c r="D52" s="5">
        <v>0</v>
      </c>
      <c r="E52" s="5">
        <v>0</v>
      </c>
      <c r="F52" s="26">
        <v>0</v>
      </c>
      <c r="G52" s="26">
        <v>0</v>
      </c>
      <c r="H52" s="5">
        <v>0</v>
      </c>
      <c r="I52" s="26">
        <v>0</v>
      </c>
    </row>
    <row r="53" spans="1:9" ht="46.8" x14ac:dyDescent="0.3">
      <c r="A53" s="3" t="s">
        <v>53</v>
      </c>
      <c r="B53" s="26"/>
      <c r="C53" s="26"/>
      <c r="D53" s="5">
        <v>0</v>
      </c>
      <c r="E53" s="5">
        <v>0</v>
      </c>
      <c r="F53" s="26"/>
      <c r="G53" s="26"/>
      <c r="H53" s="5">
        <v>0</v>
      </c>
      <c r="I53" s="26"/>
    </row>
    <row r="54" spans="1:9" ht="46.8" x14ac:dyDescent="0.3">
      <c r="A54" s="3" t="s">
        <v>54</v>
      </c>
      <c r="B54" s="4">
        <v>1182</v>
      </c>
      <c r="C54" s="4">
        <v>0</v>
      </c>
      <c r="D54" s="5">
        <v>0</v>
      </c>
      <c r="E54" s="5">
        <v>0</v>
      </c>
      <c r="F54" s="4">
        <v>0</v>
      </c>
      <c r="G54" s="4">
        <v>0</v>
      </c>
      <c r="H54" s="5">
        <v>0</v>
      </c>
      <c r="I54" s="4">
        <v>0</v>
      </c>
    </row>
    <row r="55" spans="1:9" ht="46.8" x14ac:dyDescent="0.3">
      <c r="A55" s="3" t="s">
        <v>55</v>
      </c>
      <c r="B55" s="4">
        <v>1183</v>
      </c>
      <c r="C55" s="4">
        <v>0</v>
      </c>
      <c r="D55" s="5">
        <v>0</v>
      </c>
      <c r="E55" s="5">
        <v>0</v>
      </c>
      <c r="F55" s="4">
        <v>0</v>
      </c>
      <c r="G55" s="4">
        <v>0</v>
      </c>
      <c r="H55" s="5">
        <v>0</v>
      </c>
      <c r="I55" s="4">
        <v>0</v>
      </c>
    </row>
    <row r="56" spans="1:9" ht="31.2" x14ac:dyDescent="0.3">
      <c r="A56" s="3" t="s">
        <v>56</v>
      </c>
      <c r="B56" s="4">
        <v>1184</v>
      </c>
      <c r="C56" s="4">
        <v>0</v>
      </c>
      <c r="D56" s="5">
        <v>0</v>
      </c>
      <c r="E56" s="4">
        <v>0</v>
      </c>
      <c r="F56" s="4">
        <v>0</v>
      </c>
      <c r="G56" s="4">
        <v>0</v>
      </c>
      <c r="H56" s="5">
        <v>0</v>
      </c>
      <c r="I56" s="4">
        <v>0</v>
      </c>
    </row>
    <row r="57" spans="1:9" ht="31.2" x14ac:dyDescent="0.3">
      <c r="A57" s="3" t="s">
        <v>57</v>
      </c>
      <c r="B57" s="4">
        <v>1190</v>
      </c>
      <c r="C57" s="4">
        <f>Balance!C1</f>
        <v>0</v>
      </c>
      <c r="D57" s="5">
        <v>0</v>
      </c>
      <c r="E57" s="4">
        <v>0</v>
      </c>
      <c r="F57" s="4">
        <v>441</v>
      </c>
      <c r="G57" s="4">
        <v>441</v>
      </c>
      <c r="H57" s="5">
        <v>0</v>
      </c>
      <c r="I57" s="4">
        <v>439</v>
      </c>
    </row>
    <row r="58" spans="1:9" ht="31.2" x14ac:dyDescent="0.3">
      <c r="A58" s="6" t="s">
        <v>58</v>
      </c>
      <c r="B58" s="4">
        <v>1195</v>
      </c>
      <c r="C58" s="4">
        <v>122242</v>
      </c>
      <c r="D58" s="5">
        <v>152802.5</v>
      </c>
      <c r="E58" s="4">
        <v>165026.70000000001</v>
      </c>
      <c r="F58" s="4">
        <v>78366</v>
      </c>
      <c r="G58" s="4">
        <v>78366</v>
      </c>
      <c r="H58" s="5">
        <v>136911.04000000001</v>
      </c>
      <c r="I58" s="4">
        <v>131207</v>
      </c>
    </row>
    <row r="59" spans="1:9" ht="78" x14ac:dyDescent="0.3">
      <c r="A59" s="6" t="s">
        <v>59</v>
      </c>
      <c r="B59" s="4">
        <v>1200</v>
      </c>
      <c r="C59" s="4">
        <v>0</v>
      </c>
      <c r="D59" s="5">
        <v>0</v>
      </c>
      <c r="E59" s="4">
        <v>0</v>
      </c>
      <c r="F59" s="4">
        <v>0</v>
      </c>
      <c r="G59" s="4">
        <v>0</v>
      </c>
      <c r="H59" s="5">
        <v>0</v>
      </c>
      <c r="I59" s="4">
        <v>0</v>
      </c>
    </row>
    <row r="60" spans="1:9" ht="15.6" x14ac:dyDescent="0.3">
      <c r="A60" s="6" t="s">
        <v>60</v>
      </c>
      <c r="B60" s="4">
        <v>1300</v>
      </c>
      <c r="C60" s="4">
        <v>433063</v>
      </c>
      <c r="D60" s="5">
        <v>541328.75</v>
      </c>
      <c r="E60" s="4">
        <v>584635.05000000005</v>
      </c>
      <c r="F60" s="4">
        <v>388804</v>
      </c>
      <c r="G60" s="4">
        <v>388804</v>
      </c>
      <c r="H60" s="5">
        <v>485030.56000000006</v>
      </c>
      <c r="I60" s="4">
        <v>446029</v>
      </c>
    </row>
    <row r="61" spans="1:9" ht="15.6" x14ac:dyDescent="0.3">
      <c r="A61" s="5"/>
      <c r="B61" s="5"/>
      <c r="C61" s="5"/>
      <c r="D61" s="5"/>
      <c r="E61" s="5"/>
      <c r="F61" s="5"/>
      <c r="G61" s="5"/>
      <c r="H61" s="5"/>
      <c r="I61" s="5"/>
    </row>
    <row r="62" spans="1:9" ht="15.6" x14ac:dyDescent="0.3">
      <c r="A62" s="7" t="s">
        <v>61</v>
      </c>
      <c r="B62" s="7"/>
      <c r="C62" s="7"/>
      <c r="D62" s="7"/>
      <c r="E62" s="7"/>
      <c r="F62" s="5"/>
      <c r="G62" s="5"/>
      <c r="H62" s="5"/>
      <c r="I62" s="5"/>
    </row>
    <row r="63" spans="1:9" ht="15.6" x14ac:dyDescent="0.3">
      <c r="A63" s="25" t="s">
        <v>62</v>
      </c>
      <c r="B63" s="25"/>
      <c r="C63" s="25"/>
      <c r="D63" s="25"/>
      <c r="E63" s="25"/>
      <c r="F63" s="5"/>
      <c r="G63" s="5"/>
      <c r="H63" s="5"/>
      <c r="I63" s="5"/>
    </row>
    <row r="64" spans="1:9" ht="31.2" x14ac:dyDescent="0.3">
      <c r="A64" s="3" t="s">
        <v>63</v>
      </c>
      <c r="B64" s="4">
        <v>1400</v>
      </c>
      <c r="C64" s="4">
        <v>17121</v>
      </c>
      <c r="D64" s="4">
        <v>21401.25</v>
      </c>
      <c r="E64" s="4">
        <v>23113.350000000002</v>
      </c>
      <c r="F64" s="4">
        <v>17121</v>
      </c>
      <c r="G64" s="4">
        <v>17121</v>
      </c>
      <c r="H64" s="5">
        <v>19175.52</v>
      </c>
      <c r="I64" s="4">
        <v>17121</v>
      </c>
    </row>
    <row r="65" spans="1:9" ht="46.8" x14ac:dyDescent="0.3">
      <c r="A65" s="3" t="s">
        <v>64</v>
      </c>
      <c r="B65" s="4">
        <v>1401</v>
      </c>
      <c r="C65" s="4">
        <v>0</v>
      </c>
      <c r="D65" s="4">
        <v>0</v>
      </c>
      <c r="E65" s="4">
        <v>0</v>
      </c>
      <c r="F65" s="4">
        <v>0</v>
      </c>
      <c r="G65" s="4">
        <v>0</v>
      </c>
      <c r="H65" s="5">
        <v>0</v>
      </c>
      <c r="I65" s="4">
        <v>0</v>
      </c>
    </row>
    <row r="66" spans="1:9" ht="31.2" x14ac:dyDescent="0.3">
      <c r="A66" s="3" t="s">
        <v>65</v>
      </c>
      <c r="B66" s="4">
        <v>1405</v>
      </c>
      <c r="C66" s="4">
        <v>0</v>
      </c>
      <c r="D66" s="4">
        <v>0</v>
      </c>
      <c r="E66" s="4">
        <v>0</v>
      </c>
      <c r="F66" s="4">
        <v>0</v>
      </c>
      <c r="G66" s="4">
        <v>0</v>
      </c>
      <c r="H66" s="5">
        <v>0</v>
      </c>
      <c r="I66" s="4">
        <v>0</v>
      </c>
    </row>
    <row r="67" spans="1:9" ht="31.2" x14ac:dyDescent="0.3">
      <c r="A67" s="3" t="s">
        <v>66</v>
      </c>
      <c r="B67" s="4">
        <v>1410</v>
      </c>
      <c r="C67" s="4">
        <v>230083</v>
      </c>
      <c r="D67" s="4">
        <v>287603.75</v>
      </c>
      <c r="E67" s="4">
        <v>310612.05000000005</v>
      </c>
      <c r="F67" s="4">
        <v>255962</v>
      </c>
      <c r="G67" s="4">
        <v>255962</v>
      </c>
      <c r="H67" s="5">
        <v>257692.96000000002</v>
      </c>
      <c r="I67" s="4">
        <v>222270</v>
      </c>
    </row>
    <row r="68" spans="1:9" ht="15.6" x14ac:dyDescent="0.3">
      <c r="A68" s="3" t="s">
        <v>67</v>
      </c>
      <c r="B68" s="4">
        <v>1411</v>
      </c>
      <c r="C68" s="4">
        <v>0</v>
      </c>
      <c r="D68" s="4">
        <v>0</v>
      </c>
      <c r="E68" s="4">
        <v>0</v>
      </c>
      <c r="F68" s="4">
        <v>0</v>
      </c>
      <c r="G68" s="4">
        <v>0</v>
      </c>
      <c r="H68" s="5">
        <v>0</v>
      </c>
      <c r="I68" s="4">
        <v>0</v>
      </c>
    </row>
    <row r="69" spans="1:9" ht="31.2" x14ac:dyDescent="0.3">
      <c r="A69" s="3" t="s">
        <v>68</v>
      </c>
      <c r="B69" s="4">
        <v>1412</v>
      </c>
      <c r="C69" s="4">
        <v>0</v>
      </c>
      <c r="D69" s="4">
        <v>0</v>
      </c>
      <c r="E69" s="4">
        <v>0</v>
      </c>
      <c r="F69" s="4">
        <v>0</v>
      </c>
      <c r="G69" s="4">
        <v>0</v>
      </c>
      <c r="H69" s="5">
        <v>0</v>
      </c>
      <c r="I69" s="4">
        <v>0</v>
      </c>
    </row>
    <row r="70" spans="1:9" ht="15.6" x14ac:dyDescent="0.3">
      <c r="A70" s="3" t="s">
        <v>69</v>
      </c>
      <c r="B70" s="4">
        <v>1415</v>
      </c>
      <c r="C70" s="4">
        <v>14</v>
      </c>
      <c r="D70" s="4">
        <v>17.5</v>
      </c>
      <c r="E70" s="4">
        <v>18.900000000000002</v>
      </c>
      <c r="F70" s="4">
        <v>14</v>
      </c>
      <c r="G70" s="4">
        <v>14</v>
      </c>
      <c r="H70" s="5">
        <v>15.680000000000001</v>
      </c>
      <c r="I70" s="4">
        <v>14</v>
      </c>
    </row>
    <row r="71" spans="1:9" ht="62.4" x14ac:dyDescent="0.3">
      <c r="A71" s="3" t="s">
        <v>70</v>
      </c>
      <c r="B71" s="4">
        <v>1420</v>
      </c>
      <c r="C71" s="4">
        <v>16378</v>
      </c>
      <c r="D71" s="4">
        <v>20472.5</v>
      </c>
      <c r="E71" s="4">
        <v>22110.300000000003</v>
      </c>
      <c r="F71" s="4">
        <v>-47954</v>
      </c>
      <c r="G71" s="4">
        <v>-47954</v>
      </c>
      <c r="H71" s="5">
        <v>18343.36</v>
      </c>
      <c r="I71" s="4">
        <v>-54749</v>
      </c>
    </row>
    <row r="72" spans="1:9" ht="31.2" x14ac:dyDescent="0.3">
      <c r="A72" s="3" t="s">
        <v>71</v>
      </c>
      <c r="B72" s="4">
        <v>1425</v>
      </c>
      <c r="C72" s="4">
        <v>0</v>
      </c>
      <c r="D72" s="4">
        <v>0</v>
      </c>
      <c r="E72" s="4">
        <v>0</v>
      </c>
      <c r="F72" s="4">
        <v>0</v>
      </c>
      <c r="G72" s="4">
        <v>0</v>
      </c>
      <c r="H72" s="5">
        <v>0</v>
      </c>
      <c r="I72" s="4">
        <v>0</v>
      </c>
    </row>
    <row r="73" spans="1:9" ht="15.6" x14ac:dyDescent="0.3">
      <c r="A73" s="3" t="s">
        <v>72</v>
      </c>
      <c r="B73" s="4">
        <v>1430</v>
      </c>
      <c r="C73" s="4">
        <v>0</v>
      </c>
      <c r="D73" s="4">
        <v>0</v>
      </c>
      <c r="E73" s="4">
        <v>0</v>
      </c>
      <c r="F73" s="4">
        <v>0</v>
      </c>
      <c r="G73" s="4">
        <v>0</v>
      </c>
      <c r="H73" s="5">
        <v>0</v>
      </c>
      <c r="I73" s="4">
        <v>0</v>
      </c>
    </row>
    <row r="74" spans="1:9" ht="15.6" x14ac:dyDescent="0.3">
      <c r="A74" s="3" t="s">
        <v>73</v>
      </c>
      <c r="B74" s="4">
        <v>1435</v>
      </c>
      <c r="C74" s="4">
        <v>0</v>
      </c>
      <c r="D74" s="4">
        <v>0</v>
      </c>
      <c r="E74" s="4">
        <v>0</v>
      </c>
      <c r="F74" s="4">
        <v>0</v>
      </c>
      <c r="G74" s="4">
        <v>0</v>
      </c>
      <c r="H74" s="5">
        <v>0</v>
      </c>
      <c r="I74" s="4">
        <v>0</v>
      </c>
    </row>
    <row r="75" spans="1:9" ht="31.2" x14ac:dyDescent="0.3">
      <c r="A75" s="6" t="s">
        <v>28</v>
      </c>
      <c r="B75" s="4">
        <v>1495</v>
      </c>
      <c r="C75" s="4">
        <v>263596</v>
      </c>
      <c r="D75" s="4">
        <v>329495</v>
      </c>
      <c r="E75" s="4">
        <v>355854.60000000003</v>
      </c>
      <c r="F75" s="4">
        <v>225143</v>
      </c>
      <c r="G75" s="4">
        <v>225143</v>
      </c>
      <c r="H75" s="5">
        <v>295227.52000000002</v>
      </c>
      <c r="I75" s="4">
        <v>184656</v>
      </c>
    </row>
    <row r="76" spans="1:9" ht="15.6" x14ac:dyDescent="0.3">
      <c r="A76" s="25" t="s">
        <v>74</v>
      </c>
      <c r="B76" s="25"/>
      <c r="C76" s="25"/>
      <c r="D76" s="25"/>
      <c r="E76" s="25"/>
      <c r="F76" s="5"/>
      <c r="G76" s="5"/>
      <c r="H76" s="5">
        <v>0</v>
      </c>
      <c r="I76" s="5"/>
    </row>
    <row r="77" spans="1:9" ht="46.8" x14ac:dyDescent="0.3">
      <c r="A77" s="3" t="s">
        <v>75</v>
      </c>
      <c r="B77" s="4">
        <v>1500</v>
      </c>
      <c r="C77" s="4">
        <v>0</v>
      </c>
      <c r="D77" s="4">
        <v>0</v>
      </c>
      <c r="E77" s="4">
        <v>0</v>
      </c>
      <c r="F77" s="4">
        <v>0</v>
      </c>
      <c r="G77" s="4">
        <v>0</v>
      </c>
      <c r="H77" s="5">
        <v>0</v>
      </c>
      <c r="I77" s="4">
        <v>0</v>
      </c>
    </row>
    <row r="78" spans="1:9" ht="31.2" x14ac:dyDescent="0.3">
      <c r="A78" s="3" t="s">
        <v>76</v>
      </c>
      <c r="B78" s="4">
        <v>1505</v>
      </c>
      <c r="C78" s="4">
        <v>0</v>
      </c>
      <c r="D78" s="4">
        <v>0</v>
      </c>
      <c r="E78" s="4">
        <v>0</v>
      </c>
      <c r="F78" s="4">
        <v>0</v>
      </c>
      <c r="G78" s="4">
        <v>0</v>
      </c>
      <c r="H78" s="5">
        <v>0</v>
      </c>
      <c r="I78" s="4">
        <v>0</v>
      </c>
    </row>
    <row r="79" spans="1:9" ht="31.2" x14ac:dyDescent="0.3">
      <c r="A79" s="3" t="s">
        <v>77</v>
      </c>
      <c r="B79" s="4">
        <v>1510</v>
      </c>
      <c r="C79" s="4">
        <v>0</v>
      </c>
      <c r="D79" s="4">
        <v>0</v>
      </c>
      <c r="E79" s="4">
        <v>0</v>
      </c>
      <c r="F79" s="4">
        <v>0</v>
      </c>
      <c r="G79" s="4">
        <v>0</v>
      </c>
      <c r="H79" s="5">
        <v>0</v>
      </c>
      <c r="I79" s="4">
        <v>0</v>
      </c>
    </row>
    <row r="80" spans="1:9" ht="31.2" x14ac:dyDescent="0.3">
      <c r="A80" s="3" t="s">
        <v>78</v>
      </c>
      <c r="B80" s="4">
        <v>1515</v>
      </c>
      <c r="C80" s="4">
        <v>21077</v>
      </c>
      <c r="D80" s="4">
        <v>26346.25</v>
      </c>
      <c r="E80" s="4">
        <v>28453.95</v>
      </c>
      <c r="F80" s="4">
        <v>42291</v>
      </c>
      <c r="G80" s="4">
        <v>42291</v>
      </c>
      <c r="H80" s="5">
        <v>23606.240000000002</v>
      </c>
      <c r="I80" s="4">
        <v>68305</v>
      </c>
    </row>
    <row r="81" spans="1:9" ht="31.2" x14ac:dyDescent="0.3">
      <c r="A81" s="3" t="s">
        <v>79</v>
      </c>
      <c r="B81" s="4">
        <v>1520</v>
      </c>
      <c r="C81" s="4">
        <v>12606</v>
      </c>
      <c r="D81" s="4">
        <v>15757.5</v>
      </c>
      <c r="E81" s="4">
        <v>17018.100000000002</v>
      </c>
      <c r="F81" s="4">
        <v>14209</v>
      </c>
      <c r="G81" s="4">
        <v>14209</v>
      </c>
      <c r="H81" s="5">
        <v>14118.720000000001</v>
      </c>
      <c r="I81" s="4">
        <v>12455</v>
      </c>
    </row>
    <row r="82" spans="1:9" ht="46.8" x14ac:dyDescent="0.3">
      <c r="A82" s="3" t="s">
        <v>80</v>
      </c>
      <c r="B82" s="4">
        <v>1521</v>
      </c>
      <c r="C82" s="4">
        <v>0</v>
      </c>
      <c r="D82" s="4">
        <v>0</v>
      </c>
      <c r="E82" s="4">
        <v>0</v>
      </c>
      <c r="F82" s="4">
        <v>0</v>
      </c>
      <c r="G82" s="4">
        <v>0</v>
      </c>
      <c r="H82" s="5">
        <v>0</v>
      </c>
      <c r="I82" s="4">
        <v>0</v>
      </c>
    </row>
    <row r="83" spans="1:9" ht="31.2" x14ac:dyDescent="0.3">
      <c r="A83" s="3" t="s">
        <v>81</v>
      </c>
      <c r="B83" s="4">
        <v>1525</v>
      </c>
      <c r="C83" s="4">
        <v>0</v>
      </c>
      <c r="D83" s="4">
        <v>0</v>
      </c>
      <c r="E83" s="4">
        <v>0</v>
      </c>
      <c r="F83" s="4">
        <v>0</v>
      </c>
      <c r="G83" s="4">
        <v>0</v>
      </c>
      <c r="H83" s="5">
        <v>0</v>
      </c>
      <c r="I83" s="4">
        <v>0</v>
      </c>
    </row>
    <row r="84" spans="1:9" ht="31.2" x14ac:dyDescent="0.3">
      <c r="A84" s="3" t="s">
        <v>82</v>
      </c>
      <c r="B84" s="4">
        <v>1526</v>
      </c>
      <c r="C84" s="4">
        <v>0</v>
      </c>
      <c r="D84" s="4">
        <v>0</v>
      </c>
      <c r="E84" s="4">
        <v>0</v>
      </c>
      <c r="F84" s="4">
        <v>0</v>
      </c>
      <c r="G84" s="4">
        <v>0</v>
      </c>
      <c r="H84" s="5">
        <v>0</v>
      </c>
      <c r="I84" s="4">
        <v>0</v>
      </c>
    </row>
    <row r="85" spans="1:9" ht="31.2" x14ac:dyDescent="0.3">
      <c r="A85" s="3" t="s">
        <v>83</v>
      </c>
      <c r="B85" s="4">
        <v>1530</v>
      </c>
      <c r="C85" s="4">
        <v>0</v>
      </c>
      <c r="D85" s="4">
        <v>0</v>
      </c>
      <c r="E85" s="4">
        <v>0</v>
      </c>
      <c r="F85" s="4">
        <v>0</v>
      </c>
      <c r="G85" s="4">
        <v>0</v>
      </c>
      <c r="H85" s="5">
        <v>0</v>
      </c>
      <c r="I85" s="4">
        <v>0</v>
      </c>
    </row>
    <row r="86" spans="1:9" ht="78" x14ac:dyDescent="0.3">
      <c r="A86" s="3" t="s">
        <v>84</v>
      </c>
      <c r="B86" s="4">
        <v>1531</v>
      </c>
      <c r="C86" s="4">
        <v>0</v>
      </c>
      <c r="D86" s="4">
        <v>0</v>
      </c>
      <c r="E86" s="4">
        <v>0</v>
      </c>
      <c r="F86" s="4">
        <v>0</v>
      </c>
      <c r="G86" s="4">
        <v>0</v>
      </c>
      <c r="H86" s="5">
        <v>0</v>
      </c>
      <c r="I86" s="4">
        <v>0</v>
      </c>
    </row>
    <row r="87" spans="1:9" ht="62.4" x14ac:dyDescent="0.3">
      <c r="A87" s="3" t="s">
        <v>85</v>
      </c>
      <c r="B87" s="4">
        <v>1532</v>
      </c>
      <c r="C87" s="4">
        <v>0</v>
      </c>
      <c r="D87" s="4">
        <v>0</v>
      </c>
      <c r="E87" s="4">
        <v>0</v>
      </c>
      <c r="F87" s="4">
        <v>0</v>
      </c>
      <c r="G87" s="4">
        <v>0</v>
      </c>
      <c r="H87" s="5">
        <v>0</v>
      </c>
      <c r="I87" s="4">
        <v>0</v>
      </c>
    </row>
    <row r="88" spans="1:9" ht="62.4" x14ac:dyDescent="0.3">
      <c r="A88" s="3" t="s">
        <v>86</v>
      </c>
      <c r="B88" s="4">
        <v>1533</v>
      </c>
      <c r="C88" s="4">
        <v>0</v>
      </c>
      <c r="D88" s="4">
        <v>0</v>
      </c>
      <c r="E88" s="4">
        <v>0</v>
      </c>
      <c r="F88" s="4">
        <v>0</v>
      </c>
      <c r="G88" s="4">
        <v>0</v>
      </c>
      <c r="H88" s="5">
        <v>0</v>
      </c>
      <c r="I88" s="4">
        <v>0</v>
      </c>
    </row>
    <row r="89" spans="1:9" ht="62.4" x14ac:dyDescent="0.3">
      <c r="A89" s="3" t="s">
        <v>87</v>
      </c>
      <c r="B89" s="4">
        <v>1534</v>
      </c>
      <c r="C89" s="4">
        <v>0</v>
      </c>
      <c r="D89" s="4">
        <v>0</v>
      </c>
      <c r="E89" s="4">
        <v>0</v>
      </c>
      <c r="F89" s="4">
        <v>0</v>
      </c>
      <c r="G89" s="4">
        <v>0</v>
      </c>
      <c r="H89" s="5">
        <v>0</v>
      </c>
      <c r="I89" s="4">
        <v>0</v>
      </c>
    </row>
    <row r="90" spans="1:9" ht="31.2" x14ac:dyDescent="0.3">
      <c r="A90" s="3" t="s">
        <v>88</v>
      </c>
      <c r="B90" s="4">
        <v>1535</v>
      </c>
      <c r="C90" s="4">
        <v>0</v>
      </c>
      <c r="D90" s="4">
        <v>0</v>
      </c>
      <c r="E90" s="4">
        <v>0</v>
      </c>
      <c r="F90" s="4">
        <v>0</v>
      </c>
      <c r="G90" s="4">
        <v>0</v>
      </c>
      <c r="H90" s="5">
        <v>0</v>
      </c>
      <c r="I90" s="4">
        <v>0</v>
      </c>
    </row>
    <row r="91" spans="1:9" ht="15.6" x14ac:dyDescent="0.3">
      <c r="A91" s="3" t="s">
        <v>89</v>
      </c>
      <c r="B91" s="4">
        <v>1540</v>
      </c>
      <c r="C91" s="4">
        <v>0</v>
      </c>
      <c r="D91" s="4">
        <v>0</v>
      </c>
      <c r="E91" s="4">
        <v>0</v>
      </c>
      <c r="F91" s="4">
        <v>0</v>
      </c>
      <c r="G91" s="4">
        <v>0</v>
      </c>
      <c r="H91" s="5">
        <v>0</v>
      </c>
      <c r="I91" s="4">
        <v>0</v>
      </c>
    </row>
    <row r="92" spans="1:9" ht="31.2" x14ac:dyDescent="0.3">
      <c r="A92" s="3" t="s">
        <v>90</v>
      </c>
      <c r="B92" s="4">
        <v>1545</v>
      </c>
      <c r="C92" s="4">
        <v>0</v>
      </c>
      <c r="D92" s="4">
        <v>0</v>
      </c>
      <c r="E92" s="4">
        <v>0</v>
      </c>
      <c r="F92" s="4">
        <v>0</v>
      </c>
      <c r="G92" s="4">
        <v>0</v>
      </c>
      <c r="H92" s="5">
        <v>0</v>
      </c>
      <c r="I92" s="4">
        <v>0</v>
      </c>
    </row>
    <row r="93" spans="1:9" ht="31.2" x14ac:dyDescent="0.3">
      <c r="A93" s="6" t="s">
        <v>58</v>
      </c>
      <c r="B93" s="4">
        <v>1595</v>
      </c>
      <c r="C93" s="4">
        <v>33683</v>
      </c>
      <c r="D93" s="4">
        <v>42103.75</v>
      </c>
      <c r="E93" s="4">
        <v>45472.05</v>
      </c>
      <c r="F93" s="4">
        <v>56500</v>
      </c>
      <c r="G93" s="4">
        <v>56500</v>
      </c>
      <c r="H93" s="5">
        <v>37724.960000000006</v>
      </c>
      <c r="I93" s="4">
        <v>80760</v>
      </c>
    </row>
    <row r="94" spans="1:9" ht="15.6" x14ac:dyDescent="0.3">
      <c r="A94" s="25" t="s">
        <v>91</v>
      </c>
      <c r="B94" s="25"/>
      <c r="C94" s="25"/>
      <c r="D94" s="25"/>
      <c r="E94" s="25"/>
      <c r="F94" s="5"/>
      <c r="G94" s="5"/>
      <c r="H94" s="5"/>
      <c r="I94" s="5"/>
    </row>
    <row r="95" spans="1:9" ht="31.2" x14ac:dyDescent="0.3">
      <c r="A95" s="3" t="s">
        <v>92</v>
      </c>
      <c r="B95" s="4">
        <v>1600</v>
      </c>
      <c r="C95" s="4">
        <v>0</v>
      </c>
      <c r="D95" s="5">
        <v>0</v>
      </c>
      <c r="E95" s="5">
        <v>0</v>
      </c>
      <c r="F95" s="4">
        <v>0</v>
      </c>
      <c r="G95" s="4">
        <v>0</v>
      </c>
      <c r="H95" s="5">
        <v>0</v>
      </c>
      <c r="I95" s="4">
        <v>0</v>
      </c>
    </row>
    <row r="96" spans="1:9" ht="15.6" x14ac:dyDescent="0.3">
      <c r="A96" s="3" t="s">
        <v>93</v>
      </c>
      <c r="B96" s="4">
        <v>1605</v>
      </c>
      <c r="C96" s="4">
        <v>0</v>
      </c>
      <c r="D96" s="5">
        <v>0</v>
      </c>
      <c r="E96" s="5">
        <v>0</v>
      </c>
      <c r="F96" s="4">
        <v>0</v>
      </c>
      <c r="G96" s="4">
        <v>0</v>
      </c>
      <c r="H96" s="5">
        <v>0</v>
      </c>
      <c r="I96" s="4">
        <v>0</v>
      </c>
    </row>
    <row r="97" spans="1:9" ht="46.8" x14ac:dyDescent="0.3">
      <c r="A97" s="3" t="s">
        <v>94</v>
      </c>
      <c r="B97" s="26">
        <v>1610</v>
      </c>
      <c r="C97" s="26">
        <v>4011</v>
      </c>
      <c r="D97" s="5"/>
      <c r="E97" s="5">
        <v>5414.85</v>
      </c>
      <c r="F97" s="26">
        <v>4182</v>
      </c>
      <c r="G97" s="26">
        <v>4182</v>
      </c>
      <c r="H97" s="5">
        <v>4492.3200000000006</v>
      </c>
      <c r="I97" s="26">
        <v>4173</v>
      </c>
    </row>
    <row r="98" spans="1:9" ht="31.2" x14ac:dyDescent="0.3">
      <c r="A98" s="3" t="s">
        <v>95</v>
      </c>
      <c r="B98" s="26"/>
      <c r="C98" s="26"/>
      <c r="D98" s="5">
        <v>4060</v>
      </c>
      <c r="E98" s="5">
        <v>0</v>
      </c>
      <c r="F98" s="26"/>
      <c r="G98" s="26"/>
      <c r="H98" s="5">
        <v>0</v>
      </c>
      <c r="I98" s="26"/>
    </row>
    <row r="99" spans="1:9" ht="31.2" x14ac:dyDescent="0.3">
      <c r="A99" s="3" t="s">
        <v>96</v>
      </c>
      <c r="B99" s="4">
        <v>1615</v>
      </c>
      <c r="C99" s="4">
        <v>83275</v>
      </c>
      <c r="D99" s="5">
        <v>104093.75</v>
      </c>
      <c r="E99" s="5">
        <v>112421.25000000001</v>
      </c>
      <c r="F99" s="4">
        <v>47855</v>
      </c>
      <c r="G99" s="4">
        <v>47855</v>
      </c>
      <c r="H99" s="5">
        <v>93268.000000000015</v>
      </c>
      <c r="I99" s="4">
        <v>115383</v>
      </c>
    </row>
    <row r="100" spans="1:9" ht="31.2" x14ac:dyDescent="0.3">
      <c r="A100" s="3" t="s">
        <v>97</v>
      </c>
      <c r="B100" s="4">
        <v>1620</v>
      </c>
      <c r="C100" s="4">
        <v>14821</v>
      </c>
      <c r="D100" s="5">
        <v>18526.25</v>
      </c>
      <c r="E100" s="5">
        <v>20008.350000000002</v>
      </c>
      <c r="F100" s="4">
        <v>9262</v>
      </c>
      <c r="G100" s="4">
        <v>9262</v>
      </c>
      <c r="H100" s="5">
        <v>16599.52</v>
      </c>
      <c r="I100" s="4">
        <v>16819</v>
      </c>
    </row>
    <row r="101" spans="1:9" ht="46.8" x14ac:dyDescent="0.3">
      <c r="A101" s="3" t="s">
        <v>98</v>
      </c>
      <c r="B101" s="4">
        <v>1621</v>
      </c>
      <c r="C101" s="4">
        <v>0</v>
      </c>
      <c r="D101" s="5">
        <v>0</v>
      </c>
      <c r="E101" s="5">
        <v>0</v>
      </c>
      <c r="F101" s="4">
        <v>0</v>
      </c>
      <c r="G101" s="4">
        <v>0</v>
      </c>
      <c r="H101" s="5">
        <v>0</v>
      </c>
      <c r="I101" s="4">
        <v>0</v>
      </c>
    </row>
    <row r="102" spans="1:9" ht="31.2" x14ac:dyDescent="0.3">
      <c r="A102" s="3" t="s">
        <v>99</v>
      </c>
      <c r="B102" s="4">
        <v>1625</v>
      </c>
      <c r="C102" s="4">
        <v>1103</v>
      </c>
      <c r="D102" s="5">
        <v>1378.75</v>
      </c>
      <c r="E102" s="5">
        <v>1489.0500000000002</v>
      </c>
      <c r="F102" s="4">
        <v>1082</v>
      </c>
      <c r="G102" s="4">
        <v>1082</v>
      </c>
      <c r="H102" s="5">
        <v>1235.3600000000001</v>
      </c>
      <c r="I102" s="4">
        <v>1448</v>
      </c>
    </row>
    <row r="103" spans="1:9" ht="31.2" x14ac:dyDescent="0.3">
      <c r="A103" s="3" t="s">
        <v>100</v>
      </c>
      <c r="B103" s="4">
        <v>1630</v>
      </c>
      <c r="C103" s="4">
        <v>1401</v>
      </c>
      <c r="D103" s="5">
        <v>1751.25</v>
      </c>
      <c r="E103" s="5">
        <v>1891.3500000000001</v>
      </c>
      <c r="F103" s="4">
        <v>1819</v>
      </c>
      <c r="G103" s="4">
        <v>1819</v>
      </c>
      <c r="H103" s="5">
        <v>1569.1200000000001</v>
      </c>
      <c r="I103" s="4">
        <v>2426</v>
      </c>
    </row>
    <row r="104" spans="1:9" ht="31.2" x14ac:dyDescent="0.3">
      <c r="A104" s="3" t="s">
        <v>101</v>
      </c>
      <c r="B104" s="4">
        <v>1635</v>
      </c>
      <c r="C104" s="4">
        <v>20555</v>
      </c>
      <c r="D104" s="5">
        <v>25693.75</v>
      </c>
      <c r="E104" s="5">
        <v>27749.250000000004</v>
      </c>
      <c r="F104" s="4">
        <v>32220</v>
      </c>
      <c r="G104" s="4">
        <v>32220</v>
      </c>
      <c r="H104" s="5">
        <v>23021.600000000002</v>
      </c>
      <c r="I104" s="4">
        <v>37061</v>
      </c>
    </row>
    <row r="105" spans="1:9" ht="31.2" x14ac:dyDescent="0.3">
      <c r="A105" s="3" t="s">
        <v>102</v>
      </c>
      <c r="B105" s="4">
        <v>1640</v>
      </c>
      <c r="C105" s="4">
        <v>0</v>
      </c>
      <c r="D105" s="4">
        <v>0</v>
      </c>
      <c r="E105" s="5">
        <v>0</v>
      </c>
      <c r="F105" s="4">
        <v>0</v>
      </c>
      <c r="G105" s="4">
        <v>0</v>
      </c>
      <c r="H105" s="5">
        <v>0</v>
      </c>
      <c r="I105" s="4">
        <v>0</v>
      </c>
    </row>
    <row r="106" spans="1:9" ht="31.2" x14ac:dyDescent="0.3">
      <c r="A106" s="3" t="s">
        <v>44</v>
      </c>
      <c r="B106" s="4">
        <v>1645</v>
      </c>
      <c r="C106" s="4">
        <v>0</v>
      </c>
      <c r="D106" s="4">
        <v>0</v>
      </c>
      <c r="E106" s="5">
        <v>0</v>
      </c>
      <c r="F106" s="4">
        <v>0</v>
      </c>
      <c r="G106" s="4">
        <v>0</v>
      </c>
      <c r="H106" s="5">
        <v>0</v>
      </c>
      <c r="I106" s="4">
        <v>0</v>
      </c>
    </row>
    <row r="107" spans="1:9" ht="31.2" x14ac:dyDescent="0.3">
      <c r="A107" s="3" t="s">
        <v>103</v>
      </c>
      <c r="B107" s="4">
        <v>1650</v>
      </c>
      <c r="C107" s="4">
        <v>0</v>
      </c>
      <c r="D107" s="4">
        <v>0</v>
      </c>
      <c r="E107" s="5">
        <v>0</v>
      </c>
      <c r="F107" s="4">
        <v>0</v>
      </c>
      <c r="G107" s="4">
        <v>0</v>
      </c>
      <c r="H107" s="5">
        <v>0</v>
      </c>
      <c r="I107" s="4">
        <v>0</v>
      </c>
    </row>
    <row r="108" spans="1:9" ht="31.2" x14ac:dyDescent="0.3">
      <c r="A108" s="3" t="s">
        <v>104</v>
      </c>
      <c r="B108" s="4">
        <v>1660</v>
      </c>
      <c r="C108" s="4">
        <v>10229</v>
      </c>
      <c r="D108" s="4">
        <v>12786.25</v>
      </c>
      <c r="E108" s="5">
        <v>13809.150000000001</v>
      </c>
      <c r="F108" s="4">
        <v>10540</v>
      </c>
      <c r="G108" s="4">
        <v>10540</v>
      </c>
      <c r="H108" s="5">
        <v>11456.480000000001</v>
      </c>
      <c r="I108" s="4">
        <v>3079</v>
      </c>
    </row>
    <row r="109" spans="1:9" ht="31.2" x14ac:dyDescent="0.3">
      <c r="A109" s="3" t="s">
        <v>105</v>
      </c>
      <c r="B109" s="4">
        <v>1665</v>
      </c>
      <c r="C109" s="4">
        <v>0</v>
      </c>
      <c r="D109" s="4">
        <v>0</v>
      </c>
      <c r="E109" s="5">
        <v>0</v>
      </c>
      <c r="F109" s="4">
        <v>0</v>
      </c>
      <c r="G109" s="4">
        <v>0</v>
      </c>
      <c r="H109" s="5">
        <v>0</v>
      </c>
      <c r="I109" s="4">
        <v>0</v>
      </c>
    </row>
    <row r="110" spans="1:9" ht="46.8" x14ac:dyDescent="0.3">
      <c r="A110" s="3" t="s">
        <v>106</v>
      </c>
      <c r="B110" s="4">
        <v>1670</v>
      </c>
      <c r="C110" s="4">
        <v>0</v>
      </c>
      <c r="D110" s="4">
        <v>0</v>
      </c>
      <c r="E110" s="5">
        <v>0</v>
      </c>
      <c r="F110" s="4">
        <v>0</v>
      </c>
      <c r="G110" s="4">
        <v>0</v>
      </c>
      <c r="H110" s="5">
        <v>0</v>
      </c>
      <c r="I110" s="4">
        <v>0</v>
      </c>
    </row>
    <row r="111" spans="1:9" ht="31.2" x14ac:dyDescent="0.3">
      <c r="A111" s="3" t="s">
        <v>107</v>
      </c>
      <c r="B111" s="4">
        <v>1690</v>
      </c>
      <c r="C111" s="4">
        <v>389</v>
      </c>
      <c r="D111" s="4">
        <v>486.25</v>
      </c>
      <c r="E111" s="5">
        <v>525.15000000000009</v>
      </c>
      <c r="F111" s="4">
        <v>201</v>
      </c>
      <c r="G111" s="4">
        <v>201</v>
      </c>
      <c r="H111" s="5">
        <v>435.68000000000006</v>
      </c>
      <c r="I111" s="4">
        <v>224</v>
      </c>
    </row>
    <row r="112" spans="1:9" ht="31.2" x14ac:dyDescent="0.3">
      <c r="A112" s="6" t="s">
        <v>108</v>
      </c>
      <c r="B112" s="4">
        <v>1695</v>
      </c>
      <c r="C112" s="4">
        <v>135784</v>
      </c>
      <c r="D112" s="4">
        <v>169730</v>
      </c>
      <c r="E112" s="5">
        <v>183308.40000000002</v>
      </c>
      <c r="F112" s="4">
        <v>107161</v>
      </c>
      <c r="G112" s="4">
        <v>107161</v>
      </c>
      <c r="H112" s="5">
        <v>152078.08000000002</v>
      </c>
      <c r="I112" s="4">
        <v>180613</v>
      </c>
    </row>
    <row r="113" spans="1:9" ht="109.2" x14ac:dyDescent="0.3">
      <c r="A113" s="6" t="s">
        <v>109</v>
      </c>
      <c r="B113" s="4">
        <v>1700</v>
      </c>
      <c r="C113" s="4">
        <v>0</v>
      </c>
      <c r="D113" s="4">
        <v>0</v>
      </c>
      <c r="E113" s="4">
        <v>0</v>
      </c>
      <c r="F113" s="4">
        <v>0</v>
      </c>
      <c r="G113" s="4">
        <v>0</v>
      </c>
      <c r="H113" s="5">
        <v>0</v>
      </c>
      <c r="I113" s="4">
        <v>0</v>
      </c>
    </row>
    <row r="114" spans="1:9" ht="62.4" x14ac:dyDescent="0.3">
      <c r="A114" s="6" t="s">
        <v>110</v>
      </c>
      <c r="B114" s="4">
        <v>1800</v>
      </c>
      <c r="C114" s="4">
        <v>0</v>
      </c>
      <c r="D114" s="4">
        <v>0</v>
      </c>
      <c r="E114" s="4">
        <v>0</v>
      </c>
      <c r="F114" s="4">
        <v>0</v>
      </c>
      <c r="G114" s="4">
        <v>0</v>
      </c>
      <c r="H114" s="5">
        <v>0</v>
      </c>
      <c r="I114" s="4">
        <v>0</v>
      </c>
    </row>
    <row r="115" spans="1:9" ht="15.6" x14ac:dyDescent="0.3">
      <c r="A115" s="6" t="s">
        <v>60</v>
      </c>
      <c r="B115" s="4">
        <v>1900</v>
      </c>
      <c r="C115" s="4">
        <v>433063</v>
      </c>
      <c r="D115" s="4">
        <v>541328.75</v>
      </c>
      <c r="E115" s="4">
        <v>584635.05000000005</v>
      </c>
      <c r="F115" s="4">
        <v>388804</v>
      </c>
      <c r="G115" s="4">
        <v>388804</v>
      </c>
      <c r="H115" s="5">
        <v>485030.56000000006</v>
      </c>
      <c r="I115" s="4">
        <v>446029</v>
      </c>
    </row>
  </sheetData>
  <mergeCells count="27">
    <mergeCell ref="G39:G40"/>
    <mergeCell ref="I39:I40"/>
    <mergeCell ref="B2:I2"/>
    <mergeCell ref="A5:E5"/>
    <mergeCell ref="B19:B20"/>
    <mergeCell ref="C19:C20"/>
    <mergeCell ref="E19:E20"/>
    <mergeCell ref="F19:F20"/>
    <mergeCell ref="G19:G20"/>
    <mergeCell ref="I19:I20"/>
    <mergeCell ref="A29:E29"/>
    <mergeCell ref="B39:B40"/>
    <mergeCell ref="C39:C40"/>
    <mergeCell ref="F39:F40"/>
    <mergeCell ref="B52:B53"/>
    <mergeCell ref="C52:C53"/>
    <mergeCell ref="F52:F53"/>
    <mergeCell ref="G52:G53"/>
    <mergeCell ref="I52:I53"/>
    <mergeCell ref="A63:E63"/>
    <mergeCell ref="I97:I98"/>
    <mergeCell ref="A76:E76"/>
    <mergeCell ref="A94:E94"/>
    <mergeCell ref="B97:B98"/>
    <mergeCell ref="C97:C98"/>
    <mergeCell ref="F97:F98"/>
    <mergeCell ref="G97:G98"/>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opLeftCell="A28" workbookViewId="0">
      <selection activeCell="C14" sqref="C14"/>
    </sheetView>
  </sheetViews>
  <sheetFormatPr defaultRowHeight="14.4" x14ac:dyDescent="0.3"/>
  <cols>
    <col min="1" max="1" width="24.33203125" customWidth="1"/>
    <col min="2" max="2" width="18" customWidth="1"/>
    <col min="3" max="3" width="22.5546875" customWidth="1"/>
    <col min="4" max="4" width="25.109375" customWidth="1"/>
    <col min="5" max="5" width="19.109375" customWidth="1"/>
    <col min="6" max="6" width="16.88671875" customWidth="1"/>
    <col min="7" max="7" width="16.33203125" customWidth="1"/>
    <col min="8" max="8" width="16" customWidth="1"/>
    <col min="9" max="9" width="18" customWidth="1"/>
  </cols>
  <sheetData>
    <row r="1" spans="1:9" ht="18" x14ac:dyDescent="0.35">
      <c r="A1" s="27" t="s">
        <v>0</v>
      </c>
      <c r="B1" s="27"/>
      <c r="C1" s="27"/>
      <c r="D1" s="27"/>
      <c r="E1" s="27"/>
      <c r="F1" s="27"/>
      <c r="G1" s="27"/>
      <c r="H1" s="27"/>
      <c r="I1" s="8"/>
    </row>
    <row r="2" spans="1:9" ht="27.6" x14ac:dyDescent="0.3">
      <c r="A2" s="9" t="s">
        <v>111</v>
      </c>
      <c r="B2" s="9" t="s">
        <v>2</v>
      </c>
      <c r="C2" s="9" t="s">
        <v>112</v>
      </c>
      <c r="D2" s="9" t="s">
        <v>113</v>
      </c>
      <c r="E2" s="9" t="s">
        <v>114</v>
      </c>
      <c r="F2" s="9" t="s">
        <v>115</v>
      </c>
      <c r="G2" s="9" t="s">
        <v>116</v>
      </c>
      <c r="H2" s="9" t="s">
        <v>117</v>
      </c>
      <c r="I2" s="9" t="s">
        <v>118</v>
      </c>
    </row>
    <row r="3" spans="1:9" ht="42" x14ac:dyDescent="0.3">
      <c r="A3" s="10" t="s">
        <v>119</v>
      </c>
      <c r="B3" s="11">
        <v>2000</v>
      </c>
      <c r="C3" s="11">
        <v>614544</v>
      </c>
      <c r="D3" s="11">
        <v>669852.96000000008</v>
      </c>
      <c r="E3" s="12">
        <v>700580.15999999992</v>
      </c>
      <c r="F3" s="12">
        <v>712871.03999999992</v>
      </c>
      <c r="G3" s="12">
        <v>725161.91999999993</v>
      </c>
      <c r="H3" s="12">
        <v>743598.24</v>
      </c>
      <c r="I3" s="12">
        <v>762034.56</v>
      </c>
    </row>
    <row r="4" spans="1:9" ht="28.2" x14ac:dyDescent="0.3">
      <c r="A4" s="10" t="s">
        <v>120</v>
      </c>
      <c r="B4" s="11">
        <v>2010</v>
      </c>
      <c r="C4" s="11">
        <v>-632743</v>
      </c>
      <c r="D4" s="11">
        <v>-689689.87</v>
      </c>
      <c r="E4" s="12">
        <v>-721327.0199999999</v>
      </c>
      <c r="F4" s="12">
        <v>-733981.88</v>
      </c>
      <c r="G4" s="12">
        <v>-746636.74</v>
      </c>
      <c r="H4" s="12">
        <v>-765619.03</v>
      </c>
      <c r="I4" s="12">
        <v>-784601.32</v>
      </c>
    </row>
    <row r="5" spans="1:9" ht="28.2" x14ac:dyDescent="0.3">
      <c r="A5" s="10" t="s">
        <v>121</v>
      </c>
      <c r="B5" s="11">
        <v>2011</v>
      </c>
      <c r="C5" s="11">
        <v>0</v>
      </c>
      <c r="D5" s="11">
        <v>0</v>
      </c>
      <c r="E5" s="12">
        <v>0</v>
      </c>
      <c r="F5" s="12">
        <v>0</v>
      </c>
      <c r="G5" s="12">
        <v>0</v>
      </c>
      <c r="H5" s="12">
        <v>0</v>
      </c>
      <c r="I5" s="12">
        <v>0</v>
      </c>
    </row>
    <row r="6" spans="1:9" ht="28.2" x14ac:dyDescent="0.3">
      <c r="A6" s="10" t="s">
        <v>122</v>
      </c>
      <c r="B6" s="11">
        <v>2012</v>
      </c>
      <c r="C6" s="11">
        <v>0</v>
      </c>
      <c r="D6" s="11">
        <v>0</v>
      </c>
      <c r="E6" s="12">
        <v>0</v>
      </c>
      <c r="F6" s="12">
        <v>0</v>
      </c>
      <c r="G6" s="12">
        <v>0</v>
      </c>
      <c r="H6" s="12">
        <v>0</v>
      </c>
      <c r="I6" s="12">
        <v>0</v>
      </c>
    </row>
    <row r="7" spans="1:9" ht="42" x14ac:dyDescent="0.3">
      <c r="A7" s="10" t="s">
        <v>123</v>
      </c>
      <c r="B7" s="11">
        <v>2013</v>
      </c>
      <c r="C7" s="11">
        <v>0</v>
      </c>
      <c r="D7" s="11">
        <v>0</v>
      </c>
      <c r="E7" s="12">
        <v>0</v>
      </c>
      <c r="F7" s="12">
        <v>0</v>
      </c>
      <c r="G7" s="12">
        <v>0</v>
      </c>
      <c r="H7" s="12">
        <v>0</v>
      </c>
      <c r="I7" s="12">
        <v>0</v>
      </c>
    </row>
    <row r="8" spans="1:9" ht="55.8" x14ac:dyDescent="0.3">
      <c r="A8" s="10" t="s">
        <v>124</v>
      </c>
      <c r="B8" s="11">
        <v>2014</v>
      </c>
      <c r="C8" s="11">
        <v>0</v>
      </c>
      <c r="D8" s="11">
        <v>0</v>
      </c>
      <c r="E8" s="12">
        <v>0</v>
      </c>
      <c r="F8" s="12">
        <v>0</v>
      </c>
      <c r="G8" s="12">
        <v>0</v>
      </c>
      <c r="H8" s="12">
        <v>0</v>
      </c>
      <c r="I8" s="12">
        <v>0</v>
      </c>
    </row>
    <row r="9" spans="1:9" ht="42" x14ac:dyDescent="0.3">
      <c r="A9" s="10" t="s">
        <v>125</v>
      </c>
      <c r="B9" s="11">
        <v>2050</v>
      </c>
      <c r="C9" s="11">
        <v>0</v>
      </c>
      <c r="D9" s="11">
        <v>0</v>
      </c>
      <c r="E9" s="12">
        <v>0</v>
      </c>
      <c r="F9" s="12">
        <v>0</v>
      </c>
      <c r="G9" s="12">
        <v>0</v>
      </c>
      <c r="H9" s="12">
        <v>0</v>
      </c>
      <c r="I9" s="12">
        <v>0</v>
      </c>
    </row>
    <row r="10" spans="1:9" ht="28.2" x14ac:dyDescent="0.3">
      <c r="A10" s="10" t="s">
        <v>126</v>
      </c>
      <c r="B10" s="11">
        <v>2070</v>
      </c>
      <c r="C10" s="11">
        <v>0</v>
      </c>
      <c r="D10" s="11">
        <v>0</v>
      </c>
      <c r="E10" s="12">
        <v>0</v>
      </c>
      <c r="F10" s="12">
        <v>0</v>
      </c>
      <c r="G10" s="12">
        <v>0</v>
      </c>
      <c r="H10" s="12">
        <v>0</v>
      </c>
      <c r="I10" s="12">
        <v>0</v>
      </c>
    </row>
    <row r="11" spans="1:9" x14ac:dyDescent="0.3">
      <c r="A11" s="10" t="s">
        <v>127</v>
      </c>
      <c r="B11" s="11">
        <v>2090</v>
      </c>
      <c r="C11" s="11">
        <v>0</v>
      </c>
      <c r="D11" s="11">
        <v>0</v>
      </c>
      <c r="E11" s="12">
        <v>0</v>
      </c>
      <c r="F11" s="12">
        <v>0</v>
      </c>
      <c r="G11" s="12">
        <v>0</v>
      </c>
      <c r="H11" s="12">
        <v>0</v>
      </c>
      <c r="I11" s="12">
        <v>0</v>
      </c>
    </row>
    <row r="12" spans="1:9" x14ac:dyDescent="0.3">
      <c r="A12" s="10" t="s">
        <v>128</v>
      </c>
      <c r="B12" s="11">
        <v>2095</v>
      </c>
      <c r="C12" s="11">
        <v>-18199</v>
      </c>
      <c r="D12" s="11">
        <v>-19836.91</v>
      </c>
      <c r="E12" s="12">
        <v>-20746.859999999997</v>
      </c>
      <c r="F12" s="12">
        <v>-21110.84</v>
      </c>
      <c r="G12" s="12">
        <v>-21474.82</v>
      </c>
      <c r="H12" s="12">
        <v>-22020.79</v>
      </c>
      <c r="I12" s="12">
        <v>-22566.76</v>
      </c>
    </row>
    <row r="13" spans="1:9" ht="55.8" x14ac:dyDescent="0.3">
      <c r="A13" s="10" t="s">
        <v>129</v>
      </c>
      <c r="B13" s="11">
        <v>2105</v>
      </c>
      <c r="C13" s="11">
        <v>0</v>
      </c>
      <c r="D13" s="11">
        <v>0</v>
      </c>
      <c r="E13" s="12">
        <v>0</v>
      </c>
      <c r="F13" s="12">
        <v>0</v>
      </c>
      <c r="G13" s="12">
        <v>0</v>
      </c>
      <c r="H13" s="12">
        <v>0</v>
      </c>
      <c r="I13" s="12">
        <v>0</v>
      </c>
    </row>
    <row r="14" spans="1:9" ht="42" x14ac:dyDescent="0.3">
      <c r="A14" s="10" t="s">
        <v>130</v>
      </c>
      <c r="B14" s="11">
        <v>2110</v>
      </c>
      <c r="C14" s="11">
        <v>0</v>
      </c>
      <c r="D14" s="11">
        <v>0</v>
      </c>
      <c r="E14" s="12">
        <v>0</v>
      </c>
      <c r="F14" s="12">
        <v>0</v>
      </c>
      <c r="G14" s="12">
        <v>0</v>
      </c>
      <c r="H14" s="12">
        <v>0</v>
      </c>
      <c r="I14" s="12">
        <v>0</v>
      </c>
    </row>
    <row r="15" spans="1:9" ht="28.2" x14ac:dyDescent="0.3">
      <c r="A15" s="10" t="s">
        <v>131</v>
      </c>
      <c r="B15" s="11">
        <v>2111</v>
      </c>
      <c r="C15" s="11">
        <v>0</v>
      </c>
      <c r="D15" s="11">
        <v>0</v>
      </c>
      <c r="E15" s="12">
        <v>0</v>
      </c>
      <c r="F15" s="12">
        <v>0</v>
      </c>
      <c r="G15" s="12">
        <v>0</v>
      </c>
      <c r="H15" s="12">
        <v>0</v>
      </c>
      <c r="I15" s="12">
        <v>0</v>
      </c>
    </row>
    <row r="16" spans="1:9" ht="42" x14ac:dyDescent="0.3">
      <c r="A16" s="10" t="s">
        <v>132</v>
      </c>
      <c r="B16" s="11">
        <v>2112</v>
      </c>
      <c r="C16" s="11">
        <v>0</v>
      </c>
      <c r="D16" s="11">
        <v>0</v>
      </c>
      <c r="E16" s="12">
        <v>0</v>
      </c>
      <c r="F16" s="12">
        <v>0</v>
      </c>
      <c r="G16" s="12">
        <v>0</v>
      </c>
      <c r="H16" s="12">
        <v>0</v>
      </c>
      <c r="I16" s="12">
        <v>0</v>
      </c>
    </row>
    <row r="17" spans="1:9" x14ac:dyDescent="0.3">
      <c r="A17" s="10" t="s">
        <v>133</v>
      </c>
      <c r="B17" s="11">
        <v>2120</v>
      </c>
      <c r="C17" s="11">
        <v>47055</v>
      </c>
      <c r="D17" s="11">
        <v>51289.950000000004</v>
      </c>
      <c r="E17" s="12">
        <v>53642.7</v>
      </c>
      <c r="F17" s="12">
        <v>54583.799999999996</v>
      </c>
      <c r="G17" s="12">
        <v>55524.899999999994</v>
      </c>
      <c r="H17" s="12">
        <v>56936.549999999996</v>
      </c>
      <c r="I17" s="12">
        <v>58348.2</v>
      </c>
    </row>
    <row r="18" spans="1:9" ht="55.8" x14ac:dyDescent="0.3">
      <c r="A18" s="10" t="s">
        <v>134</v>
      </c>
      <c r="B18" s="11">
        <v>2121</v>
      </c>
      <c r="C18" s="11">
        <v>0</v>
      </c>
      <c r="D18" s="11">
        <v>0</v>
      </c>
      <c r="E18" s="12">
        <v>0</v>
      </c>
      <c r="F18" s="12">
        <v>0</v>
      </c>
      <c r="G18" s="12">
        <v>0</v>
      </c>
      <c r="H18" s="12">
        <v>0</v>
      </c>
      <c r="I18" s="12">
        <v>0</v>
      </c>
    </row>
    <row r="19" spans="1:9" ht="69.599999999999994" x14ac:dyDescent="0.3">
      <c r="A19" s="10" t="s">
        <v>135</v>
      </c>
      <c r="B19" s="11">
        <v>2122</v>
      </c>
      <c r="C19" s="11">
        <v>0</v>
      </c>
      <c r="D19" s="11">
        <v>0</v>
      </c>
      <c r="E19" s="12">
        <v>0</v>
      </c>
      <c r="F19" s="12">
        <v>0</v>
      </c>
      <c r="G19" s="12">
        <v>0</v>
      </c>
      <c r="H19" s="12">
        <v>0</v>
      </c>
      <c r="I19" s="12">
        <v>0</v>
      </c>
    </row>
    <row r="20" spans="1:9" ht="42" x14ac:dyDescent="0.3">
      <c r="A20" s="10" t="s">
        <v>136</v>
      </c>
      <c r="B20" s="11">
        <v>2130</v>
      </c>
      <c r="C20" s="11">
        <v>0</v>
      </c>
      <c r="D20" s="11">
        <v>0</v>
      </c>
      <c r="E20" s="12">
        <v>0</v>
      </c>
      <c r="F20" s="12">
        <v>0</v>
      </c>
      <c r="G20" s="12">
        <v>0</v>
      </c>
      <c r="H20" s="12">
        <v>0</v>
      </c>
      <c r="I20" s="12">
        <v>0</v>
      </c>
    </row>
    <row r="21" spans="1:9" x14ac:dyDescent="0.3">
      <c r="A21" s="10" t="s">
        <v>137</v>
      </c>
      <c r="B21" s="11">
        <v>2130</v>
      </c>
      <c r="C21" s="11">
        <v>-20922</v>
      </c>
      <c r="D21" s="11">
        <v>-22804.980000000003</v>
      </c>
      <c r="E21" s="12">
        <v>-23851.079999999998</v>
      </c>
      <c r="F21" s="12">
        <v>-24269.519999999997</v>
      </c>
      <c r="G21" s="12">
        <v>-24687.96</v>
      </c>
      <c r="H21" s="12">
        <v>-25315.62</v>
      </c>
      <c r="I21" s="12">
        <v>-25943.279999999999</v>
      </c>
    </row>
    <row r="22" spans="1:9" x14ac:dyDescent="0.3">
      <c r="A22" s="10" t="s">
        <v>138</v>
      </c>
      <c r="B22" s="11">
        <v>2150</v>
      </c>
      <c r="C22" s="11">
        <v>0</v>
      </c>
      <c r="D22" s="11">
        <v>0</v>
      </c>
      <c r="E22" s="12">
        <v>0</v>
      </c>
      <c r="F22" s="12">
        <v>0</v>
      </c>
      <c r="G22" s="12">
        <v>0</v>
      </c>
      <c r="H22" s="12">
        <v>0</v>
      </c>
      <c r="I22" s="12">
        <v>0</v>
      </c>
    </row>
    <row r="23" spans="1:9" x14ac:dyDescent="0.3">
      <c r="A23" s="10" t="s">
        <v>139</v>
      </c>
      <c r="B23" s="11">
        <v>2180</v>
      </c>
      <c r="C23" s="11">
        <v>-10563</v>
      </c>
      <c r="D23" s="11">
        <v>-11513.67</v>
      </c>
      <c r="E23" s="12">
        <v>-12041.82</v>
      </c>
      <c r="F23" s="12">
        <v>-12253.08</v>
      </c>
      <c r="G23" s="12">
        <v>-12464.34</v>
      </c>
      <c r="H23" s="12">
        <v>-12781.23</v>
      </c>
      <c r="I23" s="12">
        <v>-13098.12</v>
      </c>
    </row>
    <row r="24" spans="1:9" ht="55.8" x14ac:dyDescent="0.3">
      <c r="A24" s="10" t="s">
        <v>140</v>
      </c>
      <c r="B24" s="11">
        <v>2181</v>
      </c>
      <c r="C24" s="11">
        <v>0</v>
      </c>
      <c r="D24" s="11">
        <v>0</v>
      </c>
      <c r="E24" s="12">
        <v>0</v>
      </c>
      <c r="F24" s="12">
        <v>0</v>
      </c>
      <c r="G24" s="12">
        <v>0</v>
      </c>
      <c r="H24" s="12">
        <v>0</v>
      </c>
      <c r="I24" s="12">
        <v>0</v>
      </c>
    </row>
    <row r="25" spans="1:9" ht="69.599999999999994" x14ac:dyDescent="0.3">
      <c r="A25" s="10" t="s">
        <v>141</v>
      </c>
      <c r="B25" s="11">
        <v>2182</v>
      </c>
      <c r="C25" s="11">
        <v>0</v>
      </c>
      <c r="D25" s="11">
        <v>0</v>
      </c>
      <c r="E25" s="12">
        <v>0</v>
      </c>
      <c r="F25" s="12">
        <v>0</v>
      </c>
      <c r="G25" s="12">
        <v>0</v>
      </c>
      <c r="H25" s="12">
        <v>0</v>
      </c>
      <c r="I25" s="12">
        <v>0</v>
      </c>
    </row>
    <row r="26" spans="1:9" ht="42" x14ac:dyDescent="0.3">
      <c r="A26" s="10" t="s">
        <v>142</v>
      </c>
      <c r="B26" s="11">
        <v>2190</v>
      </c>
      <c r="C26" s="11">
        <v>0</v>
      </c>
      <c r="D26" s="11">
        <v>0</v>
      </c>
      <c r="E26" s="12">
        <v>0</v>
      </c>
      <c r="F26" s="12">
        <v>0</v>
      </c>
      <c r="G26" s="12">
        <v>0</v>
      </c>
      <c r="H26" s="12">
        <v>0</v>
      </c>
      <c r="I26" s="12">
        <v>0</v>
      </c>
    </row>
    <row r="27" spans="1:9" ht="42" x14ac:dyDescent="0.3">
      <c r="A27" s="10" t="s">
        <v>143</v>
      </c>
      <c r="B27" s="11">
        <v>2195</v>
      </c>
      <c r="C27" s="11">
        <v>-2629</v>
      </c>
      <c r="D27" s="11">
        <v>-2865.61</v>
      </c>
      <c r="E27" s="12">
        <v>-2997.06</v>
      </c>
      <c r="F27" s="12">
        <v>-3049.64</v>
      </c>
      <c r="G27" s="12">
        <v>-3102.22</v>
      </c>
      <c r="H27" s="12">
        <v>-3181.0899999999997</v>
      </c>
      <c r="I27" s="12">
        <v>-3259.96</v>
      </c>
    </row>
    <row r="28" spans="1:9" ht="28.2" x14ac:dyDescent="0.3">
      <c r="A28" s="10" t="s">
        <v>144</v>
      </c>
      <c r="B28" s="11">
        <v>2200</v>
      </c>
      <c r="C28" s="11">
        <v>0</v>
      </c>
      <c r="D28" s="11">
        <v>0</v>
      </c>
      <c r="E28" s="12">
        <v>0</v>
      </c>
      <c r="F28" s="12">
        <v>0</v>
      </c>
      <c r="G28" s="12">
        <v>0</v>
      </c>
      <c r="H28" s="12">
        <v>0</v>
      </c>
      <c r="I28" s="12">
        <v>0</v>
      </c>
    </row>
    <row r="29" spans="1:9" x14ac:dyDescent="0.3">
      <c r="A29" s="10" t="s">
        <v>145</v>
      </c>
      <c r="B29" s="11">
        <v>2220</v>
      </c>
      <c r="C29" s="11">
        <v>14618</v>
      </c>
      <c r="D29" s="11">
        <v>15933.62</v>
      </c>
      <c r="E29" s="12">
        <v>16664.519999999997</v>
      </c>
      <c r="F29" s="12">
        <v>16956.879999999997</v>
      </c>
      <c r="G29" s="12">
        <v>17249.239999999998</v>
      </c>
      <c r="H29" s="12">
        <v>17687.78</v>
      </c>
      <c r="I29" s="12">
        <v>18126.32</v>
      </c>
    </row>
    <row r="30" spans="1:9" x14ac:dyDescent="0.3">
      <c r="A30" s="10" t="s">
        <v>146</v>
      </c>
      <c r="B30" s="11">
        <v>2240</v>
      </c>
      <c r="C30" s="11">
        <v>0</v>
      </c>
      <c r="D30" s="11">
        <v>0</v>
      </c>
      <c r="E30" s="12">
        <v>0</v>
      </c>
      <c r="F30" s="12">
        <v>0</v>
      </c>
      <c r="G30" s="12">
        <v>0</v>
      </c>
      <c r="H30" s="12">
        <v>0</v>
      </c>
      <c r="I30" s="12">
        <v>0</v>
      </c>
    </row>
    <row r="31" spans="1:9" ht="28.2" x14ac:dyDescent="0.3">
      <c r="A31" s="10" t="s">
        <v>147</v>
      </c>
      <c r="B31" s="11">
        <v>2241</v>
      </c>
      <c r="C31" s="11">
        <v>0</v>
      </c>
      <c r="D31" s="11">
        <v>0</v>
      </c>
      <c r="E31" s="12">
        <v>0</v>
      </c>
      <c r="F31" s="12">
        <v>0</v>
      </c>
      <c r="G31" s="12">
        <v>0</v>
      </c>
      <c r="H31" s="12">
        <v>0</v>
      </c>
      <c r="I31" s="12">
        <v>0</v>
      </c>
    </row>
    <row r="32" spans="1:9" x14ac:dyDescent="0.3">
      <c r="A32" s="10" t="s">
        <v>148</v>
      </c>
      <c r="B32" s="11">
        <v>2250</v>
      </c>
      <c r="C32" s="11">
        <v>-12325</v>
      </c>
      <c r="D32" s="11">
        <v>-13434.250000000002</v>
      </c>
      <c r="E32" s="12">
        <v>-14050.499999999998</v>
      </c>
      <c r="F32" s="12">
        <v>-14296.999999999998</v>
      </c>
      <c r="G32" s="12">
        <v>-14543.5</v>
      </c>
      <c r="H32" s="12">
        <v>-14913.25</v>
      </c>
      <c r="I32" s="12">
        <v>-15283</v>
      </c>
    </row>
    <row r="33" spans="1:9" ht="28.2" x14ac:dyDescent="0.3">
      <c r="A33" s="10" t="s">
        <v>149</v>
      </c>
      <c r="B33" s="11">
        <v>2255</v>
      </c>
      <c r="C33" s="11">
        <v>0</v>
      </c>
      <c r="D33" s="11">
        <v>0</v>
      </c>
      <c r="E33" s="12">
        <v>0</v>
      </c>
      <c r="F33" s="12">
        <v>0</v>
      </c>
      <c r="G33" s="12">
        <v>0</v>
      </c>
      <c r="H33" s="12">
        <v>0</v>
      </c>
      <c r="I33" s="12">
        <v>0</v>
      </c>
    </row>
    <row r="34" spans="1:9" x14ac:dyDescent="0.3">
      <c r="A34" s="10" t="s">
        <v>150</v>
      </c>
      <c r="B34" s="11">
        <v>2270</v>
      </c>
      <c r="C34" s="11">
        <v>0</v>
      </c>
      <c r="D34" s="11">
        <v>0</v>
      </c>
      <c r="E34" s="12">
        <v>0</v>
      </c>
      <c r="F34" s="12">
        <v>0</v>
      </c>
      <c r="G34" s="12">
        <v>0</v>
      </c>
      <c r="H34" s="12">
        <v>0</v>
      </c>
      <c r="I34" s="12">
        <v>0</v>
      </c>
    </row>
    <row r="35" spans="1:9" ht="42" x14ac:dyDescent="0.3">
      <c r="A35" s="10" t="s">
        <v>151</v>
      </c>
      <c r="B35" s="11">
        <v>2275</v>
      </c>
      <c r="C35" s="11">
        <v>0</v>
      </c>
      <c r="D35" s="11">
        <v>0</v>
      </c>
      <c r="E35" s="12">
        <v>0</v>
      </c>
      <c r="F35" s="12">
        <v>0</v>
      </c>
      <c r="G35" s="12">
        <v>0</v>
      </c>
      <c r="H35" s="12">
        <v>0</v>
      </c>
      <c r="I35" s="12">
        <v>0</v>
      </c>
    </row>
    <row r="36" spans="1:9" ht="42" x14ac:dyDescent="0.3">
      <c r="A36" s="10" t="s">
        <v>152</v>
      </c>
      <c r="B36" s="11">
        <v>2290</v>
      </c>
      <c r="C36" s="11">
        <v>0</v>
      </c>
      <c r="D36" s="11">
        <v>0</v>
      </c>
      <c r="E36" s="12">
        <v>0</v>
      </c>
      <c r="F36" s="12">
        <v>0</v>
      </c>
      <c r="G36" s="12">
        <v>0</v>
      </c>
      <c r="H36" s="12">
        <v>0</v>
      </c>
      <c r="I36" s="12">
        <v>0</v>
      </c>
    </row>
    <row r="37" spans="1:9" ht="28.2" x14ac:dyDescent="0.3">
      <c r="A37" s="10" t="s">
        <v>153</v>
      </c>
      <c r="B37" s="11">
        <v>2295</v>
      </c>
      <c r="C37" s="11">
        <v>-336</v>
      </c>
      <c r="D37" s="11">
        <v>-366.24</v>
      </c>
      <c r="E37" s="12">
        <v>-383.03999999999996</v>
      </c>
      <c r="F37" s="12">
        <v>-389.76</v>
      </c>
      <c r="G37" s="12">
        <v>-396.47999999999996</v>
      </c>
      <c r="H37" s="12">
        <v>-406.56</v>
      </c>
      <c r="I37" s="12">
        <v>-416.64</v>
      </c>
    </row>
    <row r="38" spans="1:9" ht="28.2" x14ac:dyDescent="0.3">
      <c r="A38" s="10" t="s">
        <v>154</v>
      </c>
      <c r="B38" s="11">
        <v>2300</v>
      </c>
      <c r="C38" s="11">
        <v>-10253</v>
      </c>
      <c r="D38" s="11">
        <v>-11175.77</v>
      </c>
      <c r="E38" s="12">
        <v>-11688.419999999998</v>
      </c>
      <c r="F38" s="12">
        <v>-11893.48</v>
      </c>
      <c r="G38" s="12">
        <v>-12098.539999999999</v>
      </c>
      <c r="H38" s="12">
        <v>-12406.13</v>
      </c>
      <c r="I38" s="12">
        <v>-12713.72</v>
      </c>
    </row>
    <row r="39" spans="1:9" ht="42" x14ac:dyDescent="0.3">
      <c r="A39" s="10" t="s">
        <v>155</v>
      </c>
      <c r="B39" s="11">
        <v>2305</v>
      </c>
      <c r="C39" s="11">
        <v>0</v>
      </c>
      <c r="D39" s="11">
        <v>0</v>
      </c>
      <c r="E39" s="12">
        <v>0</v>
      </c>
      <c r="F39" s="12">
        <v>0</v>
      </c>
      <c r="G39" s="12">
        <v>0</v>
      </c>
      <c r="H39" s="12">
        <v>0</v>
      </c>
      <c r="I39" s="12">
        <v>0</v>
      </c>
    </row>
    <row r="40" spans="1:9" ht="28.2" x14ac:dyDescent="0.3">
      <c r="A40" s="10" t="s">
        <v>156</v>
      </c>
      <c r="B40" s="11">
        <v>2350</v>
      </c>
      <c r="C40" s="11">
        <v>0</v>
      </c>
      <c r="D40" s="11">
        <v>0</v>
      </c>
      <c r="E40" s="12">
        <v>0</v>
      </c>
      <c r="F40" s="12">
        <v>0</v>
      </c>
      <c r="G40" s="12">
        <v>0</v>
      </c>
      <c r="H40" s="12">
        <v>0</v>
      </c>
      <c r="I40" s="12">
        <v>0</v>
      </c>
    </row>
    <row r="41" spans="1:9" ht="28.2" x14ac:dyDescent="0.3">
      <c r="A41" s="10" t="s">
        <v>157</v>
      </c>
      <c r="B41" s="11">
        <v>2355</v>
      </c>
      <c r="C41" s="11">
        <v>-10589</v>
      </c>
      <c r="D41" s="11">
        <v>-11542.01</v>
      </c>
      <c r="E41" s="12">
        <v>-12071.46</v>
      </c>
      <c r="F41" s="12">
        <v>-12283.24</v>
      </c>
      <c r="G41" s="12">
        <v>-12495.019999999999</v>
      </c>
      <c r="H41" s="12">
        <v>-12812.69</v>
      </c>
      <c r="I41" s="12">
        <v>-13130.36</v>
      </c>
    </row>
  </sheetData>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2"/>
  <sheetViews>
    <sheetView tabSelected="1" topLeftCell="A271" zoomScale="70" zoomScaleNormal="70" workbookViewId="0">
      <selection activeCell="U273" sqref="U273"/>
    </sheetView>
  </sheetViews>
  <sheetFormatPr defaultRowHeight="14.4" x14ac:dyDescent="0.3"/>
  <cols>
    <col min="1" max="9" width="15.6640625" customWidth="1"/>
    <col min="10" max="11" width="11.5546875" customWidth="1"/>
  </cols>
  <sheetData>
    <row r="1" spans="1:14" ht="18" x14ac:dyDescent="0.35">
      <c r="A1" s="13"/>
      <c r="B1" s="33" t="s">
        <v>163</v>
      </c>
      <c r="C1" s="34"/>
      <c r="D1" s="34"/>
      <c r="E1" s="34"/>
      <c r="F1" s="13"/>
      <c r="G1" s="13"/>
      <c r="H1" s="13"/>
      <c r="I1" s="13"/>
      <c r="J1" s="13"/>
      <c r="K1" s="13"/>
      <c r="L1" s="13"/>
      <c r="M1" s="13"/>
      <c r="N1" s="13"/>
    </row>
    <row r="3" spans="1:14" ht="18" x14ac:dyDescent="0.35">
      <c r="B3" s="35" t="s">
        <v>164</v>
      </c>
      <c r="C3" s="36"/>
      <c r="D3" s="36"/>
      <c r="E3" s="36"/>
      <c r="F3" s="36"/>
    </row>
    <row r="6" spans="1:14" ht="17.399999999999999" x14ac:dyDescent="0.35">
      <c r="A6" s="31" t="s">
        <v>162</v>
      </c>
      <c r="B6" s="31"/>
      <c r="C6" s="31"/>
      <c r="D6" s="31"/>
      <c r="E6" s="31"/>
      <c r="F6" s="13"/>
      <c r="G6" s="13"/>
      <c r="H6" s="13"/>
      <c r="I6" s="13"/>
      <c r="J6" s="13"/>
      <c r="K6" s="13"/>
      <c r="L6" s="13"/>
      <c r="M6" s="13"/>
      <c r="N6" s="13"/>
    </row>
    <row r="7" spans="1:14" ht="15" thickBot="1" x14ac:dyDescent="0.35"/>
    <row r="8" spans="1:14" ht="16.2" thickBot="1" x14ac:dyDescent="0.35">
      <c r="A8" s="37" t="s">
        <v>158</v>
      </c>
      <c r="B8" s="38"/>
      <c r="C8" s="15" t="s">
        <v>3</v>
      </c>
      <c r="D8" s="15" t="s">
        <v>4</v>
      </c>
      <c r="E8" s="15" t="s">
        <v>5</v>
      </c>
      <c r="F8" s="15" t="s">
        <v>6</v>
      </c>
      <c r="G8" s="15" t="s">
        <v>7</v>
      </c>
      <c r="H8" s="15" t="s">
        <v>8</v>
      </c>
      <c r="I8" s="15" t="s">
        <v>168</v>
      </c>
      <c r="L8" s="16"/>
      <c r="M8" s="16"/>
      <c r="N8" s="13"/>
    </row>
    <row r="9" spans="1:14" ht="16.2" thickBot="1" x14ac:dyDescent="0.35">
      <c r="A9" s="39" t="s">
        <v>165</v>
      </c>
      <c r="B9" s="40"/>
      <c r="C9" s="17">
        <f>Balance!C75/Balance!C115</f>
        <v>0.60867818308190724</v>
      </c>
      <c r="D9" s="17">
        <f>Balance!D75/Balance!D115</f>
        <v>0.60867818308190724</v>
      </c>
      <c r="E9" s="17">
        <f>Balance!E75/Balance!E115</f>
        <v>0.60867818308190724</v>
      </c>
      <c r="F9" s="17">
        <f>Balance!F75/Balance!F115</f>
        <v>0.57906554459316262</v>
      </c>
      <c r="G9" s="17">
        <f>Balance!G75/Balance!G115</f>
        <v>0.57906554459316262</v>
      </c>
      <c r="H9" s="17">
        <f>Balance!H75/Balance!H115</f>
        <v>0.60867818308190724</v>
      </c>
      <c r="I9" s="17">
        <f>Balance!I75/Balance!I115</f>
        <v>0.41399998654795989</v>
      </c>
    </row>
    <row r="10" spans="1:14" ht="16.2" thickBot="1" x14ac:dyDescent="0.35">
      <c r="A10" s="39" t="s">
        <v>159</v>
      </c>
      <c r="B10" s="40"/>
      <c r="C10" s="21">
        <v>1</v>
      </c>
      <c r="D10" s="21">
        <v>1</v>
      </c>
      <c r="E10" s="21">
        <v>1</v>
      </c>
      <c r="F10" s="21">
        <v>1</v>
      </c>
      <c r="G10" s="21">
        <v>1</v>
      </c>
      <c r="H10" s="21">
        <v>1</v>
      </c>
      <c r="I10" s="21">
        <v>1</v>
      </c>
      <c r="L10" s="18"/>
      <c r="M10" s="18"/>
    </row>
    <row r="11" spans="1:14" ht="16.2" thickBot="1" x14ac:dyDescent="0.35">
      <c r="A11" s="39" t="s">
        <v>160</v>
      </c>
      <c r="B11" s="40"/>
      <c r="C11" s="21">
        <v>0.5</v>
      </c>
      <c r="D11" s="21">
        <v>0.5</v>
      </c>
      <c r="E11" s="21">
        <v>0.5</v>
      </c>
      <c r="F11" s="21">
        <v>0.5</v>
      </c>
      <c r="G11" s="21">
        <v>0.5</v>
      </c>
      <c r="H11" s="21">
        <v>0.5</v>
      </c>
      <c r="I11" s="21">
        <v>0.5</v>
      </c>
      <c r="L11" s="18"/>
      <c r="M11" s="18"/>
    </row>
    <row r="12" spans="1:14" ht="15.6" x14ac:dyDescent="0.3">
      <c r="A12" s="18"/>
      <c r="B12" s="18"/>
      <c r="C12" s="18"/>
      <c r="D12" s="18"/>
      <c r="E12" s="18"/>
      <c r="F12" s="18"/>
      <c r="G12" s="18"/>
      <c r="H12" s="18"/>
      <c r="I12" s="18"/>
      <c r="J12" s="18"/>
      <c r="K12" s="18"/>
      <c r="L12" s="18"/>
      <c r="M12" s="18"/>
    </row>
    <row r="13" spans="1:14" ht="15.6" x14ac:dyDescent="0.3">
      <c r="A13" s="18"/>
      <c r="B13" s="18"/>
      <c r="C13" s="18"/>
      <c r="D13" s="18"/>
      <c r="E13" s="18"/>
      <c r="F13" s="18"/>
      <c r="G13" s="18"/>
      <c r="H13" s="18"/>
      <c r="I13" s="18"/>
      <c r="J13" s="18"/>
      <c r="K13" s="18"/>
      <c r="L13" s="18"/>
      <c r="M13" s="18"/>
    </row>
    <row r="14" spans="1:14" ht="15.6" x14ac:dyDescent="0.3">
      <c r="A14" s="18"/>
      <c r="B14" s="18"/>
      <c r="C14" s="18"/>
      <c r="D14" s="18"/>
      <c r="E14" s="18"/>
      <c r="F14" s="18"/>
      <c r="G14" s="18"/>
      <c r="H14" s="18"/>
      <c r="I14" s="18"/>
      <c r="J14" s="18"/>
      <c r="K14" s="18"/>
      <c r="L14" s="18"/>
      <c r="M14" s="18"/>
    </row>
    <row r="15" spans="1:14" ht="15.6" x14ac:dyDescent="0.3">
      <c r="A15" s="18"/>
      <c r="B15" s="18"/>
      <c r="C15" s="18"/>
      <c r="D15" s="18"/>
      <c r="E15" s="18"/>
      <c r="F15" s="18"/>
      <c r="G15" s="18"/>
      <c r="H15" s="18"/>
      <c r="I15" s="18"/>
      <c r="J15" s="18"/>
      <c r="K15" s="18"/>
      <c r="L15" s="18"/>
      <c r="M15" s="18"/>
    </row>
    <row r="16" spans="1:14" ht="15.6" x14ac:dyDescent="0.3">
      <c r="A16" s="18"/>
      <c r="B16" s="18"/>
      <c r="C16" s="18"/>
      <c r="D16" s="18"/>
      <c r="E16" s="18"/>
      <c r="F16" s="18"/>
      <c r="G16" s="18"/>
      <c r="H16" s="18"/>
      <c r="I16" s="18"/>
      <c r="J16" s="18"/>
      <c r="K16" s="18"/>
      <c r="L16" s="18"/>
      <c r="M16" s="18"/>
    </row>
    <row r="17" spans="1:13" ht="15.6" x14ac:dyDescent="0.3">
      <c r="A17" s="18"/>
      <c r="B17" s="18"/>
      <c r="C17" s="18"/>
      <c r="D17" s="18"/>
      <c r="E17" s="18"/>
      <c r="F17" s="18"/>
      <c r="G17" s="18"/>
      <c r="H17" s="18"/>
      <c r="I17" s="18"/>
      <c r="J17" s="18"/>
      <c r="K17" s="18"/>
      <c r="L17" s="18"/>
      <c r="M17" s="18"/>
    </row>
    <row r="18" spans="1:13" ht="15.6" x14ac:dyDescent="0.3">
      <c r="A18" s="18"/>
      <c r="B18" s="18"/>
      <c r="C18" s="18"/>
      <c r="D18" s="18"/>
      <c r="E18" s="18"/>
      <c r="F18" s="18"/>
      <c r="G18" s="18"/>
      <c r="H18" s="18"/>
      <c r="I18" s="18"/>
      <c r="J18" s="18"/>
      <c r="K18" s="18"/>
      <c r="L18" s="18"/>
      <c r="M18" s="18"/>
    </row>
    <row r="19" spans="1:13" ht="15.6" x14ac:dyDescent="0.3">
      <c r="A19" s="18"/>
      <c r="B19" s="18"/>
      <c r="C19" s="18"/>
      <c r="D19" s="18"/>
      <c r="E19" s="18"/>
      <c r="F19" s="18"/>
      <c r="G19" s="18"/>
      <c r="H19" s="18"/>
      <c r="I19" s="18"/>
      <c r="J19" s="18"/>
      <c r="K19" s="18"/>
      <c r="L19" s="18"/>
      <c r="M19" s="18"/>
    </row>
    <row r="20" spans="1:13" ht="15.6" x14ac:dyDescent="0.3">
      <c r="A20" s="18"/>
      <c r="B20" s="18"/>
      <c r="C20" s="18"/>
      <c r="D20" s="18"/>
      <c r="E20" s="18"/>
      <c r="F20" s="18"/>
      <c r="G20" s="18"/>
      <c r="H20" s="18"/>
      <c r="I20" s="18"/>
      <c r="J20" s="18"/>
      <c r="K20" s="18"/>
      <c r="L20" s="18"/>
      <c r="M20" s="18"/>
    </row>
    <row r="21" spans="1:13" ht="15.6" x14ac:dyDescent="0.3">
      <c r="A21" s="18"/>
      <c r="B21" s="18"/>
      <c r="C21" s="18"/>
      <c r="D21" s="18"/>
      <c r="E21" s="18"/>
      <c r="F21" s="18"/>
      <c r="G21" s="18"/>
      <c r="H21" s="18"/>
      <c r="I21" s="18"/>
      <c r="J21" s="18"/>
      <c r="K21" s="18"/>
      <c r="L21" s="18"/>
      <c r="M21" s="18"/>
    </row>
    <row r="22" spans="1:13" ht="15.6" x14ac:dyDescent="0.3">
      <c r="A22" s="18"/>
      <c r="B22" s="18"/>
      <c r="C22" s="18"/>
      <c r="D22" s="18"/>
      <c r="E22" s="18"/>
      <c r="F22" s="18"/>
      <c r="G22" s="18"/>
      <c r="H22" s="18"/>
      <c r="I22" s="18"/>
      <c r="J22" s="18"/>
      <c r="K22" s="18"/>
      <c r="L22" s="18"/>
      <c r="M22" s="18"/>
    </row>
    <row r="23" spans="1:13" ht="15.6" x14ac:dyDescent="0.3">
      <c r="A23" s="18"/>
      <c r="B23" s="18"/>
      <c r="C23" s="18"/>
      <c r="D23" s="18"/>
      <c r="E23" s="18"/>
      <c r="F23" s="18"/>
      <c r="G23" s="18"/>
      <c r="H23" s="18"/>
      <c r="I23" s="18"/>
      <c r="J23" s="18"/>
      <c r="K23" s="18"/>
      <c r="L23" s="18"/>
      <c r="M23" s="18"/>
    </row>
    <row r="24" spans="1:13" ht="15.6" x14ac:dyDescent="0.3">
      <c r="A24" s="18"/>
      <c r="B24" s="18"/>
      <c r="C24" s="18"/>
      <c r="D24" s="18"/>
      <c r="E24" s="18"/>
      <c r="F24" s="18"/>
      <c r="G24" s="18"/>
      <c r="H24" s="18"/>
      <c r="I24" s="18"/>
      <c r="J24" s="18"/>
      <c r="K24" s="18"/>
      <c r="L24" s="18"/>
      <c r="M24" s="18"/>
    </row>
    <row r="25" spans="1:13" ht="15.6" x14ac:dyDescent="0.3">
      <c r="A25" s="18"/>
      <c r="B25" s="18"/>
      <c r="C25" s="18"/>
      <c r="D25" s="18"/>
      <c r="E25" s="18"/>
      <c r="F25" s="18"/>
      <c r="G25" s="18"/>
      <c r="H25" s="18"/>
      <c r="I25" s="18"/>
      <c r="J25" s="18"/>
      <c r="K25" s="18"/>
      <c r="L25" s="18"/>
      <c r="M25" s="18"/>
    </row>
    <row r="26" spans="1:13" ht="15.6" x14ac:dyDescent="0.3">
      <c r="A26" s="18"/>
      <c r="B26" s="18"/>
      <c r="C26" s="18"/>
      <c r="D26" s="18"/>
      <c r="E26" s="18"/>
      <c r="F26" s="18"/>
      <c r="G26" s="18"/>
      <c r="H26" s="18"/>
      <c r="I26" s="18"/>
      <c r="J26" s="18"/>
      <c r="K26" s="18"/>
      <c r="L26" s="18"/>
      <c r="M26" s="18"/>
    </row>
    <row r="27" spans="1:13" ht="15.6" x14ac:dyDescent="0.3">
      <c r="A27" s="18"/>
      <c r="B27" s="18"/>
      <c r="C27" s="18"/>
      <c r="D27" s="18"/>
      <c r="E27" s="18"/>
      <c r="F27" s="18"/>
      <c r="G27" s="18"/>
      <c r="H27" s="18"/>
      <c r="I27" s="18"/>
      <c r="J27" s="18"/>
      <c r="K27" s="18"/>
      <c r="L27" s="18"/>
      <c r="M27" s="18"/>
    </row>
    <row r="28" spans="1:13" ht="15.6" x14ac:dyDescent="0.3">
      <c r="A28" s="18"/>
      <c r="B28" s="18"/>
      <c r="C28" s="18"/>
      <c r="D28" s="18"/>
      <c r="E28" s="18"/>
      <c r="F28" s="18"/>
      <c r="G28" s="18"/>
      <c r="H28" s="18"/>
      <c r="I28" s="18"/>
      <c r="J28" s="18"/>
      <c r="K28" s="18"/>
      <c r="L28" s="18"/>
      <c r="M28" s="18"/>
    </row>
    <row r="29" spans="1:13" ht="15.6" x14ac:dyDescent="0.3">
      <c r="A29" s="18"/>
      <c r="B29" s="18"/>
      <c r="C29" s="18"/>
      <c r="D29" s="18"/>
      <c r="E29" s="18"/>
      <c r="F29" s="18"/>
      <c r="G29" s="18"/>
      <c r="H29" s="18"/>
      <c r="I29" s="18"/>
      <c r="J29" s="18"/>
      <c r="K29" s="18"/>
      <c r="L29" s="18"/>
      <c r="M29" s="18"/>
    </row>
    <row r="30" spans="1:13" ht="15.6" x14ac:dyDescent="0.3">
      <c r="A30" s="18"/>
      <c r="B30" s="18"/>
      <c r="C30" s="18"/>
      <c r="D30" s="18"/>
      <c r="E30" s="18"/>
      <c r="F30" s="18"/>
      <c r="G30" s="18"/>
      <c r="H30" s="18"/>
      <c r="I30" s="18"/>
      <c r="J30" s="18"/>
      <c r="K30" s="18"/>
      <c r="L30" s="18"/>
      <c r="M30" s="18"/>
    </row>
    <row r="31" spans="1:13" ht="15.6" x14ac:dyDescent="0.3">
      <c r="A31" s="18"/>
      <c r="B31" s="18"/>
      <c r="C31" s="18"/>
      <c r="D31" s="18"/>
      <c r="E31" s="18"/>
      <c r="F31" s="18"/>
      <c r="G31" s="18"/>
      <c r="H31" s="18"/>
      <c r="I31" s="18"/>
      <c r="J31" s="18"/>
      <c r="K31" s="18"/>
      <c r="L31" s="18"/>
      <c r="M31" s="18"/>
    </row>
    <row r="32" spans="1:13" ht="15.6" x14ac:dyDescent="0.3">
      <c r="A32" s="18"/>
      <c r="B32" s="18"/>
      <c r="C32" s="18"/>
      <c r="D32" s="18"/>
      <c r="E32" s="18"/>
      <c r="F32" s="18"/>
      <c r="G32" s="18"/>
      <c r="H32" s="18"/>
      <c r="I32" s="18"/>
      <c r="J32" s="18"/>
      <c r="K32" s="18"/>
      <c r="L32" s="18"/>
      <c r="M32" s="18"/>
    </row>
    <row r="33" spans="1:13" ht="15.6" x14ac:dyDescent="0.3">
      <c r="A33" s="18"/>
      <c r="B33" s="18"/>
      <c r="C33" s="18"/>
      <c r="D33" s="18"/>
      <c r="E33" s="18"/>
      <c r="F33" s="18"/>
      <c r="G33" s="18"/>
      <c r="H33" s="18"/>
      <c r="I33" s="18"/>
      <c r="J33" s="18"/>
      <c r="K33" s="18"/>
      <c r="L33" s="18"/>
      <c r="M33" s="18"/>
    </row>
    <row r="37" spans="1:13" ht="14.4" customHeight="1" x14ac:dyDescent="0.3">
      <c r="A37" s="30" t="s">
        <v>186</v>
      </c>
      <c r="B37" s="30"/>
      <c r="C37" s="30"/>
      <c r="D37" s="30"/>
      <c r="E37" s="30"/>
      <c r="F37" s="30"/>
      <c r="G37" s="30"/>
      <c r="H37" s="30"/>
      <c r="I37" s="30"/>
    </row>
    <row r="38" spans="1:13" x14ac:dyDescent="0.3">
      <c r="A38" s="30"/>
      <c r="B38" s="30"/>
      <c r="C38" s="30"/>
      <c r="D38" s="30"/>
      <c r="E38" s="30"/>
      <c r="F38" s="30"/>
      <c r="G38" s="30"/>
      <c r="H38" s="30"/>
      <c r="I38" s="30"/>
    </row>
    <row r="39" spans="1:13" x14ac:dyDescent="0.3">
      <c r="A39" s="30"/>
      <c r="B39" s="30"/>
      <c r="C39" s="30"/>
      <c r="D39" s="30"/>
      <c r="E39" s="30"/>
      <c r="F39" s="30"/>
      <c r="G39" s="30"/>
      <c r="H39" s="30"/>
      <c r="I39" s="30"/>
    </row>
    <row r="40" spans="1:13" x14ac:dyDescent="0.3">
      <c r="A40" s="30"/>
      <c r="B40" s="30"/>
      <c r="C40" s="30"/>
      <c r="D40" s="30"/>
      <c r="E40" s="30"/>
      <c r="F40" s="30"/>
      <c r="G40" s="30"/>
      <c r="H40" s="30"/>
      <c r="I40" s="30"/>
    </row>
    <row r="41" spans="1:13" x14ac:dyDescent="0.3">
      <c r="A41" s="30"/>
      <c r="B41" s="30"/>
      <c r="C41" s="30"/>
      <c r="D41" s="30"/>
      <c r="E41" s="30"/>
      <c r="F41" s="30"/>
      <c r="G41" s="30"/>
      <c r="H41" s="30"/>
      <c r="I41" s="30"/>
    </row>
    <row r="42" spans="1:13" x14ac:dyDescent="0.3">
      <c r="A42" s="30"/>
      <c r="B42" s="30"/>
      <c r="C42" s="30"/>
      <c r="D42" s="30"/>
      <c r="E42" s="30"/>
      <c r="F42" s="30"/>
      <c r="G42" s="30"/>
      <c r="H42" s="30"/>
      <c r="I42" s="30"/>
    </row>
    <row r="43" spans="1:13" x14ac:dyDescent="0.3">
      <c r="A43" s="30"/>
      <c r="B43" s="30"/>
      <c r="C43" s="30"/>
      <c r="D43" s="30"/>
      <c r="E43" s="30"/>
      <c r="F43" s="30"/>
      <c r="G43" s="30"/>
      <c r="H43" s="30"/>
      <c r="I43" s="30"/>
    </row>
    <row r="44" spans="1:13" x14ac:dyDescent="0.3">
      <c r="A44" s="30"/>
      <c r="B44" s="30"/>
      <c r="C44" s="30"/>
      <c r="D44" s="30"/>
      <c r="E44" s="30"/>
      <c r="F44" s="30"/>
      <c r="G44" s="30"/>
      <c r="H44" s="30"/>
      <c r="I44" s="30"/>
    </row>
    <row r="45" spans="1:13" x14ac:dyDescent="0.3">
      <c r="A45" s="30"/>
      <c r="B45" s="30"/>
      <c r="C45" s="30"/>
      <c r="D45" s="30"/>
      <c r="E45" s="30"/>
      <c r="F45" s="30"/>
      <c r="G45" s="30"/>
      <c r="H45" s="30"/>
      <c r="I45" s="30"/>
    </row>
    <row r="46" spans="1:13" x14ac:dyDescent="0.3">
      <c r="A46" s="30"/>
      <c r="B46" s="30"/>
      <c r="C46" s="30"/>
      <c r="D46" s="30"/>
      <c r="E46" s="30"/>
      <c r="F46" s="30"/>
      <c r="G46" s="30"/>
      <c r="H46" s="30"/>
      <c r="I46" s="30"/>
    </row>
    <row r="47" spans="1:13" x14ac:dyDescent="0.3">
      <c r="A47" s="30"/>
      <c r="B47" s="30"/>
      <c r="C47" s="30"/>
      <c r="D47" s="30"/>
      <c r="E47" s="30"/>
      <c r="F47" s="30"/>
      <c r="G47" s="30"/>
      <c r="H47" s="30"/>
      <c r="I47" s="30"/>
    </row>
    <row r="48" spans="1:13" x14ac:dyDescent="0.3">
      <c r="A48" s="30"/>
      <c r="B48" s="30"/>
      <c r="C48" s="30"/>
      <c r="D48" s="30"/>
      <c r="E48" s="30"/>
      <c r="F48" s="30"/>
      <c r="G48" s="30"/>
      <c r="H48" s="30"/>
      <c r="I48" s="30"/>
    </row>
    <row r="49" spans="1:17" x14ac:dyDescent="0.3">
      <c r="A49" s="30"/>
      <c r="B49" s="30"/>
      <c r="C49" s="30"/>
      <c r="D49" s="30"/>
      <c r="E49" s="30"/>
      <c r="F49" s="30"/>
      <c r="G49" s="30"/>
      <c r="H49" s="30"/>
      <c r="I49" s="30"/>
    </row>
    <row r="54" spans="1:17" ht="17.399999999999999" x14ac:dyDescent="0.35">
      <c r="A54" s="31" t="s">
        <v>166</v>
      </c>
      <c r="B54" s="31"/>
      <c r="C54" s="31"/>
      <c r="D54" s="31"/>
      <c r="E54" s="31"/>
      <c r="F54" s="13"/>
      <c r="G54" s="13"/>
      <c r="H54" s="13"/>
      <c r="I54" s="13"/>
      <c r="J54" s="13"/>
      <c r="K54" s="13"/>
    </row>
    <row r="55" spans="1:17" ht="15" thickBot="1" x14ac:dyDescent="0.35"/>
    <row r="56" spans="1:17" ht="16.2" thickBot="1" x14ac:dyDescent="0.35">
      <c r="A56" s="41" t="s">
        <v>158</v>
      </c>
      <c r="B56" s="41"/>
      <c r="C56" s="15" t="s">
        <v>3</v>
      </c>
      <c r="D56" s="15" t="s">
        <v>4</v>
      </c>
      <c r="E56" s="15" t="s">
        <v>5</v>
      </c>
      <c r="F56" s="15" t="s">
        <v>6</v>
      </c>
      <c r="G56" s="15" t="s">
        <v>7</v>
      </c>
      <c r="H56" s="15" t="s">
        <v>8</v>
      </c>
      <c r="I56" s="15" t="s">
        <v>168</v>
      </c>
      <c r="J56" s="13"/>
      <c r="K56" s="13"/>
      <c r="L56" s="19"/>
      <c r="M56" s="19"/>
      <c r="N56" s="19"/>
      <c r="P56" s="19"/>
    </row>
    <row r="57" spans="1:17" ht="16.2" thickBot="1" x14ac:dyDescent="0.35">
      <c r="A57" s="29" t="s">
        <v>167</v>
      </c>
      <c r="B57" s="29"/>
      <c r="C57" s="20">
        <f>((Balance!C75+Balance!C81+Balance!C83)+(Balance!C77+Balance!C79+Balance!C80))/(Balance!C115)</f>
        <v>0.68645670491360378</v>
      </c>
      <c r="D57" s="20">
        <f>((Balance!D75+Balance!D81+Balance!D83)+(Balance!D77+Balance!D79+Balance!D80))/(Balance!D115)</f>
        <v>0.68645670491360378</v>
      </c>
      <c r="E57" s="20">
        <f>((Balance!E75+Balance!E81+Balance!E83)+(Balance!E77+Balance!E79+Balance!E80))/(Balance!E115)</f>
        <v>0.68645670491360378</v>
      </c>
      <c r="F57" s="20">
        <f>((Balance!F75+Balance!F81+Balance!F83)+(Balance!F77+Balance!F79+Balance!F80))/(Balance!F115)</f>
        <v>0.72438297959897535</v>
      </c>
      <c r="G57" s="20">
        <f>((Balance!G75+Balance!G81+Balance!G83)+(Balance!G77+Balance!G79+Balance!G80))/(Balance!G115)</f>
        <v>0.72438297959897535</v>
      </c>
      <c r="H57" s="20">
        <f>((Balance!H75+Balance!H81+Balance!H83)+(Balance!H77+Balance!H79+Balance!H80))/(Balance!H115)</f>
        <v>0.68645670491360367</v>
      </c>
      <c r="I57" s="20">
        <f>((Balance!I75+Balance!I81+Balance!I83)+(Balance!I77+Balance!I79+Balance!I80))/(Balance!I115)</f>
        <v>0.59506444648217938</v>
      </c>
      <c r="J57" s="13"/>
      <c r="K57" s="13"/>
      <c r="L57" s="13"/>
      <c r="M57" s="13"/>
      <c r="N57" s="13"/>
      <c r="O57" s="13"/>
      <c r="P57" s="13"/>
      <c r="Q57" s="13"/>
    </row>
    <row r="58" spans="1:17" ht="16.2" thickBot="1" x14ac:dyDescent="0.35">
      <c r="A58" s="29" t="s">
        <v>161</v>
      </c>
      <c r="B58" s="29"/>
      <c r="C58" s="21">
        <v>0.9</v>
      </c>
      <c r="D58" s="21">
        <v>0.9</v>
      </c>
      <c r="E58" s="21">
        <v>0.9</v>
      </c>
      <c r="F58" s="21">
        <v>0.9</v>
      </c>
      <c r="G58" s="21">
        <v>0.9</v>
      </c>
      <c r="H58" s="21">
        <v>0.9</v>
      </c>
      <c r="I58" s="21">
        <v>0.9</v>
      </c>
      <c r="J58" s="13"/>
      <c r="K58" s="13"/>
      <c r="L58" s="13"/>
      <c r="M58" s="13"/>
      <c r="N58" s="13"/>
      <c r="O58" s="13"/>
      <c r="P58" s="13"/>
      <c r="Q58" s="13"/>
    </row>
    <row r="59" spans="1:17" ht="16.2" thickBot="1" x14ac:dyDescent="0.35">
      <c r="A59" s="29" t="s">
        <v>160</v>
      </c>
      <c r="B59" s="29"/>
      <c r="C59" s="21">
        <v>0.5</v>
      </c>
      <c r="D59" s="21">
        <v>0.5</v>
      </c>
      <c r="E59" s="21">
        <v>0.5</v>
      </c>
      <c r="F59" s="21">
        <v>0.5</v>
      </c>
      <c r="G59" s="21">
        <v>0.5</v>
      </c>
      <c r="H59" s="21">
        <v>0.5</v>
      </c>
      <c r="I59" s="21">
        <v>0.5</v>
      </c>
      <c r="J59" s="13"/>
      <c r="K59" s="13"/>
      <c r="L59" s="13"/>
      <c r="M59" s="13"/>
      <c r="N59" s="13"/>
      <c r="O59" s="13"/>
      <c r="P59" s="13"/>
      <c r="Q59" s="13"/>
    </row>
    <row r="60" spans="1:17" x14ac:dyDescent="0.3">
      <c r="A60" s="22"/>
      <c r="B60" s="19"/>
      <c r="C60" s="19"/>
      <c r="D60" s="19"/>
      <c r="E60" s="19"/>
      <c r="F60" s="19"/>
      <c r="G60" s="19"/>
      <c r="H60" s="19"/>
      <c r="I60" s="19"/>
      <c r="J60" s="19"/>
      <c r="K60" s="19"/>
      <c r="L60" s="19"/>
      <c r="M60" s="19"/>
      <c r="N60" s="19"/>
      <c r="O60" s="19"/>
    </row>
    <row r="61" spans="1:17" x14ac:dyDescent="0.3">
      <c r="A61" s="22"/>
      <c r="B61" s="19"/>
      <c r="C61" s="19"/>
      <c r="D61" s="19"/>
      <c r="E61" s="19"/>
      <c r="F61" s="19"/>
      <c r="G61" s="19"/>
      <c r="H61" s="19"/>
      <c r="I61" s="19"/>
      <c r="J61" s="19"/>
      <c r="K61" s="19"/>
      <c r="L61" s="19"/>
      <c r="M61" s="19"/>
      <c r="N61" s="19"/>
    </row>
    <row r="62" spans="1:17" x14ac:dyDescent="0.3">
      <c r="A62" s="22"/>
      <c r="B62" s="19"/>
      <c r="C62" s="19"/>
      <c r="D62" s="19"/>
      <c r="E62" s="19"/>
      <c r="F62" s="19"/>
      <c r="G62" s="19"/>
      <c r="H62" s="19"/>
      <c r="I62" s="19"/>
      <c r="J62" s="19"/>
      <c r="K62" s="19"/>
      <c r="L62" s="19"/>
      <c r="M62" s="19"/>
      <c r="N62" s="19"/>
    </row>
    <row r="63" spans="1:17" x14ac:dyDescent="0.3">
      <c r="A63" s="22"/>
      <c r="B63" s="19"/>
      <c r="C63" s="19"/>
      <c r="D63" s="19"/>
      <c r="E63" s="19"/>
      <c r="F63" s="19"/>
      <c r="G63" s="19"/>
      <c r="H63" s="19"/>
      <c r="I63" s="19"/>
      <c r="J63" s="19"/>
      <c r="K63" s="19"/>
      <c r="L63" s="19"/>
      <c r="M63" s="19"/>
      <c r="N63" s="19"/>
    </row>
    <row r="64" spans="1:17" x14ac:dyDescent="0.3">
      <c r="A64" s="23"/>
      <c r="B64" s="19"/>
      <c r="C64" s="19"/>
      <c r="D64" s="19"/>
      <c r="E64" s="19"/>
      <c r="F64" s="19"/>
      <c r="G64" s="19"/>
      <c r="H64" s="19"/>
      <c r="I64" s="19"/>
      <c r="J64" s="19"/>
      <c r="K64" s="19"/>
      <c r="L64" s="19"/>
      <c r="M64" s="19"/>
      <c r="N64" s="19"/>
    </row>
    <row r="65" spans="1:14" x14ac:dyDescent="0.3">
      <c r="A65" s="22"/>
      <c r="B65" s="19"/>
      <c r="C65" s="19"/>
      <c r="D65" s="19"/>
      <c r="E65" s="19"/>
      <c r="F65" s="19"/>
      <c r="G65" s="19"/>
      <c r="H65" s="19"/>
      <c r="I65" s="19"/>
      <c r="J65" s="19"/>
      <c r="K65" s="19"/>
      <c r="L65" s="19"/>
      <c r="M65" s="19"/>
      <c r="N65" s="19"/>
    </row>
    <row r="66" spans="1:14" x14ac:dyDescent="0.3">
      <c r="A66" s="22"/>
      <c r="B66" s="19"/>
      <c r="C66" s="19"/>
      <c r="D66" s="19"/>
      <c r="E66" s="19"/>
      <c r="F66" s="19"/>
      <c r="G66" s="19"/>
      <c r="H66" s="19"/>
      <c r="I66" s="19"/>
      <c r="J66" s="19"/>
      <c r="K66" s="19"/>
      <c r="L66" s="19"/>
      <c r="M66" s="19"/>
      <c r="N66" s="19"/>
    </row>
    <row r="67" spans="1:14" x14ac:dyDescent="0.3">
      <c r="A67" s="22"/>
      <c r="B67" s="19"/>
      <c r="C67" s="19"/>
      <c r="D67" s="19"/>
      <c r="E67" s="19"/>
      <c r="F67" s="19"/>
      <c r="G67" s="19"/>
      <c r="H67" s="19"/>
      <c r="I67" s="19"/>
      <c r="J67" s="19"/>
      <c r="K67" s="19"/>
      <c r="L67" s="19"/>
      <c r="M67" s="19"/>
      <c r="N67" s="19"/>
    </row>
    <row r="68" spans="1:14" x14ac:dyDescent="0.3">
      <c r="A68" s="22"/>
      <c r="B68" s="19"/>
      <c r="C68" s="19"/>
      <c r="D68" s="19"/>
      <c r="E68" s="19"/>
      <c r="F68" s="19"/>
      <c r="G68" s="19"/>
      <c r="H68" s="19"/>
      <c r="I68" s="19"/>
      <c r="J68" s="19"/>
      <c r="K68" s="19"/>
      <c r="L68" s="19"/>
      <c r="M68" s="19"/>
      <c r="N68" s="19"/>
    </row>
    <row r="69" spans="1:14" x14ac:dyDescent="0.3">
      <c r="A69" s="22"/>
      <c r="B69" s="19"/>
      <c r="C69" s="19"/>
      <c r="D69" s="19"/>
      <c r="E69" s="19"/>
      <c r="F69" s="19"/>
      <c r="G69" s="19"/>
      <c r="H69" s="19"/>
      <c r="I69" s="19"/>
      <c r="J69" s="19"/>
      <c r="K69" s="19"/>
      <c r="L69" s="19"/>
      <c r="M69" s="19"/>
      <c r="N69" s="19"/>
    </row>
    <row r="70" spans="1:14" x14ac:dyDescent="0.3">
      <c r="A70" s="22"/>
      <c r="B70" s="19"/>
      <c r="C70" s="19"/>
      <c r="D70" s="19"/>
      <c r="E70" s="19"/>
      <c r="F70" s="19"/>
      <c r="G70" s="19"/>
      <c r="H70" s="19"/>
      <c r="I70" s="19"/>
      <c r="J70" s="19"/>
      <c r="K70" s="19"/>
      <c r="L70" s="19"/>
      <c r="M70" s="19"/>
      <c r="N70" s="19"/>
    </row>
    <row r="71" spans="1:14" x14ac:dyDescent="0.3">
      <c r="A71" s="22"/>
      <c r="B71" s="19"/>
      <c r="C71" s="19"/>
      <c r="D71" s="19"/>
      <c r="E71" s="19"/>
      <c r="F71" s="19"/>
      <c r="G71" s="19"/>
      <c r="H71" s="19"/>
      <c r="I71" s="19"/>
      <c r="J71" s="19"/>
      <c r="K71" s="19"/>
      <c r="L71" s="19"/>
      <c r="M71" s="19"/>
      <c r="N71" s="19"/>
    </row>
    <row r="86" spans="1:9" x14ac:dyDescent="0.3">
      <c r="A86" s="30" t="s">
        <v>185</v>
      </c>
      <c r="B86" s="30"/>
      <c r="C86" s="30"/>
      <c r="D86" s="30"/>
      <c r="E86" s="30"/>
      <c r="F86" s="30"/>
      <c r="G86" s="30"/>
      <c r="H86" s="30"/>
      <c r="I86" s="30"/>
    </row>
    <row r="87" spans="1:9" x14ac:dyDescent="0.3">
      <c r="A87" s="30"/>
      <c r="B87" s="30"/>
      <c r="C87" s="30"/>
      <c r="D87" s="30"/>
      <c r="E87" s="30"/>
      <c r="F87" s="30"/>
      <c r="G87" s="30"/>
      <c r="H87" s="30"/>
      <c r="I87" s="30"/>
    </row>
    <row r="88" spans="1:9" x14ac:dyDescent="0.3">
      <c r="A88" s="30"/>
      <c r="B88" s="30"/>
      <c r="C88" s="30"/>
      <c r="D88" s="30"/>
      <c r="E88" s="30"/>
      <c r="F88" s="30"/>
      <c r="G88" s="30"/>
      <c r="H88" s="30"/>
      <c r="I88" s="30"/>
    </row>
    <row r="89" spans="1:9" x14ac:dyDescent="0.3">
      <c r="A89" s="30"/>
      <c r="B89" s="30"/>
      <c r="C89" s="30"/>
      <c r="D89" s="30"/>
      <c r="E89" s="30"/>
      <c r="F89" s="30"/>
      <c r="G89" s="30"/>
      <c r="H89" s="30"/>
      <c r="I89" s="30"/>
    </row>
    <row r="90" spans="1:9" x14ac:dyDescent="0.3">
      <c r="A90" s="30"/>
      <c r="B90" s="30"/>
      <c r="C90" s="30"/>
      <c r="D90" s="30"/>
      <c r="E90" s="30"/>
      <c r="F90" s="30"/>
      <c r="G90" s="30"/>
      <c r="H90" s="30"/>
      <c r="I90" s="30"/>
    </row>
    <row r="91" spans="1:9" x14ac:dyDescent="0.3">
      <c r="A91" s="30"/>
      <c r="B91" s="30"/>
      <c r="C91" s="30"/>
      <c r="D91" s="30"/>
      <c r="E91" s="30"/>
      <c r="F91" s="30"/>
      <c r="G91" s="30"/>
      <c r="H91" s="30"/>
      <c r="I91" s="30"/>
    </row>
    <row r="92" spans="1:9" x14ac:dyDescent="0.3">
      <c r="A92" s="30"/>
      <c r="B92" s="30"/>
      <c r="C92" s="30"/>
      <c r="D92" s="30"/>
      <c r="E92" s="30"/>
      <c r="F92" s="30"/>
      <c r="G92" s="30"/>
      <c r="H92" s="30"/>
      <c r="I92" s="30"/>
    </row>
    <row r="93" spans="1:9" x14ac:dyDescent="0.3">
      <c r="A93" s="30"/>
      <c r="B93" s="30"/>
      <c r="C93" s="30"/>
      <c r="D93" s="30"/>
      <c r="E93" s="30"/>
      <c r="F93" s="30"/>
      <c r="G93" s="30"/>
      <c r="H93" s="30"/>
      <c r="I93" s="30"/>
    </row>
    <row r="94" spans="1:9" x14ac:dyDescent="0.3">
      <c r="A94" s="30"/>
      <c r="B94" s="30"/>
      <c r="C94" s="30"/>
      <c r="D94" s="30"/>
      <c r="E94" s="30"/>
      <c r="F94" s="30"/>
      <c r="G94" s="30"/>
      <c r="H94" s="30"/>
      <c r="I94" s="30"/>
    </row>
    <row r="95" spans="1:9" x14ac:dyDescent="0.3">
      <c r="A95" s="30"/>
      <c r="B95" s="30"/>
      <c r="C95" s="30"/>
      <c r="D95" s="30"/>
      <c r="E95" s="30"/>
      <c r="F95" s="30"/>
      <c r="G95" s="30"/>
      <c r="H95" s="30"/>
      <c r="I95" s="30"/>
    </row>
    <row r="96" spans="1:9" x14ac:dyDescent="0.3">
      <c r="A96" s="30"/>
      <c r="B96" s="30"/>
      <c r="C96" s="30"/>
      <c r="D96" s="30"/>
      <c r="E96" s="30"/>
      <c r="F96" s="30"/>
      <c r="G96" s="30"/>
      <c r="H96" s="30"/>
      <c r="I96" s="30"/>
    </row>
    <row r="97" spans="1:9" x14ac:dyDescent="0.3">
      <c r="A97" s="30"/>
      <c r="B97" s="30"/>
      <c r="C97" s="30"/>
      <c r="D97" s="30"/>
      <c r="E97" s="30"/>
      <c r="F97" s="30"/>
      <c r="G97" s="30"/>
      <c r="H97" s="30"/>
      <c r="I97" s="30"/>
    </row>
    <row r="98" spans="1:9" x14ac:dyDescent="0.3">
      <c r="A98" s="30"/>
      <c r="B98" s="30"/>
      <c r="C98" s="30"/>
      <c r="D98" s="30"/>
      <c r="E98" s="30"/>
      <c r="F98" s="30"/>
      <c r="G98" s="30"/>
      <c r="H98" s="30"/>
      <c r="I98" s="30"/>
    </row>
    <row r="99" spans="1:9" x14ac:dyDescent="0.3">
      <c r="A99" s="30"/>
      <c r="B99" s="30"/>
      <c r="C99" s="30"/>
      <c r="D99" s="30"/>
      <c r="E99" s="30"/>
      <c r="F99" s="30"/>
      <c r="G99" s="30"/>
      <c r="H99" s="30"/>
      <c r="I99" s="30"/>
    </row>
    <row r="100" spans="1:9" x14ac:dyDescent="0.3">
      <c r="A100" s="30"/>
      <c r="B100" s="30"/>
      <c r="C100" s="30"/>
      <c r="D100" s="30"/>
      <c r="E100" s="30"/>
      <c r="F100" s="30"/>
      <c r="G100" s="30"/>
      <c r="H100" s="30"/>
      <c r="I100" s="30"/>
    </row>
    <row r="101" spans="1:9" x14ac:dyDescent="0.3">
      <c r="A101" s="30"/>
      <c r="B101" s="30"/>
      <c r="C101" s="30"/>
      <c r="D101" s="30"/>
      <c r="E101" s="30"/>
      <c r="F101" s="30"/>
      <c r="G101" s="30"/>
      <c r="H101" s="30"/>
      <c r="I101" s="30"/>
    </row>
    <row r="102" spans="1:9" x14ac:dyDescent="0.3">
      <c r="A102" s="30"/>
      <c r="B102" s="30"/>
      <c r="C102" s="30"/>
      <c r="D102" s="30"/>
      <c r="E102" s="30"/>
      <c r="F102" s="30"/>
      <c r="G102" s="30"/>
      <c r="H102" s="30"/>
      <c r="I102" s="30"/>
    </row>
    <row r="105" spans="1:9" ht="17.399999999999999" x14ac:dyDescent="0.35">
      <c r="A105" s="31" t="s">
        <v>169</v>
      </c>
      <c r="B105" s="31"/>
      <c r="C105" s="31"/>
      <c r="D105" s="31"/>
      <c r="E105" s="31"/>
      <c r="F105" s="13"/>
      <c r="G105" s="13"/>
      <c r="H105" s="13"/>
      <c r="I105" s="13"/>
    </row>
    <row r="106" spans="1:9" ht="15" thickBot="1" x14ac:dyDescent="0.35"/>
    <row r="107" spans="1:9" ht="16.2" thickBot="1" x14ac:dyDescent="0.35">
      <c r="A107" s="32" t="s">
        <v>158</v>
      </c>
      <c r="B107" s="32"/>
      <c r="C107" s="15" t="s">
        <v>3</v>
      </c>
      <c r="D107" s="15" t="s">
        <v>4</v>
      </c>
      <c r="E107" s="15" t="s">
        <v>5</v>
      </c>
      <c r="F107" s="15" t="s">
        <v>6</v>
      </c>
      <c r="G107" s="15" t="s">
        <v>7</v>
      </c>
      <c r="H107" s="15" t="s">
        <v>8</v>
      </c>
      <c r="I107" s="15" t="s">
        <v>168</v>
      </c>
    </row>
    <row r="108" spans="1:9" ht="16.2" thickBot="1" x14ac:dyDescent="0.35">
      <c r="A108" s="29" t="s">
        <v>170</v>
      </c>
      <c r="B108" s="29"/>
      <c r="C108" s="17">
        <f>(Balance!C75+Balance!C81+Balance!C83+Balance!C108)/(Balance!C77+Balance!C79+Balance!C80+Balance!C95+SUM(Balance!C96:C102)+Balance!C103+Balance!C109+Balance!C111+Balance!C113)</f>
        <v>2.2718735376000381</v>
      </c>
      <c r="D108" s="17">
        <f>(Balance!D75+Balance!D81+Balance!D83+Balance!D108)/(Balance!D77+Balance!D79+Balance!D80+Balance!D95+SUM(Balance!D96:D102)+Balance!D103+Balance!D109+Balance!D111+Balance!D113)</f>
        <v>2.2857063057599309</v>
      </c>
      <c r="E108" s="17">
        <f>(Balance!E75+Balance!E81+Balance!E83+Balance!E108)/(Balance!E77+Balance!E79+Balance!E80+Balance!E95+SUM(Balance!E96:E102)+Balance!E103+Balance!E109+Balance!E111+Balance!E113)</f>
        <v>2.2718735376000381</v>
      </c>
      <c r="F108" s="17">
        <f>(Balance!F75+Balance!F81+Balance!F83+Balance!F108)/(Balance!F77+Balance!F79+Balance!F80+Balance!F95+SUM(Balance!F96:F102)+Balance!F103+Balance!F109+Balance!F111+Balance!F113)</f>
        <v>2.3421812319574102</v>
      </c>
      <c r="G108" s="17">
        <f>(Balance!G75+Balance!G81+Balance!G83+Balance!G108)/(Balance!G77+Balance!G79+Balance!G80+Balance!G95+SUM(Balance!G96:G102)+Balance!G103+Balance!G109+Balance!G111+Balance!G113)</f>
        <v>2.3421812319574102</v>
      </c>
      <c r="H108" s="17">
        <f>(Balance!H75+Balance!H81+Balance!H83+Balance!H108)/(Balance!H77+Balance!H79+Balance!H80+Balance!H95+SUM(Balance!H96:H102)+Balance!H103+Balance!H109+Balance!H111+Balance!H113)</f>
        <v>2.2718735376000376</v>
      </c>
      <c r="I108" s="17">
        <f>(Balance!I75+Balance!I81+Balance!I83+Balance!I108)/(Balance!I77+Balance!I79+Balance!I80+Balance!I95+SUM(Balance!I96:I102)+Balance!I103+Balance!I109+Balance!I111+Balance!I113)</f>
        <v>0.95886539769515944</v>
      </c>
    </row>
    <row r="109" spans="1:9" ht="16.2" thickBot="1" x14ac:dyDescent="0.35">
      <c r="A109" s="29" t="s">
        <v>159</v>
      </c>
      <c r="B109" s="29"/>
      <c r="C109" s="21">
        <v>3</v>
      </c>
      <c r="D109" s="21">
        <v>3</v>
      </c>
      <c r="E109" s="21">
        <v>3</v>
      </c>
      <c r="F109" s="21">
        <v>3</v>
      </c>
      <c r="G109" s="21">
        <v>3</v>
      </c>
      <c r="H109" s="21">
        <v>3</v>
      </c>
      <c r="I109" s="21">
        <v>3</v>
      </c>
    </row>
    <row r="110" spans="1:9" ht="16.2" thickBot="1" x14ac:dyDescent="0.35">
      <c r="A110" s="29" t="s">
        <v>160</v>
      </c>
      <c r="B110" s="29"/>
      <c r="C110" s="21">
        <v>0.9</v>
      </c>
      <c r="D110" s="21">
        <v>0.9</v>
      </c>
      <c r="E110" s="21">
        <v>0.9</v>
      </c>
      <c r="F110" s="21">
        <v>0.9</v>
      </c>
      <c r="G110" s="21">
        <v>0.9</v>
      </c>
      <c r="H110" s="21">
        <v>0.9</v>
      </c>
      <c r="I110" s="21">
        <v>0.9</v>
      </c>
    </row>
    <row r="111" spans="1:9" ht="15.6" x14ac:dyDescent="0.3">
      <c r="A111" s="18"/>
      <c r="B111" s="18"/>
      <c r="C111" s="18"/>
      <c r="D111" s="18"/>
      <c r="E111" s="18"/>
      <c r="F111" s="18"/>
      <c r="G111" s="18"/>
      <c r="H111" s="18"/>
      <c r="I111" s="18"/>
    </row>
    <row r="112" spans="1:9" ht="15.6" x14ac:dyDescent="0.3">
      <c r="A112" s="18"/>
      <c r="B112" s="18"/>
      <c r="C112" s="18"/>
      <c r="D112" s="18"/>
      <c r="E112" s="18"/>
      <c r="F112" s="18"/>
      <c r="G112" s="18"/>
      <c r="H112" s="18"/>
      <c r="I112" s="18"/>
    </row>
    <row r="113" spans="1:9" ht="15.6" x14ac:dyDescent="0.3">
      <c r="A113" s="18"/>
      <c r="B113" s="18"/>
      <c r="C113" s="18"/>
      <c r="D113" s="18"/>
      <c r="E113" s="18"/>
      <c r="F113" s="18"/>
      <c r="G113" s="18"/>
      <c r="H113" s="18"/>
      <c r="I113" s="18"/>
    </row>
    <row r="114" spans="1:9" ht="15.6" x14ac:dyDescent="0.3">
      <c r="A114" s="18"/>
      <c r="B114" s="18"/>
      <c r="C114" s="18"/>
      <c r="D114" s="18"/>
      <c r="E114" s="18"/>
      <c r="F114" s="18"/>
      <c r="G114" s="18"/>
      <c r="H114" s="18"/>
      <c r="I114" s="18"/>
    </row>
    <row r="115" spans="1:9" ht="15.6" x14ac:dyDescent="0.3">
      <c r="A115" s="18"/>
      <c r="B115" s="18"/>
      <c r="C115" s="18"/>
      <c r="D115" s="18"/>
      <c r="E115" s="18"/>
      <c r="F115" s="18"/>
      <c r="G115" s="18"/>
      <c r="H115" s="18"/>
      <c r="I115" s="18"/>
    </row>
    <row r="116" spans="1:9" ht="15.6" x14ac:dyDescent="0.3">
      <c r="A116" s="18"/>
      <c r="B116" s="18"/>
      <c r="C116" s="18"/>
      <c r="D116" s="18"/>
      <c r="E116" s="18"/>
      <c r="F116" s="18"/>
      <c r="G116" s="18"/>
      <c r="H116" s="18"/>
      <c r="I116" s="18"/>
    </row>
    <row r="117" spans="1:9" ht="15.6" x14ac:dyDescent="0.3">
      <c r="A117" s="18"/>
      <c r="B117" s="18"/>
      <c r="C117" s="18"/>
      <c r="D117" s="18"/>
      <c r="E117" s="18"/>
      <c r="F117" s="18"/>
      <c r="G117" s="18"/>
      <c r="H117" s="18"/>
      <c r="I117" s="18"/>
    </row>
    <row r="118" spans="1:9" ht="15.6" x14ac:dyDescent="0.3">
      <c r="A118" s="18"/>
      <c r="B118" s="18"/>
      <c r="C118" s="18"/>
      <c r="D118" s="18"/>
      <c r="E118" s="18"/>
      <c r="F118" s="18"/>
      <c r="G118" s="18"/>
      <c r="H118" s="18"/>
      <c r="I118" s="18"/>
    </row>
    <row r="119" spans="1:9" ht="15.6" x14ac:dyDescent="0.3">
      <c r="A119" s="18"/>
      <c r="B119" s="18"/>
      <c r="C119" s="18"/>
      <c r="D119" s="18"/>
      <c r="E119" s="18"/>
      <c r="F119" s="18"/>
      <c r="G119" s="18"/>
      <c r="H119" s="18"/>
      <c r="I119" s="18"/>
    </row>
    <row r="120" spans="1:9" ht="15.6" x14ac:dyDescent="0.3">
      <c r="A120" s="18"/>
      <c r="B120" s="18"/>
      <c r="C120" s="18"/>
      <c r="D120" s="18"/>
      <c r="E120" s="18"/>
      <c r="F120" s="18"/>
      <c r="G120" s="18"/>
      <c r="H120" s="18"/>
      <c r="I120" s="18"/>
    </row>
    <row r="121" spans="1:9" ht="15.6" x14ac:dyDescent="0.3">
      <c r="A121" s="18"/>
      <c r="B121" s="18"/>
      <c r="C121" s="18"/>
      <c r="D121" s="18"/>
      <c r="E121" s="18"/>
      <c r="F121" s="18"/>
      <c r="G121" s="18"/>
      <c r="H121" s="18"/>
      <c r="I121" s="18"/>
    </row>
    <row r="122" spans="1:9" ht="15.6" x14ac:dyDescent="0.3">
      <c r="A122" s="18"/>
      <c r="B122" s="18"/>
      <c r="C122" s="18"/>
      <c r="D122" s="18"/>
      <c r="E122" s="18"/>
      <c r="F122" s="18"/>
      <c r="G122" s="18"/>
      <c r="H122" s="18"/>
      <c r="I122" s="18"/>
    </row>
    <row r="123" spans="1:9" ht="15.6" x14ac:dyDescent="0.3">
      <c r="A123" s="18"/>
      <c r="B123" s="18"/>
      <c r="C123" s="18"/>
      <c r="D123" s="18"/>
      <c r="E123" s="18"/>
      <c r="F123" s="18"/>
      <c r="G123" s="18"/>
      <c r="H123" s="18"/>
      <c r="I123" s="18"/>
    </row>
    <row r="124" spans="1:9" ht="15.6" x14ac:dyDescent="0.3">
      <c r="A124" s="18"/>
      <c r="B124" s="18"/>
      <c r="C124" s="18"/>
      <c r="D124" s="18"/>
      <c r="E124" s="18"/>
      <c r="F124" s="18"/>
      <c r="G124" s="18"/>
      <c r="H124" s="18"/>
      <c r="I124" s="18"/>
    </row>
    <row r="125" spans="1:9" ht="15.6" x14ac:dyDescent="0.3">
      <c r="A125" s="18"/>
      <c r="B125" s="18"/>
      <c r="C125" s="18"/>
      <c r="D125" s="18"/>
      <c r="E125" s="18"/>
      <c r="F125" s="18"/>
      <c r="G125" s="18"/>
      <c r="H125" s="18"/>
      <c r="I125" s="18"/>
    </row>
    <row r="126" spans="1:9" ht="15.6" x14ac:dyDescent="0.3">
      <c r="A126" s="18"/>
      <c r="B126" s="18"/>
      <c r="C126" s="18"/>
      <c r="D126" s="18"/>
      <c r="E126" s="18"/>
      <c r="F126" s="18"/>
      <c r="G126" s="18"/>
      <c r="H126" s="18"/>
      <c r="I126" s="18"/>
    </row>
    <row r="127" spans="1:9" ht="15.6" x14ac:dyDescent="0.3">
      <c r="A127" s="18"/>
      <c r="B127" s="18"/>
      <c r="C127" s="18"/>
      <c r="D127" s="18"/>
      <c r="E127" s="18"/>
      <c r="F127" s="18"/>
      <c r="G127" s="18"/>
      <c r="H127" s="18"/>
      <c r="I127" s="18"/>
    </row>
    <row r="128" spans="1:9" ht="15.6" x14ac:dyDescent="0.3">
      <c r="A128" s="18"/>
      <c r="B128" s="18"/>
      <c r="C128" s="18"/>
      <c r="D128" s="18"/>
      <c r="E128" s="18"/>
      <c r="F128" s="18"/>
      <c r="G128" s="18"/>
      <c r="H128" s="18"/>
      <c r="I128" s="18"/>
    </row>
    <row r="129" spans="1:9" ht="15.6" x14ac:dyDescent="0.3">
      <c r="A129" s="18"/>
      <c r="B129" s="18"/>
      <c r="C129" s="18"/>
      <c r="D129" s="18"/>
      <c r="E129" s="18"/>
      <c r="F129" s="18"/>
      <c r="G129" s="18"/>
      <c r="H129" s="18"/>
      <c r="I129" s="18"/>
    </row>
    <row r="130" spans="1:9" ht="15.6" x14ac:dyDescent="0.3">
      <c r="A130" s="18"/>
      <c r="B130" s="18"/>
      <c r="C130" s="18"/>
      <c r="D130" s="18"/>
      <c r="E130" s="18"/>
      <c r="F130" s="18"/>
      <c r="G130" s="18"/>
      <c r="H130" s="18"/>
      <c r="I130" s="18"/>
    </row>
    <row r="131" spans="1:9" ht="15.6" x14ac:dyDescent="0.3">
      <c r="A131" s="18"/>
      <c r="B131" s="18"/>
      <c r="C131" s="18"/>
      <c r="D131" s="18"/>
      <c r="E131" s="18"/>
      <c r="F131" s="18"/>
      <c r="G131" s="18"/>
      <c r="H131" s="18"/>
      <c r="I131" s="18"/>
    </row>
    <row r="132" spans="1:9" ht="15.6" x14ac:dyDescent="0.3">
      <c r="A132" s="18"/>
      <c r="B132" s="18"/>
      <c r="C132" s="18"/>
      <c r="D132" s="18"/>
      <c r="E132" s="18"/>
      <c r="F132" s="18"/>
      <c r="G132" s="18"/>
      <c r="H132" s="18"/>
      <c r="I132" s="18"/>
    </row>
    <row r="136" spans="1:9" x14ac:dyDescent="0.3">
      <c r="A136" s="30" t="s">
        <v>184</v>
      </c>
      <c r="B136" s="30"/>
      <c r="C136" s="30"/>
      <c r="D136" s="30"/>
      <c r="E136" s="30"/>
      <c r="F136" s="30"/>
      <c r="G136" s="30"/>
      <c r="H136" s="30"/>
      <c r="I136" s="30"/>
    </row>
    <row r="137" spans="1:9" x14ac:dyDescent="0.3">
      <c r="A137" s="30"/>
      <c r="B137" s="30"/>
      <c r="C137" s="30"/>
      <c r="D137" s="30"/>
      <c r="E137" s="30"/>
      <c r="F137" s="30"/>
      <c r="G137" s="30"/>
      <c r="H137" s="30"/>
      <c r="I137" s="30"/>
    </row>
    <row r="138" spans="1:9" x14ac:dyDescent="0.3">
      <c r="A138" s="30"/>
      <c r="B138" s="30"/>
      <c r="C138" s="30"/>
      <c r="D138" s="30"/>
      <c r="E138" s="30"/>
      <c r="F138" s="30"/>
      <c r="G138" s="30"/>
      <c r="H138" s="30"/>
      <c r="I138" s="30"/>
    </row>
    <row r="139" spans="1:9" x14ac:dyDescent="0.3">
      <c r="A139" s="30"/>
      <c r="B139" s="30"/>
      <c r="C139" s="30"/>
      <c r="D139" s="30"/>
      <c r="E139" s="30"/>
      <c r="F139" s="30"/>
      <c r="G139" s="30"/>
      <c r="H139" s="30"/>
      <c r="I139" s="30"/>
    </row>
    <row r="140" spans="1:9" x14ac:dyDescent="0.3">
      <c r="A140" s="30"/>
      <c r="B140" s="30"/>
      <c r="C140" s="30"/>
      <c r="D140" s="30"/>
      <c r="E140" s="30"/>
      <c r="F140" s="30"/>
      <c r="G140" s="30"/>
      <c r="H140" s="30"/>
      <c r="I140" s="30"/>
    </row>
    <row r="141" spans="1:9" x14ac:dyDescent="0.3">
      <c r="A141" s="30"/>
      <c r="B141" s="30"/>
      <c r="C141" s="30"/>
      <c r="D141" s="30"/>
      <c r="E141" s="30"/>
      <c r="F141" s="30"/>
      <c r="G141" s="30"/>
      <c r="H141" s="30"/>
      <c r="I141" s="30"/>
    </row>
    <row r="142" spans="1:9" x14ac:dyDescent="0.3">
      <c r="A142" s="30"/>
      <c r="B142" s="30"/>
      <c r="C142" s="30"/>
      <c r="D142" s="30"/>
      <c r="E142" s="30"/>
      <c r="F142" s="30"/>
      <c r="G142" s="30"/>
      <c r="H142" s="30"/>
      <c r="I142" s="30"/>
    </row>
    <row r="143" spans="1:9" x14ac:dyDescent="0.3">
      <c r="A143" s="30"/>
      <c r="B143" s="30"/>
      <c r="C143" s="30"/>
      <c r="D143" s="30"/>
      <c r="E143" s="30"/>
      <c r="F143" s="30"/>
      <c r="G143" s="30"/>
      <c r="H143" s="30"/>
      <c r="I143" s="30"/>
    </row>
    <row r="144" spans="1:9" x14ac:dyDescent="0.3">
      <c r="A144" s="30"/>
      <c r="B144" s="30"/>
      <c r="C144" s="30"/>
      <c r="D144" s="30"/>
      <c r="E144" s="30"/>
      <c r="F144" s="30"/>
      <c r="G144" s="30"/>
      <c r="H144" s="30"/>
      <c r="I144" s="30"/>
    </row>
    <row r="145" spans="1:9" x14ac:dyDescent="0.3">
      <c r="A145" s="30"/>
      <c r="B145" s="30"/>
      <c r="C145" s="30"/>
      <c r="D145" s="30"/>
      <c r="E145" s="30"/>
      <c r="F145" s="30"/>
      <c r="G145" s="30"/>
      <c r="H145" s="30"/>
      <c r="I145" s="30"/>
    </row>
    <row r="146" spans="1:9" x14ac:dyDescent="0.3">
      <c r="A146" s="30"/>
      <c r="B146" s="30"/>
      <c r="C146" s="30"/>
      <c r="D146" s="30"/>
      <c r="E146" s="30"/>
      <c r="F146" s="30"/>
      <c r="G146" s="30"/>
      <c r="H146" s="30"/>
      <c r="I146" s="30"/>
    </row>
    <row r="147" spans="1:9" x14ac:dyDescent="0.3">
      <c r="A147" s="30"/>
      <c r="B147" s="30"/>
      <c r="C147" s="30"/>
      <c r="D147" s="30"/>
      <c r="E147" s="30"/>
      <c r="F147" s="30"/>
      <c r="G147" s="30"/>
      <c r="H147" s="30"/>
      <c r="I147" s="30"/>
    </row>
    <row r="148" spans="1:9" x14ac:dyDescent="0.3">
      <c r="A148" s="30"/>
      <c r="B148" s="30"/>
      <c r="C148" s="30"/>
      <c r="D148" s="30"/>
      <c r="E148" s="30"/>
      <c r="F148" s="30"/>
      <c r="G148" s="30"/>
      <c r="H148" s="30"/>
      <c r="I148" s="30"/>
    </row>
    <row r="151" spans="1:9" ht="17.399999999999999" x14ac:dyDescent="0.35">
      <c r="A151" s="31" t="s">
        <v>171</v>
      </c>
      <c r="B151" s="31"/>
      <c r="C151" s="31"/>
      <c r="D151" s="31"/>
      <c r="E151" s="31"/>
      <c r="F151" s="14"/>
      <c r="G151" s="14"/>
      <c r="H151" s="14"/>
      <c r="I151" s="14"/>
    </row>
    <row r="152" spans="1:9" ht="15" thickBot="1" x14ac:dyDescent="0.35"/>
    <row r="153" spans="1:9" ht="16.2" thickBot="1" x14ac:dyDescent="0.35">
      <c r="A153" s="32" t="s">
        <v>172</v>
      </c>
      <c r="B153" s="32"/>
      <c r="C153" s="15" t="s">
        <v>3</v>
      </c>
      <c r="D153" s="15" t="s">
        <v>4</v>
      </c>
      <c r="E153" s="15" t="s">
        <v>5</v>
      </c>
      <c r="F153" s="15" t="s">
        <v>6</v>
      </c>
      <c r="G153" s="15" t="s">
        <v>7</v>
      </c>
      <c r="H153" s="15" t="s">
        <v>8</v>
      </c>
      <c r="I153" s="15" t="s">
        <v>168</v>
      </c>
    </row>
    <row r="154" spans="1:9" ht="16.2" thickBot="1" x14ac:dyDescent="0.35">
      <c r="A154" s="29" t="s">
        <v>173</v>
      </c>
      <c r="B154" s="29"/>
      <c r="C154" s="17">
        <f>(Balance!C75+Balance!C81+Balance!C83+Balance!C108)/Balance!C28</f>
        <v>0.92153039852519614</v>
      </c>
      <c r="D154" s="17">
        <f>(Balance!D75+Balance!D81+Balance!D83+Balance!D108)/Balance!D28</f>
        <v>0.92153039852519614</v>
      </c>
      <c r="E154" s="17">
        <f>(Balance!E75+Balance!E81+Balance!E83+Balance!E108)/Balance!E28</f>
        <v>0.92153039852519614</v>
      </c>
      <c r="F154" s="17">
        <f>(Balance!F75+Balance!F81+Balance!F83+Balance!F108)/Balance!F28</f>
        <v>0.80496588690817494</v>
      </c>
      <c r="G154" s="17">
        <f>(Balance!G75+Balance!G81+Balance!G83+Balance!G108)/Balance!G28</f>
        <v>0.80496588690817494</v>
      </c>
      <c r="H154" s="17">
        <f>(Balance!H75+Balance!H81+Balance!H83+Balance!H108)/Balance!H28</f>
        <v>0.92153039852519603</v>
      </c>
      <c r="I154" s="17">
        <f>(Balance!I75+Balance!I81+Balance!I83+Balance!I108)/Balance!I28</f>
        <v>0.63588313396141316</v>
      </c>
    </row>
    <row r="155" spans="1:9" ht="16.2" thickBot="1" x14ac:dyDescent="0.35">
      <c r="A155" s="29" t="s">
        <v>174</v>
      </c>
      <c r="B155" s="29"/>
      <c r="C155" s="21">
        <v>1.1000000000000001</v>
      </c>
      <c r="D155" s="21">
        <v>1.1000000000000001</v>
      </c>
      <c r="E155" s="21">
        <v>1.1000000000000001</v>
      </c>
      <c r="F155" s="21">
        <v>1.1000000000000001</v>
      </c>
      <c r="G155" s="21">
        <v>1.1000000000000001</v>
      </c>
      <c r="H155" s="21">
        <v>1.1000000000000001</v>
      </c>
      <c r="I155" s="21">
        <v>1.1000000000000001</v>
      </c>
    </row>
    <row r="156" spans="1:9" ht="15.6" x14ac:dyDescent="0.3">
      <c r="A156" s="44"/>
      <c r="B156" s="44"/>
      <c r="C156" s="24"/>
      <c r="D156" s="24"/>
      <c r="E156" s="24"/>
      <c r="F156" s="24"/>
      <c r="G156" s="24"/>
      <c r="H156" s="24"/>
      <c r="I156" s="24"/>
    </row>
    <row r="157" spans="1:9" ht="15.6" x14ac:dyDescent="0.3">
      <c r="A157" s="18"/>
      <c r="B157" s="18"/>
      <c r="C157" s="18"/>
      <c r="D157" s="18"/>
      <c r="E157" s="18"/>
      <c r="F157" s="18"/>
      <c r="G157" s="18"/>
      <c r="H157" s="18"/>
      <c r="I157" s="18"/>
    </row>
    <row r="158" spans="1:9" ht="15.6" x14ac:dyDescent="0.3">
      <c r="A158" s="18"/>
      <c r="B158" s="18"/>
      <c r="C158" s="18"/>
      <c r="D158" s="18"/>
      <c r="E158" s="18"/>
      <c r="F158" s="18"/>
      <c r="G158" s="18"/>
      <c r="H158" s="18"/>
      <c r="I158" s="18"/>
    </row>
    <row r="159" spans="1:9" ht="15.6" x14ac:dyDescent="0.3">
      <c r="A159" s="18"/>
      <c r="B159" s="18"/>
      <c r="C159" s="18"/>
      <c r="D159" s="18"/>
      <c r="E159" s="18"/>
      <c r="F159" s="18"/>
      <c r="G159" s="18"/>
      <c r="H159" s="18"/>
      <c r="I159" s="18"/>
    </row>
    <row r="160" spans="1:9" ht="15.6" x14ac:dyDescent="0.3">
      <c r="A160" s="18"/>
      <c r="B160" s="18"/>
      <c r="C160" s="18"/>
      <c r="D160" s="18"/>
      <c r="E160" s="18"/>
      <c r="F160" s="18"/>
      <c r="G160" s="18"/>
      <c r="H160" s="18"/>
      <c r="I160" s="18"/>
    </row>
    <row r="161" spans="1:9" ht="15.6" x14ac:dyDescent="0.3">
      <c r="A161" s="18"/>
      <c r="B161" s="18"/>
      <c r="C161" s="18"/>
      <c r="D161" s="18"/>
      <c r="E161" s="18"/>
      <c r="F161" s="18"/>
      <c r="G161" s="18"/>
      <c r="H161" s="18"/>
      <c r="I161" s="18"/>
    </row>
    <row r="162" spans="1:9" ht="15.6" x14ac:dyDescent="0.3">
      <c r="A162" s="18"/>
      <c r="B162" s="18"/>
      <c r="C162" s="18"/>
      <c r="D162" s="18"/>
      <c r="E162" s="18"/>
      <c r="F162" s="18"/>
      <c r="G162" s="18"/>
      <c r="H162" s="18"/>
      <c r="I162" s="18"/>
    </row>
    <row r="163" spans="1:9" ht="15.6" x14ac:dyDescent="0.3">
      <c r="A163" s="18"/>
      <c r="B163" s="18"/>
      <c r="C163" s="18"/>
      <c r="D163" s="18"/>
      <c r="E163" s="18"/>
      <c r="F163" s="18"/>
      <c r="G163" s="18"/>
      <c r="H163" s="18"/>
      <c r="I163" s="18"/>
    </row>
    <row r="164" spans="1:9" ht="15.6" x14ac:dyDescent="0.3">
      <c r="A164" s="18"/>
      <c r="B164" s="18"/>
      <c r="C164" s="18"/>
      <c r="D164" s="18"/>
      <c r="E164" s="18"/>
      <c r="F164" s="18"/>
      <c r="G164" s="18"/>
      <c r="H164" s="18"/>
      <c r="I164" s="18"/>
    </row>
    <row r="165" spans="1:9" ht="15.6" x14ac:dyDescent="0.3">
      <c r="A165" s="18"/>
      <c r="B165" s="18"/>
      <c r="C165" s="18"/>
      <c r="D165" s="18"/>
      <c r="E165" s="18"/>
      <c r="F165" s="18"/>
      <c r="G165" s="18"/>
      <c r="H165" s="18"/>
      <c r="I165" s="18"/>
    </row>
    <row r="166" spans="1:9" ht="15.6" x14ac:dyDescent="0.3">
      <c r="A166" s="18"/>
      <c r="B166" s="18"/>
      <c r="C166" s="18"/>
      <c r="D166" s="18"/>
      <c r="E166" s="18"/>
      <c r="F166" s="18"/>
      <c r="G166" s="18"/>
      <c r="H166" s="18"/>
      <c r="I166" s="18"/>
    </row>
    <row r="167" spans="1:9" ht="15.6" x14ac:dyDescent="0.3">
      <c r="A167" s="18"/>
      <c r="B167" s="18"/>
      <c r="C167" s="18"/>
      <c r="D167" s="18"/>
      <c r="E167" s="18"/>
      <c r="F167" s="18"/>
      <c r="G167" s="18"/>
      <c r="H167" s="18"/>
      <c r="I167" s="18"/>
    </row>
    <row r="168" spans="1:9" ht="15.6" x14ac:dyDescent="0.3">
      <c r="A168" s="18"/>
      <c r="B168" s="18"/>
      <c r="C168" s="18"/>
      <c r="D168" s="18"/>
      <c r="E168" s="18"/>
      <c r="F168" s="18"/>
      <c r="G168" s="18"/>
      <c r="H168" s="18"/>
      <c r="I168" s="18"/>
    </row>
    <row r="169" spans="1:9" ht="15.6" x14ac:dyDescent="0.3">
      <c r="A169" s="18"/>
      <c r="B169" s="18"/>
      <c r="C169" s="18"/>
      <c r="D169" s="18"/>
      <c r="E169" s="18"/>
      <c r="F169" s="18"/>
      <c r="G169" s="18"/>
      <c r="H169" s="18"/>
      <c r="I169" s="18"/>
    </row>
    <row r="170" spans="1:9" ht="15.6" x14ac:dyDescent="0.3">
      <c r="A170" s="18"/>
      <c r="B170" s="18"/>
      <c r="C170" s="18"/>
      <c r="D170" s="18"/>
      <c r="E170" s="18"/>
      <c r="F170" s="18"/>
      <c r="G170" s="18"/>
      <c r="H170" s="18"/>
      <c r="I170" s="18"/>
    </row>
    <row r="171" spans="1:9" ht="15.6" x14ac:dyDescent="0.3">
      <c r="A171" s="18"/>
      <c r="B171" s="18"/>
      <c r="C171" s="18"/>
      <c r="D171" s="18"/>
      <c r="E171" s="18"/>
      <c r="F171" s="18"/>
      <c r="G171" s="18"/>
      <c r="H171" s="18"/>
      <c r="I171" s="18"/>
    </row>
    <row r="172" spans="1:9" ht="15.6" x14ac:dyDescent="0.3">
      <c r="A172" s="18"/>
      <c r="B172" s="18"/>
      <c r="C172" s="18"/>
      <c r="D172" s="18"/>
      <c r="E172" s="18"/>
      <c r="F172" s="18"/>
      <c r="G172" s="18"/>
      <c r="H172" s="18"/>
      <c r="I172" s="18"/>
    </row>
    <row r="173" spans="1:9" ht="15.6" x14ac:dyDescent="0.3">
      <c r="A173" s="18"/>
      <c r="B173" s="18"/>
      <c r="C173" s="18"/>
      <c r="D173" s="18"/>
      <c r="E173" s="18"/>
      <c r="F173" s="18"/>
      <c r="G173" s="18"/>
      <c r="H173" s="18"/>
      <c r="I173" s="18"/>
    </row>
    <row r="174" spans="1:9" ht="15.6" x14ac:dyDescent="0.3">
      <c r="A174" s="18"/>
      <c r="B174" s="18"/>
      <c r="C174" s="18"/>
      <c r="D174" s="18"/>
      <c r="E174" s="18"/>
      <c r="F174" s="18"/>
      <c r="G174" s="18"/>
      <c r="H174" s="18"/>
      <c r="I174" s="18"/>
    </row>
    <row r="175" spans="1:9" ht="15.6" x14ac:dyDescent="0.3">
      <c r="A175" s="18"/>
      <c r="B175" s="18"/>
      <c r="C175" s="18"/>
      <c r="D175" s="18"/>
      <c r="E175" s="18"/>
      <c r="F175" s="18"/>
      <c r="G175" s="18"/>
      <c r="H175" s="18"/>
      <c r="I175" s="18"/>
    </row>
    <row r="176" spans="1:9" ht="15.6" x14ac:dyDescent="0.3">
      <c r="A176" s="18"/>
      <c r="B176" s="18"/>
      <c r="C176" s="18"/>
      <c r="D176" s="18"/>
      <c r="E176" s="18"/>
      <c r="F176" s="18"/>
      <c r="G176" s="18"/>
      <c r="H176" s="18"/>
      <c r="I176" s="18"/>
    </row>
    <row r="177" spans="1:9" ht="15.6" x14ac:dyDescent="0.3">
      <c r="A177" s="18"/>
      <c r="B177" s="18"/>
      <c r="C177" s="18"/>
      <c r="D177" s="18"/>
      <c r="E177" s="18"/>
      <c r="F177" s="18"/>
      <c r="G177" s="18"/>
      <c r="H177" s="18"/>
      <c r="I177" s="18"/>
    </row>
    <row r="178" spans="1:9" ht="15.6" x14ac:dyDescent="0.3">
      <c r="A178" s="18"/>
      <c r="B178" s="18"/>
      <c r="C178" s="18"/>
      <c r="D178" s="18"/>
      <c r="E178" s="18"/>
      <c r="F178" s="18"/>
      <c r="G178" s="18"/>
      <c r="H178" s="18"/>
      <c r="I178" s="18"/>
    </row>
    <row r="182" spans="1:9" x14ac:dyDescent="0.3">
      <c r="A182" s="30" t="s">
        <v>183</v>
      </c>
      <c r="B182" s="30"/>
      <c r="C182" s="30"/>
      <c r="D182" s="30"/>
      <c r="E182" s="30"/>
      <c r="F182" s="30"/>
      <c r="G182" s="30"/>
      <c r="H182" s="30"/>
      <c r="I182" s="30"/>
    </row>
    <row r="183" spans="1:9" x14ac:dyDescent="0.3">
      <c r="A183" s="30"/>
      <c r="B183" s="30"/>
      <c r="C183" s="30"/>
      <c r="D183" s="30"/>
      <c r="E183" s="30"/>
      <c r="F183" s="30"/>
      <c r="G183" s="30"/>
      <c r="H183" s="30"/>
      <c r="I183" s="30"/>
    </row>
    <row r="184" spans="1:9" x14ac:dyDescent="0.3">
      <c r="A184" s="30"/>
      <c r="B184" s="30"/>
      <c r="C184" s="30"/>
      <c r="D184" s="30"/>
      <c r="E184" s="30"/>
      <c r="F184" s="30"/>
      <c r="G184" s="30"/>
      <c r="H184" s="30"/>
      <c r="I184" s="30"/>
    </row>
    <row r="185" spans="1:9" x14ac:dyDescent="0.3">
      <c r="A185" s="30"/>
      <c r="B185" s="30"/>
      <c r="C185" s="30"/>
      <c r="D185" s="30"/>
      <c r="E185" s="30"/>
      <c r="F185" s="30"/>
      <c r="G185" s="30"/>
      <c r="H185" s="30"/>
      <c r="I185" s="30"/>
    </row>
    <row r="186" spans="1:9" x14ac:dyDescent="0.3">
      <c r="A186" s="30"/>
      <c r="B186" s="30"/>
      <c r="C186" s="30"/>
      <c r="D186" s="30"/>
      <c r="E186" s="30"/>
      <c r="F186" s="30"/>
      <c r="G186" s="30"/>
      <c r="H186" s="30"/>
      <c r="I186" s="30"/>
    </row>
    <row r="187" spans="1:9" x14ac:dyDescent="0.3">
      <c r="A187" s="30"/>
      <c r="B187" s="30"/>
      <c r="C187" s="30"/>
      <c r="D187" s="30"/>
      <c r="E187" s="30"/>
      <c r="F187" s="30"/>
      <c r="G187" s="30"/>
      <c r="H187" s="30"/>
      <c r="I187" s="30"/>
    </row>
    <row r="188" spans="1:9" x14ac:dyDescent="0.3">
      <c r="A188" s="30"/>
      <c r="B188" s="30"/>
      <c r="C188" s="30"/>
      <c r="D188" s="30"/>
      <c r="E188" s="30"/>
      <c r="F188" s="30"/>
      <c r="G188" s="30"/>
      <c r="H188" s="30"/>
      <c r="I188" s="30"/>
    </row>
    <row r="189" spans="1:9" x14ac:dyDescent="0.3">
      <c r="A189" s="30"/>
      <c r="B189" s="30"/>
      <c r="C189" s="30"/>
      <c r="D189" s="30"/>
      <c r="E189" s="30"/>
      <c r="F189" s="30"/>
      <c r="G189" s="30"/>
      <c r="H189" s="30"/>
      <c r="I189" s="30"/>
    </row>
    <row r="190" spans="1:9" x14ac:dyDescent="0.3">
      <c r="A190" s="30"/>
      <c r="B190" s="30"/>
      <c r="C190" s="30"/>
      <c r="D190" s="30"/>
      <c r="E190" s="30"/>
      <c r="F190" s="30"/>
      <c r="G190" s="30"/>
      <c r="H190" s="30"/>
      <c r="I190" s="30"/>
    </row>
    <row r="191" spans="1:9" x14ac:dyDescent="0.3">
      <c r="A191" s="30"/>
      <c r="B191" s="30"/>
      <c r="C191" s="30"/>
      <c r="D191" s="30"/>
      <c r="E191" s="30"/>
      <c r="F191" s="30"/>
      <c r="G191" s="30"/>
      <c r="H191" s="30"/>
      <c r="I191" s="30"/>
    </row>
    <row r="192" spans="1:9" x14ac:dyDescent="0.3">
      <c r="A192" s="30"/>
      <c r="B192" s="30"/>
      <c r="C192" s="30"/>
      <c r="D192" s="30"/>
      <c r="E192" s="30"/>
      <c r="F192" s="30"/>
      <c r="G192" s="30"/>
      <c r="H192" s="30"/>
      <c r="I192" s="30"/>
    </row>
    <row r="193" spans="1:9" x14ac:dyDescent="0.3">
      <c r="A193" s="30"/>
      <c r="B193" s="30"/>
      <c r="C193" s="30"/>
      <c r="D193" s="30"/>
      <c r="E193" s="30"/>
      <c r="F193" s="30"/>
      <c r="G193" s="30"/>
      <c r="H193" s="30"/>
      <c r="I193" s="30"/>
    </row>
    <row r="194" spans="1:9" x14ac:dyDescent="0.3">
      <c r="A194" s="30"/>
      <c r="B194" s="30"/>
      <c r="C194" s="30"/>
      <c r="D194" s="30"/>
      <c r="E194" s="30"/>
      <c r="F194" s="30"/>
      <c r="G194" s="30"/>
      <c r="H194" s="30"/>
      <c r="I194" s="30"/>
    </row>
    <row r="197" spans="1:9" ht="17.399999999999999" x14ac:dyDescent="0.35">
      <c r="A197" s="31" t="s">
        <v>175</v>
      </c>
      <c r="B197" s="31"/>
      <c r="C197" s="31"/>
      <c r="D197" s="31"/>
      <c r="E197" s="31"/>
      <c r="F197" s="34"/>
      <c r="G197" s="34"/>
      <c r="H197" s="34"/>
      <c r="I197" s="14"/>
    </row>
    <row r="198" spans="1:9" ht="15" thickBot="1" x14ac:dyDescent="0.35"/>
    <row r="199" spans="1:9" ht="16.2" thickBot="1" x14ac:dyDescent="0.35">
      <c r="A199" s="32" t="s">
        <v>158</v>
      </c>
      <c r="B199" s="32"/>
      <c r="C199" s="15" t="s">
        <v>3</v>
      </c>
      <c r="D199" s="15" t="s">
        <v>4</v>
      </c>
      <c r="E199" s="15" t="s">
        <v>5</v>
      </c>
      <c r="F199" s="15" t="s">
        <v>6</v>
      </c>
      <c r="G199" s="15" t="s">
        <v>7</v>
      </c>
      <c r="H199" s="15" t="s">
        <v>8</v>
      </c>
      <c r="I199" s="15" t="s">
        <v>168</v>
      </c>
    </row>
    <row r="200" spans="1:9" ht="16.2" thickBot="1" x14ac:dyDescent="0.35">
      <c r="A200" s="42" t="s">
        <v>176</v>
      </c>
      <c r="B200" s="43"/>
      <c r="C200" s="17">
        <f>Balance!C28/(Balance!C75+Balance!C93+Balance!C109)</f>
        <v>1.0455531672267466</v>
      </c>
      <c r="D200" s="17">
        <f>Balance!D28/(Balance!D75+Balance!D93+Balance!D109)</f>
        <v>1.0455531672267466</v>
      </c>
      <c r="E200" s="17">
        <f>Balance!E28/(Balance!E75+Balance!E93+Balance!E109)</f>
        <v>1.0455531672267466</v>
      </c>
      <c r="F200" s="17">
        <f>Balance!F28/(Balance!F75+Balance!F93+Balance!F109)</f>
        <v>1.1022393597568554</v>
      </c>
      <c r="G200" s="17">
        <f>Balance!G28/(Balance!G75+Balance!G93+Balance!G109)</f>
        <v>1.1022393597568554</v>
      </c>
      <c r="H200" s="17">
        <f>Balance!H28/(Balance!H75+Balance!H93+Balance!H109)</f>
        <v>1.0455531672267466</v>
      </c>
      <c r="I200" s="17">
        <f>Balance!I28/(Balance!I75+Balance!I93+Balance!I109)</f>
        <v>1.1861455225005275</v>
      </c>
    </row>
    <row r="201" spans="1:9" ht="16.2" thickBot="1" x14ac:dyDescent="0.35">
      <c r="A201" s="29" t="s">
        <v>159</v>
      </c>
      <c r="B201" s="29"/>
      <c r="C201" s="21">
        <v>0.9</v>
      </c>
      <c r="D201" s="21">
        <v>0.9</v>
      </c>
      <c r="E201" s="21">
        <v>0.9</v>
      </c>
      <c r="F201" s="21">
        <v>0.9</v>
      </c>
      <c r="G201" s="21">
        <v>0.9</v>
      </c>
      <c r="H201" s="21">
        <v>0.9</v>
      </c>
      <c r="I201" s="21">
        <v>0.9</v>
      </c>
    </row>
    <row r="202" spans="1:9" ht="16.2" thickBot="1" x14ac:dyDescent="0.35">
      <c r="A202" s="29" t="s">
        <v>160</v>
      </c>
      <c r="B202" s="29"/>
      <c r="C202" s="21">
        <v>0.4</v>
      </c>
      <c r="D202" s="21">
        <v>0.4</v>
      </c>
      <c r="E202" s="21">
        <v>0.4</v>
      </c>
      <c r="F202" s="21">
        <v>0.4</v>
      </c>
      <c r="G202" s="21">
        <v>0.4</v>
      </c>
      <c r="H202" s="21">
        <v>0.4</v>
      </c>
      <c r="I202" s="21">
        <v>0.4</v>
      </c>
    </row>
    <row r="203" spans="1:9" ht="15.6" x14ac:dyDescent="0.3">
      <c r="A203" s="18"/>
      <c r="B203" s="18"/>
      <c r="C203" s="18"/>
      <c r="D203" s="18"/>
      <c r="E203" s="18"/>
      <c r="F203" s="18"/>
      <c r="G203" s="18"/>
      <c r="H203" s="18"/>
      <c r="I203" s="18"/>
    </row>
    <row r="204" spans="1:9" ht="15.6" x14ac:dyDescent="0.3">
      <c r="A204" s="18"/>
      <c r="B204" s="18"/>
      <c r="C204" s="18"/>
      <c r="D204" s="18"/>
      <c r="E204" s="18"/>
      <c r="F204" s="18"/>
      <c r="G204" s="18"/>
      <c r="H204" s="18"/>
      <c r="I204" s="18"/>
    </row>
    <row r="205" spans="1:9" ht="15.6" x14ac:dyDescent="0.3">
      <c r="A205" s="18"/>
      <c r="B205" s="18"/>
      <c r="C205" s="18"/>
      <c r="D205" s="18"/>
      <c r="E205" s="18"/>
      <c r="F205" s="18"/>
      <c r="G205" s="18"/>
      <c r="H205" s="18"/>
      <c r="I205" s="18"/>
    </row>
    <row r="206" spans="1:9" ht="15.6" x14ac:dyDescent="0.3">
      <c r="A206" s="18"/>
      <c r="B206" s="18"/>
      <c r="C206" s="18"/>
      <c r="D206" s="18"/>
      <c r="E206" s="18"/>
      <c r="F206" s="18"/>
      <c r="G206" s="18"/>
      <c r="H206" s="18"/>
      <c r="I206" s="18"/>
    </row>
    <row r="207" spans="1:9" ht="15.6" x14ac:dyDescent="0.3">
      <c r="A207" s="18"/>
      <c r="B207" s="18"/>
      <c r="C207" s="18"/>
      <c r="D207" s="18"/>
      <c r="E207" s="18"/>
      <c r="F207" s="18"/>
      <c r="G207" s="18"/>
      <c r="H207" s="18"/>
      <c r="I207" s="18"/>
    </row>
    <row r="208" spans="1:9" ht="15.6" x14ac:dyDescent="0.3">
      <c r="A208" s="18"/>
      <c r="B208" s="18"/>
      <c r="C208" s="18"/>
      <c r="D208" s="18"/>
      <c r="E208" s="18"/>
      <c r="F208" s="18"/>
      <c r="G208" s="18"/>
      <c r="H208" s="18"/>
      <c r="I208" s="18"/>
    </row>
    <row r="209" spans="1:9" ht="15.6" x14ac:dyDescent="0.3">
      <c r="A209" s="18"/>
      <c r="B209" s="18"/>
      <c r="C209" s="18"/>
      <c r="D209" s="18"/>
      <c r="E209" s="18"/>
      <c r="F209" s="18"/>
      <c r="G209" s="18"/>
      <c r="H209" s="18"/>
      <c r="I209" s="18"/>
    </row>
    <row r="210" spans="1:9" ht="15.6" x14ac:dyDescent="0.3">
      <c r="A210" s="18"/>
      <c r="B210" s="18"/>
      <c r="C210" s="18"/>
      <c r="D210" s="18"/>
      <c r="E210" s="18"/>
      <c r="F210" s="18"/>
      <c r="G210" s="18"/>
      <c r="H210" s="18"/>
      <c r="I210" s="18"/>
    </row>
    <row r="211" spans="1:9" ht="15.6" x14ac:dyDescent="0.3">
      <c r="A211" s="18"/>
      <c r="B211" s="18"/>
      <c r="C211" s="18"/>
      <c r="D211" s="18"/>
      <c r="E211" s="18"/>
      <c r="F211" s="18"/>
      <c r="G211" s="18"/>
      <c r="H211" s="18"/>
      <c r="I211" s="18"/>
    </row>
    <row r="212" spans="1:9" ht="15.6" x14ac:dyDescent="0.3">
      <c r="A212" s="18"/>
      <c r="B212" s="18"/>
      <c r="C212" s="18"/>
      <c r="D212" s="18"/>
      <c r="E212" s="18"/>
      <c r="F212" s="18"/>
      <c r="G212" s="18"/>
      <c r="H212" s="18"/>
      <c r="I212" s="18"/>
    </row>
    <row r="213" spans="1:9" ht="15.6" x14ac:dyDescent="0.3">
      <c r="A213" s="18"/>
      <c r="B213" s="18"/>
      <c r="C213" s="18"/>
      <c r="D213" s="18"/>
      <c r="E213" s="18"/>
      <c r="F213" s="18"/>
      <c r="G213" s="18"/>
      <c r="H213" s="18"/>
      <c r="I213" s="18"/>
    </row>
    <row r="214" spans="1:9" ht="15.6" x14ac:dyDescent="0.3">
      <c r="A214" s="18"/>
      <c r="B214" s="18"/>
      <c r="C214" s="18"/>
      <c r="D214" s="18"/>
      <c r="E214" s="18"/>
      <c r="F214" s="18"/>
      <c r="G214" s="18"/>
      <c r="H214" s="18"/>
      <c r="I214" s="18"/>
    </row>
    <row r="215" spans="1:9" ht="15.6" x14ac:dyDescent="0.3">
      <c r="A215" s="18"/>
      <c r="B215" s="18"/>
      <c r="C215" s="18"/>
      <c r="D215" s="18"/>
      <c r="E215" s="18"/>
      <c r="F215" s="18"/>
      <c r="G215" s="18"/>
      <c r="H215" s="18"/>
      <c r="I215" s="18"/>
    </row>
    <row r="216" spans="1:9" ht="15.6" x14ac:dyDescent="0.3">
      <c r="A216" s="18"/>
      <c r="B216" s="18"/>
      <c r="C216" s="18"/>
      <c r="D216" s="18"/>
      <c r="E216" s="18"/>
      <c r="F216" s="18"/>
      <c r="G216" s="18"/>
      <c r="H216" s="18"/>
      <c r="I216" s="18"/>
    </row>
    <row r="217" spans="1:9" ht="15.6" x14ac:dyDescent="0.3">
      <c r="A217" s="18"/>
      <c r="B217" s="18"/>
      <c r="C217" s="18"/>
      <c r="D217" s="18"/>
      <c r="E217" s="18"/>
      <c r="F217" s="18"/>
      <c r="G217" s="18"/>
      <c r="H217" s="18"/>
      <c r="I217" s="18"/>
    </row>
    <row r="218" spans="1:9" ht="15.6" x14ac:dyDescent="0.3">
      <c r="A218" s="18"/>
      <c r="B218" s="18"/>
      <c r="C218" s="18"/>
      <c r="D218" s="18"/>
      <c r="E218" s="18"/>
      <c r="F218" s="18"/>
      <c r="G218" s="18"/>
      <c r="H218" s="18"/>
      <c r="I218" s="18"/>
    </row>
    <row r="219" spans="1:9" ht="15.6" x14ac:dyDescent="0.3">
      <c r="A219" s="18"/>
      <c r="B219" s="18"/>
      <c r="C219" s="18"/>
      <c r="D219" s="18"/>
      <c r="E219" s="18"/>
      <c r="F219" s="18"/>
      <c r="G219" s="18"/>
      <c r="H219" s="18"/>
      <c r="I219" s="18"/>
    </row>
    <row r="220" spans="1:9" ht="15.6" x14ac:dyDescent="0.3">
      <c r="A220" s="18"/>
      <c r="B220" s="18"/>
      <c r="C220" s="18"/>
      <c r="D220" s="18"/>
      <c r="E220" s="18"/>
      <c r="F220" s="18"/>
      <c r="G220" s="18"/>
      <c r="H220" s="18"/>
      <c r="I220" s="18"/>
    </row>
    <row r="221" spans="1:9" ht="15.6" x14ac:dyDescent="0.3">
      <c r="A221" s="18"/>
      <c r="B221" s="18"/>
      <c r="C221" s="18"/>
      <c r="D221" s="18"/>
      <c r="E221" s="18"/>
      <c r="F221" s="18"/>
      <c r="G221" s="18"/>
      <c r="H221" s="18"/>
      <c r="I221" s="18"/>
    </row>
    <row r="222" spans="1:9" ht="15.6" x14ac:dyDescent="0.3">
      <c r="A222" s="18"/>
      <c r="B222" s="18"/>
      <c r="C222" s="18"/>
      <c r="D222" s="18"/>
      <c r="E222" s="18"/>
      <c r="F222" s="18"/>
      <c r="G222" s="18"/>
      <c r="H222" s="18"/>
      <c r="I222" s="18"/>
    </row>
    <row r="223" spans="1:9" ht="15.6" x14ac:dyDescent="0.3">
      <c r="A223" s="18"/>
      <c r="B223" s="18"/>
      <c r="C223" s="18"/>
      <c r="D223" s="18"/>
      <c r="E223" s="18"/>
      <c r="F223" s="18"/>
      <c r="G223" s="18"/>
      <c r="H223" s="18"/>
      <c r="I223" s="18"/>
    </row>
    <row r="224" spans="1:9" ht="15.6" x14ac:dyDescent="0.3">
      <c r="A224" s="18"/>
      <c r="B224" s="18"/>
      <c r="C224" s="18"/>
      <c r="D224" s="18"/>
      <c r="E224" s="18"/>
      <c r="F224" s="18"/>
      <c r="G224" s="18"/>
      <c r="H224" s="18"/>
      <c r="I224" s="18"/>
    </row>
    <row r="228" spans="1:9" x14ac:dyDescent="0.3">
      <c r="A228" s="30" t="s">
        <v>182</v>
      </c>
      <c r="B228" s="30"/>
      <c r="C228" s="30"/>
      <c r="D228" s="30"/>
      <c r="E228" s="30"/>
      <c r="F228" s="30"/>
      <c r="G228" s="30"/>
      <c r="H228" s="30"/>
      <c r="I228" s="30"/>
    </row>
    <row r="229" spans="1:9" x14ac:dyDescent="0.3">
      <c r="A229" s="30"/>
      <c r="B229" s="30"/>
      <c r="C229" s="30"/>
      <c r="D229" s="30"/>
      <c r="E229" s="30"/>
      <c r="F229" s="30"/>
      <c r="G229" s="30"/>
      <c r="H229" s="30"/>
      <c r="I229" s="30"/>
    </row>
    <row r="230" spans="1:9" x14ac:dyDescent="0.3">
      <c r="A230" s="30"/>
      <c r="B230" s="30"/>
      <c r="C230" s="30"/>
      <c r="D230" s="30"/>
      <c r="E230" s="30"/>
      <c r="F230" s="30"/>
      <c r="G230" s="30"/>
      <c r="H230" s="30"/>
      <c r="I230" s="30"/>
    </row>
    <row r="231" spans="1:9" x14ac:dyDescent="0.3">
      <c r="A231" s="30"/>
      <c r="B231" s="30"/>
      <c r="C231" s="30"/>
      <c r="D231" s="30"/>
      <c r="E231" s="30"/>
      <c r="F231" s="30"/>
      <c r="G231" s="30"/>
      <c r="H231" s="30"/>
      <c r="I231" s="30"/>
    </row>
    <row r="232" spans="1:9" x14ac:dyDescent="0.3">
      <c r="A232" s="30"/>
      <c r="B232" s="30"/>
      <c r="C232" s="30"/>
      <c r="D232" s="30"/>
      <c r="E232" s="30"/>
      <c r="F232" s="30"/>
      <c r="G232" s="30"/>
      <c r="H232" s="30"/>
      <c r="I232" s="30"/>
    </row>
    <row r="233" spans="1:9" x14ac:dyDescent="0.3">
      <c r="A233" s="30"/>
      <c r="B233" s="30"/>
      <c r="C233" s="30"/>
      <c r="D233" s="30"/>
      <c r="E233" s="30"/>
      <c r="F233" s="30"/>
      <c r="G233" s="30"/>
      <c r="H233" s="30"/>
      <c r="I233" s="30"/>
    </row>
    <row r="234" spans="1:9" x14ac:dyDescent="0.3">
      <c r="A234" s="30"/>
      <c r="B234" s="30"/>
      <c r="C234" s="30"/>
      <c r="D234" s="30"/>
      <c r="E234" s="30"/>
      <c r="F234" s="30"/>
      <c r="G234" s="30"/>
      <c r="H234" s="30"/>
      <c r="I234" s="30"/>
    </row>
    <row r="235" spans="1:9" x14ac:dyDescent="0.3">
      <c r="A235" s="30"/>
      <c r="B235" s="30"/>
      <c r="C235" s="30"/>
      <c r="D235" s="30"/>
      <c r="E235" s="30"/>
      <c r="F235" s="30"/>
      <c r="G235" s="30"/>
      <c r="H235" s="30"/>
      <c r="I235" s="30"/>
    </row>
    <row r="236" spans="1:9" x14ac:dyDescent="0.3">
      <c r="A236" s="30"/>
      <c r="B236" s="30"/>
      <c r="C236" s="30"/>
      <c r="D236" s="30"/>
      <c r="E236" s="30"/>
      <c r="F236" s="30"/>
      <c r="G236" s="30"/>
      <c r="H236" s="30"/>
      <c r="I236" s="30"/>
    </row>
    <row r="237" spans="1:9" x14ac:dyDescent="0.3">
      <c r="A237" s="30"/>
      <c r="B237" s="30"/>
      <c r="C237" s="30"/>
      <c r="D237" s="30"/>
      <c r="E237" s="30"/>
      <c r="F237" s="30"/>
      <c r="G237" s="30"/>
      <c r="H237" s="30"/>
      <c r="I237" s="30"/>
    </row>
    <row r="238" spans="1:9" x14ac:dyDescent="0.3">
      <c r="A238" s="30"/>
      <c r="B238" s="30"/>
      <c r="C238" s="30"/>
      <c r="D238" s="30"/>
      <c r="E238" s="30"/>
      <c r="F238" s="30"/>
      <c r="G238" s="30"/>
      <c r="H238" s="30"/>
      <c r="I238" s="30"/>
    </row>
    <row r="239" spans="1:9" x14ac:dyDescent="0.3">
      <c r="A239" s="30"/>
      <c r="B239" s="30"/>
      <c r="C239" s="30"/>
      <c r="D239" s="30"/>
      <c r="E239" s="30"/>
      <c r="F239" s="30"/>
      <c r="G239" s="30"/>
      <c r="H239" s="30"/>
      <c r="I239" s="30"/>
    </row>
    <row r="240" spans="1:9" x14ac:dyDescent="0.3">
      <c r="A240" s="30"/>
      <c r="B240" s="30"/>
      <c r="C240" s="30"/>
      <c r="D240" s="30"/>
      <c r="E240" s="30"/>
      <c r="F240" s="30"/>
      <c r="G240" s="30"/>
      <c r="H240" s="30"/>
      <c r="I240" s="30"/>
    </row>
    <row r="243" spans="1:9" ht="17.399999999999999" x14ac:dyDescent="0.35">
      <c r="A243" s="31" t="s">
        <v>177</v>
      </c>
      <c r="B243" s="31"/>
      <c r="C243" s="31"/>
      <c r="D243" s="31"/>
      <c r="E243" s="31"/>
      <c r="F243" s="19"/>
      <c r="G243" s="19"/>
      <c r="H243" s="19"/>
      <c r="I243" s="14"/>
    </row>
    <row r="244" spans="1:9" ht="15" thickBot="1" x14ac:dyDescent="0.35"/>
    <row r="245" spans="1:9" ht="16.2" thickBot="1" x14ac:dyDescent="0.35">
      <c r="A245" s="32" t="s">
        <v>158</v>
      </c>
      <c r="B245" s="32"/>
      <c r="C245" s="15" t="s">
        <v>3</v>
      </c>
      <c r="D245" s="15" t="s">
        <v>4</v>
      </c>
      <c r="E245" s="15" t="s">
        <v>5</v>
      </c>
      <c r="F245" s="15" t="s">
        <v>6</v>
      </c>
      <c r="G245" s="15" t="s">
        <v>7</v>
      </c>
      <c r="H245" s="15" t="s">
        <v>8</v>
      </c>
      <c r="I245" s="15" t="s">
        <v>168</v>
      </c>
    </row>
    <row r="246" spans="1:9" ht="16.2" customHeight="1" thickBot="1" x14ac:dyDescent="0.35">
      <c r="A246" s="29" t="s">
        <v>178</v>
      </c>
      <c r="B246" s="29"/>
      <c r="C246" s="17">
        <f>(Balance!C93-Balance!C81-Balance!C83)/(Balance!C75+Balance!C81+Balance!C83+Balance!C108+Balance!C109)</f>
        <v>7.3584912247626824E-2</v>
      </c>
      <c r="D246" s="17">
        <f>(Balance!D93-Balance!D81-Balance!D83)/(Balance!D75+Balance!D81+Balance!D83+Balance!D108+Balance!D109)</f>
        <v>7.3584912247626824E-2</v>
      </c>
      <c r="E246" s="17">
        <f>(Balance!E93-Balance!E81-Balance!E83)/(Balance!E75+Balance!E81+Balance!E83+Balance!E108+Balance!E109)</f>
        <v>7.3584912247626824E-2</v>
      </c>
      <c r="F246" s="17">
        <f>(Balance!F93-Balance!F81-Balance!F83)/(Balance!F75+Balance!F81+Balance!F83+Balance!F108+Balance!F109)</f>
        <v>0.1692371104317065</v>
      </c>
      <c r="G246" s="17">
        <f>(Balance!G93-Balance!G81-Balance!G83)/(Balance!G75+Balance!G81+Balance!G83+Balance!G108+Balance!G109)</f>
        <v>0.1692371104317065</v>
      </c>
      <c r="H246" s="17">
        <f>(Balance!H93-Balance!H81-Balance!H83)/(Balance!H75+Balance!H81+Balance!H83+Balance!H108+Balance!H109)</f>
        <v>7.3584912247626852E-2</v>
      </c>
      <c r="I246" s="17">
        <f>(Balance!I93-Balance!I81-Balance!I83)/(Balance!I75+Balance!I81+Balance!I83+Balance!I108+Balance!I109)</f>
        <v>0.34120085918377541</v>
      </c>
    </row>
    <row r="247" spans="1:9" ht="16.2" thickBot="1" x14ac:dyDescent="0.35">
      <c r="A247" s="29" t="s">
        <v>160</v>
      </c>
      <c r="B247" s="29"/>
      <c r="C247" s="21">
        <v>0.25</v>
      </c>
      <c r="D247" s="21">
        <v>0.25</v>
      </c>
      <c r="E247" s="21">
        <v>0.25</v>
      </c>
      <c r="F247" s="21">
        <v>0.25</v>
      </c>
      <c r="G247" s="21">
        <v>0.25</v>
      </c>
      <c r="H247" s="21">
        <v>0.25</v>
      </c>
      <c r="I247" s="21">
        <v>0.25</v>
      </c>
    </row>
    <row r="248" spans="1:9" ht="15.6" x14ac:dyDescent="0.3">
      <c r="A248" s="44"/>
      <c r="B248" s="44"/>
    </row>
    <row r="249" spans="1:9" ht="15.6" x14ac:dyDescent="0.3">
      <c r="A249" s="18"/>
      <c r="B249" s="18"/>
      <c r="C249" s="18"/>
      <c r="D249" s="18"/>
      <c r="E249" s="18"/>
      <c r="F249" s="18"/>
      <c r="G249" s="18"/>
      <c r="H249" s="18"/>
      <c r="I249" s="18"/>
    </row>
    <row r="250" spans="1:9" ht="15.6" x14ac:dyDescent="0.3">
      <c r="A250" s="18"/>
      <c r="B250" s="18"/>
      <c r="C250" s="18"/>
      <c r="D250" s="18"/>
      <c r="E250" s="18"/>
      <c r="F250" s="18"/>
      <c r="G250" s="18"/>
      <c r="H250" s="18"/>
      <c r="I250" s="18"/>
    </row>
    <row r="251" spans="1:9" ht="15.6" x14ac:dyDescent="0.3">
      <c r="A251" s="18"/>
      <c r="B251" s="18"/>
      <c r="C251" s="18"/>
      <c r="D251" s="18"/>
      <c r="E251" s="18"/>
      <c r="F251" s="18"/>
      <c r="G251" s="18"/>
      <c r="H251" s="18"/>
      <c r="I251" s="18"/>
    </row>
    <row r="252" spans="1:9" ht="15.6" x14ac:dyDescent="0.3">
      <c r="A252" s="18"/>
      <c r="B252" s="18"/>
      <c r="C252" s="18"/>
      <c r="D252" s="18"/>
      <c r="E252" s="18"/>
      <c r="F252" s="18"/>
      <c r="G252" s="18"/>
      <c r="H252" s="18"/>
      <c r="I252" s="18"/>
    </row>
    <row r="253" spans="1:9" ht="15.6" x14ac:dyDescent="0.3">
      <c r="A253" s="18"/>
      <c r="B253" s="18"/>
      <c r="C253" s="18"/>
      <c r="D253" s="18"/>
      <c r="E253" s="18"/>
      <c r="F253" s="18"/>
      <c r="G253" s="18"/>
      <c r="H253" s="18"/>
      <c r="I253" s="18"/>
    </row>
    <row r="254" spans="1:9" ht="15.6" x14ac:dyDescent="0.3">
      <c r="A254" s="18"/>
      <c r="B254" s="18"/>
      <c r="C254" s="18"/>
      <c r="D254" s="18"/>
      <c r="E254" s="18"/>
      <c r="F254" s="18"/>
      <c r="G254" s="18"/>
      <c r="H254" s="18"/>
      <c r="I254" s="18"/>
    </row>
    <row r="255" spans="1:9" ht="15.6" x14ac:dyDescent="0.3">
      <c r="A255" s="18"/>
      <c r="B255" s="18"/>
      <c r="C255" s="18"/>
      <c r="D255" s="18"/>
      <c r="E255" s="18"/>
      <c r="F255" s="18"/>
      <c r="G255" s="18"/>
      <c r="H255" s="18"/>
      <c r="I255" s="18"/>
    </row>
    <row r="256" spans="1:9" ht="15.6" x14ac:dyDescent="0.3">
      <c r="A256" s="18"/>
      <c r="B256" s="18"/>
      <c r="C256" s="18"/>
      <c r="D256" s="18"/>
      <c r="E256" s="18"/>
      <c r="F256" s="18"/>
      <c r="G256" s="18"/>
      <c r="H256" s="18"/>
      <c r="I256" s="18"/>
    </row>
    <row r="257" spans="1:9" ht="15.6" x14ac:dyDescent="0.3">
      <c r="A257" s="18"/>
      <c r="B257" s="18"/>
      <c r="C257" s="18"/>
      <c r="D257" s="18"/>
      <c r="E257" s="18"/>
      <c r="F257" s="18"/>
      <c r="G257" s="18"/>
      <c r="H257" s="18"/>
      <c r="I257" s="18"/>
    </row>
    <row r="258" spans="1:9" ht="15.6" x14ac:dyDescent="0.3">
      <c r="A258" s="18"/>
      <c r="B258" s="18"/>
      <c r="C258" s="18"/>
      <c r="D258" s="18"/>
      <c r="E258" s="18"/>
      <c r="F258" s="18"/>
      <c r="G258" s="18"/>
      <c r="H258" s="18"/>
      <c r="I258" s="18"/>
    </row>
    <row r="259" spans="1:9" ht="15.6" x14ac:dyDescent="0.3">
      <c r="A259" s="18"/>
      <c r="B259" s="18"/>
      <c r="C259" s="18"/>
      <c r="D259" s="18"/>
      <c r="E259" s="18"/>
      <c r="F259" s="18"/>
      <c r="G259" s="18"/>
      <c r="H259" s="18"/>
      <c r="I259" s="18"/>
    </row>
    <row r="260" spans="1:9" ht="15.6" x14ac:dyDescent="0.3">
      <c r="A260" s="18"/>
      <c r="B260" s="18"/>
      <c r="C260" s="18"/>
      <c r="D260" s="18"/>
      <c r="E260" s="18"/>
      <c r="F260" s="18"/>
      <c r="G260" s="18"/>
      <c r="H260" s="18"/>
      <c r="I260" s="18"/>
    </row>
    <row r="261" spans="1:9" ht="15.6" x14ac:dyDescent="0.3">
      <c r="A261" s="18"/>
      <c r="B261" s="18"/>
      <c r="C261" s="18"/>
      <c r="D261" s="18"/>
      <c r="E261" s="18"/>
      <c r="F261" s="18"/>
      <c r="G261" s="18"/>
      <c r="H261" s="18"/>
      <c r="I261" s="18"/>
    </row>
    <row r="262" spans="1:9" ht="15.6" x14ac:dyDescent="0.3">
      <c r="A262" s="18"/>
      <c r="B262" s="18"/>
      <c r="C262" s="18"/>
      <c r="D262" s="18"/>
      <c r="E262" s="18"/>
      <c r="F262" s="18"/>
      <c r="G262" s="18"/>
      <c r="H262" s="18"/>
      <c r="I262" s="18"/>
    </row>
    <row r="263" spans="1:9" ht="15.6" x14ac:dyDescent="0.3">
      <c r="A263" s="18"/>
      <c r="B263" s="18"/>
      <c r="C263" s="18"/>
      <c r="D263" s="18"/>
      <c r="E263" s="18"/>
      <c r="F263" s="18"/>
      <c r="G263" s="18"/>
      <c r="H263" s="18"/>
      <c r="I263" s="18"/>
    </row>
    <row r="264" spans="1:9" ht="15.6" x14ac:dyDescent="0.3">
      <c r="A264" s="18"/>
      <c r="B264" s="18"/>
      <c r="C264" s="18"/>
      <c r="D264" s="18"/>
      <c r="E264" s="18"/>
      <c r="F264" s="18"/>
      <c r="G264" s="18"/>
      <c r="H264" s="18"/>
      <c r="I264" s="18"/>
    </row>
    <row r="265" spans="1:9" ht="15.6" x14ac:dyDescent="0.3">
      <c r="A265" s="18"/>
      <c r="B265" s="18"/>
      <c r="C265" s="18"/>
      <c r="D265" s="18"/>
      <c r="E265" s="18"/>
      <c r="F265" s="18"/>
      <c r="G265" s="18"/>
      <c r="H265" s="18"/>
      <c r="I265" s="18"/>
    </row>
    <row r="266" spans="1:9" ht="15.6" x14ac:dyDescent="0.3">
      <c r="A266" s="18"/>
      <c r="B266" s="18"/>
      <c r="C266" s="18"/>
      <c r="D266" s="18"/>
      <c r="E266" s="18"/>
      <c r="F266" s="18"/>
      <c r="G266" s="18"/>
      <c r="H266" s="18"/>
      <c r="I266" s="18"/>
    </row>
    <row r="267" spans="1:9" ht="15.6" x14ac:dyDescent="0.3">
      <c r="A267" s="18"/>
      <c r="B267" s="18"/>
      <c r="C267" s="18"/>
      <c r="D267" s="18"/>
      <c r="E267" s="18"/>
      <c r="F267" s="18"/>
      <c r="G267" s="18"/>
      <c r="H267" s="18"/>
      <c r="I267" s="18"/>
    </row>
    <row r="268" spans="1:9" ht="15.6" x14ac:dyDescent="0.3">
      <c r="A268" s="18"/>
      <c r="B268" s="18"/>
      <c r="C268" s="18"/>
      <c r="D268" s="18"/>
      <c r="E268" s="18"/>
      <c r="F268" s="18"/>
      <c r="G268" s="18"/>
      <c r="H268" s="18"/>
      <c r="I268" s="18"/>
    </row>
    <row r="269" spans="1:9" ht="15.6" x14ac:dyDescent="0.3">
      <c r="A269" s="18"/>
      <c r="B269" s="18"/>
      <c r="C269" s="18"/>
      <c r="D269" s="18"/>
      <c r="E269" s="18"/>
      <c r="F269" s="18"/>
      <c r="G269" s="18"/>
      <c r="H269" s="18"/>
      <c r="I269" s="18"/>
    </row>
    <row r="270" spans="1:9" ht="15.6" x14ac:dyDescent="0.3">
      <c r="A270" s="18"/>
      <c r="B270" s="18"/>
      <c r="C270" s="18"/>
      <c r="D270" s="18"/>
      <c r="E270" s="18"/>
      <c r="F270" s="18"/>
      <c r="G270" s="18"/>
      <c r="H270" s="18"/>
      <c r="I270" s="18"/>
    </row>
    <row r="274" spans="1:9" x14ac:dyDescent="0.3">
      <c r="A274" s="30" t="s">
        <v>181</v>
      </c>
      <c r="B274" s="30"/>
      <c r="C274" s="30"/>
      <c r="D274" s="30"/>
      <c r="E274" s="30"/>
      <c r="F274" s="30"/>
      <c r="G274" s="30"/>
      <c r="H274" s="30"/>
      <c r="I274" s="30"/>
    </row>
    <row r="275" spans="1:9" x14ac:dyDescent="0.3">
      <c r="A275" s="30"/>
      <c r="B275" s="30"/>
      <c r="C275" s="30"/>
      <c r="D275" s="30"/>
      <c r="E275" s="30"/>
      <c r="F275" s="30"/>
      <c r="G275" s="30"/>
      <c r="H275" s="30"/>
      <c r="I275" s="30"/>
    </row>
    <row r="276" spans="1:9" x14ac:dyDescent="0.3">
      <c r="A276" s="30"/>
      <c r="B276" s="30"/>
      <c r="C276" s="30"/>
      <c r="D276" s="30"/>
      <c r="E276" s="30"/>
      <c r="F276" s="30"/>
      <c r="G276" s="30"/>
      <c r="H276" s="30"/>
      <c r="I276" s="30"/>
    </row>
    <row r="277" spans="1:9" x14ac:dyDescent="0.3">
      <c r="A277" s="30"/>
      <c r="B277" s="30"/>
      <c r="C277" s="30"/>
      <c r="D277" s="30"/>
      <c r="E277" s="30"/>
      <c r="F277" s="30"/>
      <c r="G277" s="30"/>
      <c r="H277" s="30"/>
      <c r="I277" s="30"/>
    </row>
    <row r="278" spans="1:9" x14ac:dyDescent="0.3">
      <c r="A278" s="30"/>
      <c r="B278" s="30"/>
      <c r="C278" s="30"/>
      <c r="D278" s="30"/>
      <c r="E278" s="30"/>
      <c r="F278" s="30"/>
      <c r="G278" s="30"/>
      <c r="H278" s="30"/>
      <c r="I278" s="30"/>
    </row>
    <row r="279" spans="1:9" x14ac:dyDescent="0.3">
      <c r="A279" s="30"/>
      <c r="B279" s="30"/>
      <c r="C279" s="30"/>
      <c r="D279" s="30"/>
      <c r="E279" s="30"/>
      <c r="F279" s="30"/>
      <c r="G279" s="30"/>
      <c r="H279" s="30"/>
      <c r="I279" s="30"/>
    </row>
    <row r="280" spans="1:9" x14ac:dyDescent="0.3">
      <c r="A280" s="30"/>
      <c r="B280" s="30"/>
      <c r="C280" s="30"/>
      <c r="D280" s="30"/>
      <c r="E280" s="30"/>
      <c r="F280" s="30"/>
      <c r="G280" s="30"/>
      <c r="H280" s="30"/>
      <c r="I280" s="30"/>
    </row>
    <row r="281" spans="1:9" x14ac:dyDescent="0.3">
      <c r="A281" s="30"/>
      <c r="B281" s="30"/>
      <c r="C281" s="30"/>
      <c r="D281" s="30"/>
      <c r="E281" s="30"/>
      <c r="F281" s="30"/>
      <c r="G281" s="30"/>
      <c r="H281" s="30"/>
      <c r="I281" s="30"/>
    </row>
    <row r="282" spans="1:9" x14ac:dyDescent="0.3">
      <c r="A282" s="30"/>
      <c r="B282" s="30"/>
      <c r="C282" s="30"/>
      <c r="D282" s="30"/>
      <c r="E282" s="30"/>
      <c r="F282" s="30"/>
      <c r="G282" s="30"/>
      <c r="H282" s="30"/>
      <c r="I282" s="30"/>
    </row>
    <row r="283" spans="1:9" x14ac:dyDescent="0.3">
      <c r="A283" s="30"/>
      <c r="B283" s="30"/>
      <c r="C283" s="30"/>
      <c r="D283" s="30"/>
      <c r="E283" s="30"/>
      <c r="F283" s="30"/>
      <c r="G283" s="30"/>
      <c r="H283" s="30"/>
      <c r="I283" s="30"/>
    </row>
    <row r="284" spans="1:9" x14ac:dyDescent="0.3">
      <c r="A284" s="30"/>
      <c r="B284" s="30"/>
      <c r="C284" s="30"/>
      <c r="D284" s="30"/>
      <c r="E284" s="30"/>
      <c r="F284" s="30"/>
      <c r="G284" s="30"/>
      <c r="H284" s="30"/>
      <c r="I284" s="30"/>
    </row>
    <row r="285" spans="1:9" x14ac:dyDescent="0.3">
      <c r="A285" s="30"/>
      <c r="B285" s="30"/>
      <c r="C285" s="30"/>
      <c r="D285" s="30"/>
      <c r="E285" s="30"/>
      <c r="F285" s="30"/>
      <c r="G285" s="30"/>
      <c r="H285" s="30"/>
      <c r="I285" s="30"/>
    </row>
    <row r="286" spans="1:9" x14ac:dyDescent="0.3">
      <c r="A286" s="30"/>
      <c r="B286" s="30"/>
      <c r="C286" s="30"/>
      <c r="D286" s="30"/>
      <c r="E286" s="30"/>
      <c r="F286" s="30"/>
      <c r="G286" s="30"/>
      <c r="H286" s="30"/>
      <c r="I286" s="30"/>
    </row>
    <row r="289" spans="1:9" ht="17.399999999999999" x14ac:dyDescent="0.35">
      <c r="A289" s="31" t="s">
        <v>179</v>
      </c>
      <c r="B289" s="31"/>
      <c r="C289" s="31"/>
      <c r="D289" s="31"/>
      <c r="E289" s="31"/>
      <c r="F289" s="31"/>
      <c r="G289" s="31"/>
      <c r="H289" s="31"/>
      <c r="I289" s="31"/>
    </row>
    <row r="290" spans="1:9" x14ac:dyDescent="0.3">
      <c r="A290" s="30" t="s">
        <v>180</v>
      </c>
      <c r="B290" s="30"/>
      <c r="C290" s="30"/>
      <c r="D290" s="30"/>
      <c r="E290" s="30"/>
      <c r="F290" s="30"/>
      <c r="G290" s="30"/>
      <c r="H290" s="30"/>
      <c r="I290" s="30"/>
    </row>
    <row r="291" spans="1:9" x14ac:dyDescent="0.3">
      <c r="A291" s="30"/>
      <c r="B291" s="30"/>
      <c r="C291" s="30"/>
      <c r="D291" s="30"/>
      <c r="E291" s="30"/>
      <c r="F291" s="30"/>
      <c r="G291" s="30"/>
      <c r="H291" s="30"/>
      <c r="I291" s="30"/>
    </row>
    <row r="292" spans="1:9" x14ac:dyDescent="0.3">
      <c r="A292" s="30"/>
      <c r="B292" s="30"/>
      <c r="C292" s="30"/>
      <c r="D292" s="30"/>
      <c r="E292" s="30"/>
      <c r="F292" s="30"/>
      <c r="G292" s="30"/>
      <c r="H292" s="30"/>
      <c r="I292" s="30"/>
    </row>
    <row r="293" spans="1:9" x14ac:dyDescent="0.3">
      <c r="A293" s="30"/>
      <c r="B293" s="30"/>
      <c r="C293" s="30"/>
      <c r="D293" s="30"/>
      <c r="E293" s="30"/>
      <c r="F293" s="30"/>
      <c r="G293" s="30"/>
      <c r="H293" s="30"/>
      <c r="I293" s="30"/>
    </row>
    <row r="294" spans="1:9" x14ac:dyDescent="0.3">
      <c r="A294" s="30"/>
      <c r="B294" s="30"/>
      <c r="C294" s="30"/>
      <c r="D294" s="30"/>
      <c r="E294" s="30"/>
      <c r="F294" s="30"/>
      <c r="G294" s="30"/>
      <c r="H294" s="30"/>
      <c r="I294" s="30"/>
    </row>
    <row r="295" spans="1:9" x14ac:dyDescent="0.3">
      <c r="A295" s="30"/>
      <c r="B295" s="30"/>
      <c r="C295" s="30"/>
      <c r="D295" s="30"/>
      <c r="E295" s="30"/>
      <c r="F295" s="30"/>
      <c r="G295" s="30"/>
      <c r="H295" s="30"/>
      <c r="I295" s="30"/>
    </row>
    <row r="296" spans="1:9" x14ac:dyDescent="0.3">
      <c r="A296" s="30"/>
      <c r="B296" s="30"/>
      <c r="C296" s="30"/>
      <c r="D296" s="30"/>
      <c r="E296" s="30"/>
      <c r="F296" s="30"/>
      <c r="G296" s="30"/>
      <c r="H296" s="30"/>
      <c r="I296" s="30"/>
    </row>
    <row r="297" spans="1:9" x14ac:dyDescent="0.3">
      <c r="A297" s="30"/>
      <c r="B297" s="30"/>
      <c r="C297" s="30"/>
      <c r="D297" s="30"/>
      <c r="E297" s="30"/>
      <c r="F297" s="30"/>
      <c r="G297" s="30"/>
      <c r="H297" s="30"/>
      <c r="I297" s="30"/>
    </row>
    <row r="298" spans="1:9" x14ac:dyDescent="0.3">
      <c r="A298" s="30"/>
      <c r="B298" s="30"/>
      <c r="C298" s="30"/>
      <c r="D298" s="30"/>
      <c r="E298" s="30"/>
      <c r="F298" s="30"/>
      <c r="G298" s="30"/>
      <c r="H298" s="30"/>
      <c r="I298" s="30"/>
    </row>
    <row r="299" spans="1:9" x14ac:dyDescent="0.3">
      <c r="A299" s="30"/>
      <c r="B299" s="30"/>
      <c r="C299" s="30"/>
      <c r="D299" s="30"/>
      <c r="E299" s="30"/>
      <c r="F299" s="30"/>
      <c r="G299" s="30"/>
      <c r="H299" s="30"/>
      <c r="I299" s="30"/>
    </row>
    <row r="300" spans="1:9" x14ac:dyDescent="0.3">
      <c r="A300" s="30"/>
      <c r="B300" s="30"/>
      <c r="C300" s="30"/>
      <c r="D300" s="30"/>
      <c r="E300" s="30"/>
      <c r="F300" s="30"/>
      <c r="G300" s="30"/>
      <c r="H300" s="30"/>
      <c r="I300" s="30"/>
    </row>
    <row r="301" spans="1:9" x14ac:dyDescent="0.3">
      <c r="A301" s="30"/>
      <c r="B301" s="30"/>
      <c r="C301" s="30"/>
      <c r="D301" s="30"/>
      <c r="E301" s="30"/>
      <c r="F301" s="30"/>
      <c r="G301" s="30"/>
      <c r="H301" s="30"/>
      <c r="I301" s="30"/>
    </row>
    <row r="302" spans="1:9" x14ac:dyDescent="0.3">
      <c r="A302" s="30"/>
      <c r="B302" s="30"/>
      <c r="C302" s="30"/>
      <c r="D302" s="30"/>
      <c r="E302" s="30"/>
      <c r="F302" s="30"/>
      <c r="G302" s="30"/>
      <c r="H302" s="30"/>
      <c r="I302" s="30"/>
    </row>
  </sheetData>
  <mergeCells count="40">
    <mergeCell ref="A290:I302"/>
    <mergeCell ref="A289:I289"/>
    <mergeCell ref="A246:B246"/>
    <mergeCell ref="A247:B247"/>
    <mergeCell ref="A248:B248"/>
    <mergeCell ref="A274:I286"/>
    <mergeCell ref="A243:E243"/>
    <mergeCell ref="A202:B202"/>
    <mergeCell ref="A228:I240"/>
    <mergeCell ref="A197:H197"/>
    <mergeCell ref="A245:B245"/>
    <mergeCell ref="A182:I194"/>
    <mergeCell ref="A199:B199"/>
    <mergeCell ref="A200:B200"/>
    <mergeCell ref="A201:B201"/>
    <mergeCell ref="A151:E151"/>
    <mergeCell ref="A153:B153"/>
    <mergeCell ref="A154:B154"/>
    <mergeCell ref="A155:B155"/>
    <mergeCell ref="A156:B156"/>
    <mergeCell ref="A58:B58"/>
    <mergeCell ref="B1:E1"/>
    <mergeCell ref="B3:F3"/>
    <mergeCell ref="A6:E6"/>
    <mergeCell ref="A8:B8"/>
    <mergeCell ref="A9:B9"/>
    <mergeCell ref="A10:B10"/>
    <mergeCell ref="A11:B11"/>
    <mergeCell ref="A37:I49"/>
    <mergeCell ref="A54:E54"/>
    <mergeCell ref="A56:B56"/>
    <mergeCell ref="A57:B57"/>
    <mergeCell ref="A110:B110"/>
    <mergeCell ref="A136:I148"/>
    <mergeCell ref="A59:B59"/>
    <mergeCell ref="A86:I102"/>
    <mergeCell ref="A105:E105"/>
    <mergeCell ref="A107:B107"/>
    <mergeCell ref="A108:B108"/>
    <mergeCell ref="A109:B10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Balance</vt:lpstr>
      <vt:lpstr>Звіт про фінансовий результат</vt:lpstr>
      <vt:lpstr>Лабораторна робота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2018-09-24T06:43:10Z</dcterms:modified>
</cp:coreProperties>
</file>