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120" windowWidth="15132" windowHeight="9300"/>
  </bookViews>
  <sheets>
    <sheet name="CO2_2015" sheetId="18" r:id="rId1"/>
  </sheets>
  <definedNames>
    <definedName name="_xlnm.Print_Area" localSheetId="0">CO2_2015!$A$1:$J$249</definedName>
  </definedNames>
  <calcPr calcId="145621"/>
</workbook>
</file>

<file path=xl/calcChain.xml><?xml version="1.0" encoding="utf-8"?>
<calcChain xmlns="http://schemas.openxmlformats.org/spreadsheetml/2006/main">
  <c r="D11" i="18" l="1"/>
  <c r="H11" i="18"/>
  <c r="F11" i="18"/>
  <c r="G11" i="18"/>
  <c r="E11" i="18"/>
  <c r="C11" i="18"/>
  <c r="J11" i="18"/>
  <c r="I11" i="18"/>
  <c r="B11" i="18"/>
</calcChain>
</file>

<file path=xl/sharedStrings.xml><?xml version="1.0" encoding="utf-8"?>
<sst xmlns="http://schemas.openxmlformats.org/spreadsheetml/2006/main" count="280" uniqueCount="247">
  <si>
    <r>
      <t>CO</t>
    </r>
    <r>
      <rPr>
        <b/>
        <vertAlign val="subscript"/>
        <sz val="8"/>
        <rFont val="Arial"/>
        <family val="2"/>
      </rPr>
      <t>2</t>
    </r>
    <r>
      <rPr>
        <b/>
        <sz val="8"/>
        <rFont val="Arial"/>
        <family val="2"/>
      </rPr>
      <t xml:space="preserve"> emissions </t>
    </r>
  </si>
  <si>
    <t>% change since 1990</t>
  </si>
  <si>
    <r>
      <t>CO</t>
    </r>
    <r>
      <rPr>
        <b/>
        <vertAlign val="subscript"/>
        <sz val="8"/>
        <rFont val="Arial"/>
        <family val="2"/>
      </rPr>
      <t>2</t>
    </r>
    <r>
      <rPr>
        <b/>
        <sz val="8"/>
        <rFont val="Arial"/>
        <family val="2"/>
      </rPr>
      <t xml:space="preserve"> emissions per capita</t>
    </r>
  </si>
  <si>
    <r>
      <t>CO</t>
    </r>
    <r>
      <rPr>
        <b/>
        <vertAlign val="subscript"/>
        <sz val="8"/>
        <rFont val="Arial"/>
        <family val="2"/>
      </rPr>
      <t>2</t>
    </r>
    <r>
      <rPr>
        <b/>
        <sz val="8"/>
        <rFont val="Arial"/>
        <family val="2"/>
      </rPr>
      <t xml:space="preserve"> emissions per km</t>
    </r>
    <r>
      <rPr>
        <b/>
        <vertAlign val="superscript"/>
        <sz val="8"/>
        <rFont val="Arial"/>
        <family val="2"/>
      </rPr>
      <t>2</t>
    </r>
  </si>
  <si>
    <t xml:space="preserve">mio. tonnes </t>
  </si>
  <si>
    <t>%</t>
  </si>
  <si>
    <t>Afghanistan</t>
  </si>
  <si>
    <t>Albania</t>
  </si>
  <si>
    <t>Algeria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</si>
  <si>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</si>
  <si>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</si>
  <si>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</si>
  <si>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</si>
  <si>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</si>
  <si>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</si>
  <si>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</si>
  <si>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</si>
  <si>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</si>
  <si>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</si>
  <si>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</si>
  <si>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</si>
  <si>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</si>
  <si>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</si>
  <si>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</si>
  <si>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</si>
  <si>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</si>
  <si>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</si>
  <si>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Bosnia and Herzegovina</t>
  </si>
  <si>
    <t>Botswana</t>
  </si>
  <si>
    <t>Brazil</t>
  </si>
  <si>
    <t>British Virgin Islands</t>
  </si>
  <si>
    <t>Brunei Darussalam</t>
  </si>
  <si>
    <t>Bulgaria</t>
  </si>
  <si>
    <t>Burkina Faso</t>
  </si>
  <si>
    <t>Burundi</t>
  </si>
  <si>
    <t>Cambodia</t>
  </si>
  <si>
    <t>Cameroon</t>
  </si>
  <si>
    <t>Canada</t>
  </si>
  <si>
    <t>Cayman Islands</t>
  </si>
  <si>
    <t>Central African Republic</t>
  </si>
  <si>
    <t>Chad</t>
  </si>
  <si>
    <t>Chile</t>
  </si>
  <si>
    <t>China</t>
  </si>
  <si>
    <t>Colombia</t>
  </si>
  <si>
    <t>Comoros</t>
  </si>
  <si>
    <t>Congo</t>
  </si>
  <si>
    <t>Cook Islands</t>
  </si>
  <si>
    <t>Costa Rica</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</si>
  <si>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</si>
  <si>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</si>
  <si>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</si>
  <si>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</si>
  <si>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</si>
  <si>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</si>
  <si>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</si>
  <si>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</si>
  <si>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</si>
  <si>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</si>
  <si>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</si>
  <si>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</si>
  <si>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</si>
  <si>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</si>
  <si>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</si>
  <si>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</si>
  <si>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</si>
  <si>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</si>
  <si>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</si>
  <si>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</si>
  <si>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</si>
  <si>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</si>
  <si>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</si>
  <si>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</si>
  <si>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</si>
  <si>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</si>
  <si>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</si>
  <si>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</si>
  <si>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</si>
  <si>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</si>
  <si>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</si>
  <si>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</si>
  <si>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Guatemala</t>
  </si>
  <si>
    <t>Guinea</t>
  </si>
  <si>
    <t>Guinea-Bissau</t>
  </si>
  <si>
    <t>Guyana</t>
  </si>
  <si>
    <t>Haiti</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</si>
  <si>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</si>
  <si>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</si>
  <si>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</si>
  <si>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</si>
  <si>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</si>
  <si>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</si>
  <si>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</si>
  <si>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</si>
  <si>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</si>
  <si>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</si>
  <si>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</si>
  <si>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</si>
  <si>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</si>
  <si>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</si>
  <si>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</si>
  <si>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</si>
  <si>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</si>
  <si>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</si>
  <si>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Latvia</t>
  </si>
  <si>
    <t>Lebanon</t>
  </si>
  <si>
    <t>Liberia</t>
  </si>
  <si>
    <t>Liechtenstein</t>
  </si>
  <si>
    <t>Lithuania</t>
  </si>
  <si>
    <t>Luxembourg</t>
  </si>
  <si>
    <t>Madagascar</t>
  </si>
  <si>
    <t>Malawi</t>
  </si>
  <si>
    <t>Malaysia</t>
  </si>
  <si>
    <t>Maldives</t>
  </si>
  <si>
    <t>Mali</t>
  </si>
  <si>
    <t>Malta</t>
  </si>
  <si>
    <t>Martinique</t>
  </si>
  <si>
    <t>Mauritania</t>
  </si>
  <si>
    <t>Mauritius</t>
  </si>
  <si>
    <t>Mexico</t>
  </si>
  <si>
    <t>Monaco</t>
  </si>
  <si>
    <t>Mongolia</t>
  </si>
  <si>
    <t>Montserrat</t>
  </si>
  <si>
    <t>Morocco</t>
  </si>
  <si>
    <t>Mozambique</t>
  </si>
  <si>
    <t>Myanmar</t>
  </si>
  <si>
    <t>Namibia</t>
  </si>
  <si>
    <t>Nauru</t>
  </si>
  <si>
    <t>Nepal</t>
  </si>
  <si>
    <t>Netherlands</t>
  </si>
  <si>
    <t>New Caledonia</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</si>
  <si>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</si>
  <si>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</si>
  <si>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</si>
  <si>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</si>
  <si>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</si>
  <si>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</si>
  <si>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</si>
  <si>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</si>
  <si>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</si>
  <si>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</si>
  <si>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</si>
  <si>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</si>
  <si>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</si>
  <si>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</si>
  <si>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</si>
  <si>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</si>
  <si>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</si>
  <si>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Moldova</t>
  </si>
  <si>
    <t>Romania</t>
  </si>
  <si>
    <t>Russian Federation</t>
  </si>
  <si>
    <t>Rwanda</t>
  </si>
  <si>
    <t>Saint Helena</t>
  </si>
  <si>
    <t>Saint Kitts and Nevis</t>
  </si>
  <si>
    <t>Saint Lucia</t>
  </si>
  <si>
    <t>Saint Pierre and Miquelon</t>
  </si>
  <si>
    <t>Samoa</t>
  </si>
  <si>
    <t>Sao Tome and Principe</t>
  </si>
  <si>
    <t>Saudi Arabia</t>
  </si>
  <si>
    <t>Senegal</t>
  </si>
  <si>
    <t>Seychelles</t>
  </si>
  <si>
    <t>Sierra Leone</t>
  </si>
  <si>
    <t>Singapore</t>
  </si>
  <si>
    <t>Slovakia</t>
  </si>
  <si>
    <t>Slovenia</t>
  </si>
  <si>
    <t>Solomon Islands</t>
  </si>
  <si>
    <t>Somalia</t>
  </si>
  <si>
    <t>South Africa</t>
  </si>
  <si>
    <t>Spain</t>
  </si>
  <si>
    <t>Sri Lanka</t>
  </si>
  <si>
    <t>Suriname</t>
  </si>
  <si>
    <t>Swaziland</t>
  </si>
  <si>
    <t>Sweden</t>
  </si>
  <si>
    <t>Switzerland</t>
  </si>
  <si>
    <t>Syrian Arab Republic</t>
  </si>
  <si>
    <t>Tajikistan</t>
  </si>
  <si>
    <t>Thailand</t>
  </si>
  <si>
    <t>Timor-Leste</t>
  </si>
  <si>
    <t>Togo</t>
  </si>
  <si>
    <t>Tonga</t>
  </si>
  <si>
    <t>Trinidad and Tobago</t>
  </si>
  <si>
    <t>Tunisia</t>
  </si>
  <si>
    <t>Turkey</t>
  </si>
  <si>
    <t>Turkmenistan</t>
  </si>
  <si>
    <t>Uganda</t>
  </si>
  <si>
    <t>Ukraine</t>
  </si>
  <si>
    <t>United Arab Emirates</t>
  </si>
  <si>
    <t>Uruguay</t>
  </si>
  <si>
    <t>Uzbekistan</t>
  </si>
  <si>
    <t>Vanuatu</t>
  </si>
  <si>
    <t>Viet Nam</t>
  </si>
  <si>
    <t>Yemen</t>
  </si>
  <si>
    <t>Zambia</t>
  </si>
  <si>
    <t>Sources:</t>
  </si>
  <si>
    <t>Definitions &amp; Technical notes:</t>
  </si>
  <si>
    <t xml:space="preserve">Data Quality: </t>
  </si>
  <si>
    <t>Anguilla</t>
  </si>
  <si>
    <t>Marshall Islands</t>
  </si>
  <si>
    <t>Wallis and Futuna Islands</t>
  </si>
  <si>
    <t>Country</t>
  </si>
  <si>
    <t>Choose a country from the following drop-down list:</t>
  </si>
  <si>
    <t>website: http://unstats.un.org/unsd/ENVIRONMENT/qindicators.htm</t>
  </si>
  <si>
    <t>Environmental Indicators: GHGs</t>
  </si>
  <si>
    <t>tonnes</t>
  </si>
  <si>
    <t>Andorra</t>
  </si>
  <si>
    <t>Turks and Caicos Islands</t>
  </si>
  <si>
    <t>Venezuela (Bolivarian Republic of)</t>
  </si>
  <si>
    <t>Democratic Republic of the Congo</t>
  </si>
  <si>
    <t>Lao People's Democratic Republic</t>
  </si>
  <si>
    <t>Lesotho</t>
  </si>
  <si>
    <t>Montenegro</t>
  </si>
  <si>
    <t>Saint Vincent and the Grenadines</t>
  </si>
  <si>
    <t>Serbia</t>
  </si>
  <si>
    <t>The former Yugoslav Republic of Macedonia</t>
  </si>
  <si>
    <t>United Republic of Tanzania</t>
  </si>
  <si>
    <t>China, Hong Kong Special Administrative Region</t>
  </si>
  <si>
    <t>China, Macao Special Administrative Region</t>
  </si>
  <si>
    <t>State of Palestine</t>
  </si>
  <si>
    <t>Micronesia (Federated States of)</t>
  </si>
  <si>
    <t>United Kingdom of Great Britain and Northern Ireland</t>
  </si>
  <si>
    <t>United States of America</t>
  </si>
  <si>
    <t>Libya</t>
  </si>
  <si>
    <r>
      <t>Last update:</t>
    </r>
    <r>
      <rPr>
        <sz val="9"/>
        <rFont val="Arial"/>
        <family val="2"/>
      </rPr>
      <t xml:space="preserve"> February 2016</t>
    </r>
  </si>
  <si>
    <r>
      <t>CO</t>
    </r>
    <r>
      <rPr>
        <b/>
        <vertAlign val="subscript"/>
        <sz val="13"/>
        <rFont val="Arial"/>
        <family val="2"/>
      </rPr>
      <t>2</t>
    </r>
    <r>
      <rPr>
        <b/>
        <sz val="13"/>
        <rFont val="Arial"/>
        <family val="2"/>
      </rPr>
      <t xml:space="preserve"> Emissions in 2011</t>
    </r>
  </si>
  <si>
    <t>Bolivia (Plurinational State of)</t>
  </si>
  <si>
    <t>Cabo Verde</t>
  </si>
  <si>
    <t xml:space="preserve">  9 019.52</t>
  </si>
  <si>
    <t>Côte d'Ivoire</t>
  </si>
  <si>
    <t>Democratic People's Republic of Korea</t>
  </si>
  <si>
    <t xml:space="preserve">  2 074.34</t>
  </si>
  <si>
    <t xml:space="preserve">  1 240.63</t>
  </si>
  <si>
    <t>Republic of Korea</t>
  </si>
  <si>
    <t>Réunion</t>
  </si>
  <si>
    <t xml:space="preserve">  1 650.27</t>
  </si>
  <si>
    <t xml:space="preserve">  5 583.38</t>
  </si>
  <si>
    <t>Zimbabwe</t>
  </si>
  <si>
    <t>...</t>
  </si>
  <si>
    <t>UNSD Millennium Development Goals Indicators database.</t>
  </si>
  <si>
    <r>
      <rPr>
        <sz val="8"/>
        <rFont val="Arial"/>
        <family val="2"/>
      </rPr>
      <t xml:space="preserve">See: </t>
    </r>
    <r>
      <rPr>
        <u/>
        <sz val="8"/>
        <color indexed="12"/>
        <rFont val="Arial"/>
        <family val="2"/>
      </rPr>
      <t>http://mdgs.un.org/unsd/mdg/Data.aspx</t>
    </r>
  </si>
  <si>
    <t>United Nations, Department of Economic and Social Affairs, Population Division, World Population Prospects: World Population Prospects: The 2015 Revision, New York, 2015.</t>
  </si>
  <si>
    <t>… denotes no data available.</t>
  </si>
  <si>
    <t>UNSD Demographic Yearbook, Demographic Yearbook 2011, Population by sex, annual rate of population increase, surface area and density.</t>
  </si>
  <si>
    <r>
      <t>For Annex 1 countries, data originally come from UNFCCC.  UNFCCC has developed standardised methods for calculating CO</t>
    </r>
    <r>
      <rPr>
        <vertAlign val="subscript"/>
        <sz val="8"/>
        <rFont val="Arial"/>
        <family val="2"/>
      </rPr>
      <t>2</t>
    </r>
    <r>
      <rPr>
        <sz val="8"/>
        <rFont val="Arial"/>
        <family val="2"/>
      </rPr>
      <t xml:space="preserve"> emissions, which are widely used. For non-Annex 1 countries, data are from estimates of  CO</t>
    </r>
    <r>
      <rPr>
        <vertAlign val="subscript"/>
        <sz val="8"/>
        <rFont val="Arial"/>
        <family val="2"/>
      </rPr>
      <t>2</t>
    </r>
    <r>
      <rPr>
        <sz val="8"/>
        <rFont val="Arial"/>
        <family val="2"/>
      </rPr>
      <t xml:space="preserve"> emissions made by the Carbon Dioxide Information Analysis Center (CDIAC). CDIAC acquires or compiles, quality assures, documents, archives, and distributes data and other information concerning carbon dioxide.  </t>
    </r>
  </si>
  <si>
    <r>
      <rPr>
        <sz val="8"/>
        <rFont val="Arial"/>
        <family val="2"/>
      </rPr>
      <t xml:space="preserve">See: </t>
    </r>
    <r>
      <rPr>
        <u/>
        <sz val="8"/>
        <color theme="10"/>
        <rFont val="Arial"/>
        <family val="2"/>
      </rPr>
      <t>http://cdiac.ornl.gov/</t>
    </r>
    <r>
      <rPr>
        <sz val="8"/>
        <color theme="10"/>
        <rFont val="Arial"/>
        <family val="2"/>
      </rPr>
      <t xml:space="preserve"> .</t>
    </r>
  </si>
  <si>
    <r>
      <rPr>
        <b/>
        <sz val="8"/>
        <rFont val="Arial"/>
        <family val="2"/>
      </rPr>
      <t>Total CO</t>
    </r>
    <r>
      <rPr>
        <b/>
        <vertAlign val="subscript"/>
        <sz val="8"/>
        <rFont val="Arial"/>
        <family val="2"/>
      </rPr>
      <t>2</t>
    </r>
    <r>
      <rPr>
        <b/>
        <sz val="8"/>
        <rFont val="Arial"/>
        <family val="2"/>
      </rPr>
      <t xml:space="preserve"> emission</t>
    </r>
    <r>
      <rPr>
        <sz val="8"/>
        <rFont val="Arial"/>
        <family val="2"/>
      </rPr>
      <t>:Estimates of total carbon dioxide (CO</t>
    </r>
    <r>
      <rPr>
        <vertAlign val="subscript"/>
        <sz val="8"/>
        <rFont val="Arial"/>
        <family val="2"/>
      </rPr>
      <t>2</t>
    </r>
    <r>
      <rPr>
        <sz val="8"/>
        <rFont val="Arial"/>
        <family val="2"/>
      </rPr>
      <t>) emissions include anthropogenic emissions, less removal by sinks, of carbon dioxide (CO</t>
    </r>
    <r>
      <rPr>
        <vertAlign val="subscript"/>
        <sz val="8"/>
        <rFont val="Arial"/>
        <family val="2"/>
      </rPr>
      <t>2</t>
    </r>
    <r>
      <rPr>
        <sz val="8"/>
        <rFont val="Arial"/>
        <family val="2"/>
      </rPr>
      <t>). The term “total” implies that emissions from all national activities are considered. The typical sectors for which CO</t>
    </r>
    <r>
      <rPr>
        <vertAlign val="subscript"/>
        <sz val="8"/>
        <rFont val="Arial"/>
        <family val="2"/>
      </rPr>
      <t>2</t>
    </r>
    <r>
      <rPr>
        <sz val="8"/>
        <rFont val="Arial"/>
        <family val="2"/>
      </rPr>
      <t xml:space="preserve"> emissions/removals are estimated are energy, industrial processes, agriculture, waste, and the sector of land use, land-use change and forestry (LULUCF).
National reporting to the United Nations Framework Convention on Climate Change that follows the Intergovernmental Panel on Climate Change guidelines is based on national emission inventories and covers all sources of anthropogenic carbon dioxide emissions as well as carbon sinks (such as forests).
CO</t>
    </r>
    <r>
      <rPr>
        <vertAlign val="subscript"/>
        <sz val="8"/>
        <rFont val="Arial"/>
        <family val="2"/>
      </rPr>
      <t>2</t>
    </r>
    <r>
      <rPr>
        <sz val="8"/>
        <rFont val="Arial"/>
        <family val="2"/>
      </rPr>
      <t xml:space="preserve"> emissions/removals by land use, land-use change and forestry are often known with much less certainty than emissions from the other sectors, or emissions/removals estimates for LULUCF may not be available at all. In such cases, “total” emissions can be calculated as the sum of emissions for the sectors of energy, industrial processes, agriculture, and waste.</t>
    </r>
  </si>
  <si>
    <r>
      <rPr>
        <b/>
        <sz val="8"/>
        <rFont val="Arial"/>
        <family val="2"/>
      </rPr>
      <t>CO</t>
    </r>
    <r>
      <rPr>
        <b/>
        <vertAlign val="subscript"/>
        <sz val="8"/>
        <rFont val="Arial"/>
        <family val="2"/>
      </rPr>
      <t>2</t>
    </r>
    <r>
      <rPr>
        <b/>
        <sz val="8"/>
        <rFont val="Arial"/>
        <family val="2"/>
      </rPr>
      <t xml:space="preserve"> emissions per capita </t>
    </r>
    <r>
      <rPr>
        <sz val="8"/>
        <rFont val="Arial"/>
        <family val="2"/>
      </rPr>
      <t>and</t>
    </r>
    <r>
      <rPr>
        <b/>
        <sz val="8"/>
        <rFont val="Arial"/>
        <family val="2"/>
      </rPr>
      <t xml:space="preserve"> CO</t>
    </r>
    <r>
      <rPr>
        <b/>
        <vertAlign val="subscript"/>
        <sz val="8"/>
        <rFont val="Arial"/>
        <family val="2"/>
      </rPr>
      <t>2</t>
    </r>
    <r>
      <rPr>
        <b/>
        <sz val="8"/>
        <rFont val="Arial"/>
        <family val="2"/>
      </rPr>
      <t xml:space="preserve"> emissions per km</t>
    </r>
    <r>
      <rPr>
        <b/>
        <vertAlign val="superscript"/>
        <sz val="8"/>
        <rFont val="Arial"/>
        <family val="2"/>
      </rPr>
      <t>2</t>
    </r>
    <r>
      <rPr>
        <b/>
        <sz val="8"/>
        <rFont val="Arial"/>
        <family val="2"/>
      </rPr>
      <t xml:space="preserve"> </t>
    </r>
    <r>
      <rPr>
        <sz val="8"/>
        <rFont val="Arial"/>
        <family val="2"/>
      </rPr>
      <t>are calculated by UNSD.</t>
    </r>
  </si>
  <si>
    <r>
      <t>Carbon dioxide is only one of greenhouse gases (GHGs) and therefore CO</t>
    </r>
    <r>
      <rPr>
        <vertAlign val="subscript"/>
        <sz val="8"/>
        <rFont val="Arial"/>
        <family val="2"/>
      </rPr>
      <t>2</t>
    </r>
    <r>
      <rPr>
        <sz val="8"/>
        <rFont val="Arial"/>
        <family val="2"/>
      </rPr>
      <t xml:space="preserve"> emissions are smaller than the overall GHG emissions. Accordingly, the overall impact on climate may be underestimated if only CO</t>
    </r>
    <r>
      <rPr>
        <vertAlign val="subscript"/>
        <sz val="8"/>
        <rFont val="Arial"/>
        <family val="2"/>
      </rPr>
      <t>2</t>
    </r>
    <r>
      <rPr>
        <sz val="8"/>
        <rFont val="Arial"/>
        <family val="2"/>
      </rPr>
      <t xml:space="preserve"> emissions are included in the estimate.</t>
    </r>
  </si>
  <si>
    <r>
      <t>Data on CO</t>
    </r>
    <r>
      <rPr>
        <vertAlign val="subscript"/>
        <sz val="8"/>
        <rFont val="Arial"/>
        <family val="2"/>
      </rPr>
      <t>2</t>
    </r>
    <r>
      <rPr>
        <sz val="8"/>
        <rFont val="Arial"/>
        <family val="2"/>
      </rPr>
      <t xml:space="preserve"> emissions/removals from forests and land-use changes usually have lower availability and greater uncertainty than data on CO</t>
    </r>
    <r>
      <rPr>
        <vertAlign val="subscript"/>
        <sz val="8"/>
        <rFont val="Arial"/>
        <family val="2"/>
      </rPr>
      <t>2</t>
    </r>
    <r>
      <rPr>
        <sz val="8"/>
        <rFont val="Arial"/>
        <family val="2"/>
      </rPr>
      <t xml:space="preserve"> emissions from the sectors of energy, industrial processes, agriculture, and waste. Therefore, in practice CO</t>
    </r>
    <r>
      <rPr>
        <vertAlign val="subscript"/>
        <sz val="8"/>
        <rFont val="Arial"/>
        <family val="2"/>
      </rPr>
      <t>2</t>
    </r>
    <r>
      <rPr>
        <sz val="8"/>
        <rFont val="Arial"/>
        <family val="2"/>
      </rPr>
      <t xml:space="preserve"> emissions/removals from forests and land-use changes are not always included into national totals.</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</si>
</sst>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409]d\-mmm\-yy;@"/>
    <numFmt numFmtId="166" formatCode="###\ ###\ ###\ ##0"/>
    <numFmt numFmtId="167" formatCode="###\ ###\ ###\ ##0.00"/>
    <numFmt numFmtId="168" formatCode="###\ ###\ ###\ ##0.0"/>
    <numFmt numFmtId="169" formatCode="#\ ###\ ##0.00"/>
  </numFmts>
  <fonts count="60" x14ac:knownFonts="1">
    <font>
      <sz val="10"/>
      <name val="Arial"/>
    </font>
    <font>
      <sz val="11"/>
      <color theme="1"/>
      <name val="Calibri"/>
      <family val="2"/>
      <scheme val="minor"/>
    </font>
    <font>
      <sz val="10"/>
      <name val="Arial"/>
      <family val="2"/>
    </font>
    <font>
      <b/>
      <sz val="10"/>
      <name val="Arial"/>
      <family val="2"/>
    </font>
    <font>
      <sz val="8"/>
      <name val="Arial"/>
      <family val="2"/>
    </font>
    <font>
      <sz val="8"/>
      <name val="Arial"/>
      <family val="2"/>
    </font>
    <font>
      <b/>
      <sz val="9"/>
      <name val="Arial"/>
      <family val="2"/>
    </font>
    <font>
      <b/>
      <sz val="8"/>
      <name val="Arial"/>
      <family val="2"/>
    </font>
    <font>
      <b/>
      <vertAlign val="subscript"/>
      <sz val="8"/>
      <name val="Arial"/>
      <family val="2"/>
    </font>
    <font>
      <b/>
      <i/>
      <sz val="8"/>
      <name val="Arial"/>
      <family val="2"/>
    </font>
    <font>
      <b/>
      <vertAlign val="superscript"/>
      <sz val="8"/>
      <name val="Arial"/>
      <family val="2"/>
    </font>
    <font>
      <i/>
      <sz val="8"/>
      <name val="Arial"/>
      <family val="2"/>
    </font>
    <font>
      <i/>
      <vertAlign val="superscript"/>
      <sz val="8"/>
      <name val="Arial"/>
      <family val="2"/>
    </font>
    <font>
      <b/>
      <i/>
      <u/>
      <sz val="9"/>
      <name val="Arial"/>
      <family val="2"/>
    </font>
    <font>
      <b/>
      <i/>
      <u/>
      <sz val="9"/>
      <name val="Arial"/>
      <family val="2"/>
    </font>
    <font>
      <b/>
      <i/>
      <u/>
      <sz val="8"/>
      <name val="Arial"/>
      <family val="2"/>
    </font>
    <font>
      <b/>
      <u/>
      <sz val="9"/>
      <name val="Arial"/>
      <family val="2"/>
    </font>
    <font>
      <b/>
      <i/>
      <sz val="9"/>
      <name val="Arial"/>
      <family val="2"/>
    </font>
    <font>
      <vertAlign val="superscript"/>
      <sz val="8"/>
      <name val="Arial"/>
      <family val="2"/>
    </font>
    <font>
      <i/>
      <sz val="10"/>
      <name val="Arial"/>
      <family val="2"/>
    </font>
    <font>
      <vertAlign val="subscript"/>
      <sz val="8"/>
      <name val="Arial"/>
      <family val="2"/>
    </font>
    <font>
      <b/>
      <u/>
      <sz val="9"/>
      <name val="Arial"/>
      <family val="2"/>
    </font>
    <font>
      <b/>
      <sz val="15"/>
      <name val="Arial"/>
      <family val="2"/>
    </font>
    <font>
      <b/>
      <sz val="13"/>
      <name val="Arial"/>
      <family val="2"/>
    </font>
    <font>
      <b/>
      <vertAlign val="subscript"/>
      <sz val="13"/>
      <name val="Arial"/>
      <family val="2"/>
    </font>
    <font>
      <i/>
      <sz val="12"/>
      <name val="Arial"/>
      <family val="2"/>
    </font>
    <font>
      <b/>
      <sz val="8"/>
      <color indexed="8"/>
      <name val="Arial"/>
      <family val="2"/>
    </font>
    <font>
      <sz val="10"/>
      <color indexed="8"/>
      <name val="Arial"/>
      <family val="2"/>
    </font>
    <font>
      <b/>
      <sz val="10"/>
      <color indexed="12"/>
      <name val="Arial"/>
      <family val="2"/>
    </font>
    <font>
      <i/>
      <sz val="8"/>
      <color indexed="55"/>
      <name val="Arial"/>
      <family val="2"/>
    </font>
    <font>
      <vertAlign val="superscript"/>
      <sz val="10"/>
      <name val="Arial"/>
      <family val="2"/>
    </font>
    <font>
      <sz val="10"/>
      <name val="Arial"/>
      <family val="2"/>
    </font>
    <font>
      <i/>
      <sz val="9"/>
      <name val="Arial"/>
      <family val="2"/>
    </font>
    <font>
      <sz val="9"/>
      <name val="Arial"/>
      <family val="2"/>
    </font>
    <font>
      <i/>
      <vertAlign val="superscript"/>
      <sz val="10"/>
      <name val="Arial"/>
      <family val="2"/>
    </font>
    <font>
      <u/>
      <sz val="8"/>
      <color indexed="12"/>
      <name val="Arial"/>
      <family val="2"/>
    </font>
    <font>
      <sz val="8"/>
      <color indexed="9"/>
      <name val="Arial"/>
      <family val="2"/>
    </font>
    <font>
      <sz val="11"/>
      <color theme="1"/>
      <name val="Calibri"/>
      <family val="2"/>
      <scheme val="minor"/>
    </font>
    <font>
      <u/>
      <sz val="10"/>
      <color theme="10"/>
      <name val="Arial"/>
      <family val="2"/>
    </font>
    <font>
      <sz val="8"/>
      <color theme="1"/>
      <name val="Calibri"/>
      <family val="2"/>
      <scheme val="minor"/>
    </font>
    <font>
      <sz val="10"/>
      <color theme="0"/>
      <name val="Arial"/>
      <family val="2"/>
    </font>
    <font>
      <u/>
      <sz val="8"/>
      <color theme="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0"/>
      <name val="Arial"/>
      <family val="2"/>
    </font>
  </fonts>
  <fills count="38">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0" fontId="38" fillId="0" borderId="0" applyNumberFormat="0" applyFill="0" applyBorder="0" applyAlignment="0" applyProtection="0"/>
    <xf numFmtId="0" fontId="37" fillId="0" borderId="0"/>
    <xf numFmtId="0" fontId="39" fillId="0" borderId="0"/>
    <xf numFmtId="0" fontId="27" fillId="0" borderId="0"/>
    <xf numFmtId="0" fontId="42" fillId="0" borderId="0" applyNumberFormat="0" applyFill="0" applyBorder="0" applyAlignment="0" applyProtection="0"/>
    <xf numFmtId="0" fontId="43" fillId="0" borderId="12" applyNumberFormat="0" applyFill="0" applyAlignment="0" applyProtection="0"/>
    <xf numFmtId="0" fontId="44" fillId="0" borderId="13" applyNumberFormat="0" applyFill="0" applyAlignment="0" applyProtection="0"/>
    <xf numFmtId="0" fontId="45" fillId="0" borderId="14" applyNumberFormat="0" applyFill="0" applyAlignment="0" applyProtection="0"/>
    <xf numFmtId="0" fontId="45" fillId="0" borderId="0" applyNumberFormat="0" applyFill="0" applyBorder="0" applyAlignment="0" applyProtection="0"/>
    <xf numFmtId="0" fontId="46" fillId="7" borderId="0" applyNumberFormat="0" applyBorder="0" applyAlignment="0" applyProtection="0"/>
    <xf numFmtId="0" fontId="47" fillId="8" borderId="0" applyNumberFormat="0" applyBorder="0" applyAlignment="0" applyProtection="0"/>
    <xf numFmtId="0" fontId="48" fillId="9" borderId="0" applyNumberFormat="0" applyBorder="0" applyAlignment="0" applyProtection="0"/>
    <xf numFmtId="0" fontId="49" fillId="10" borderId="15" applyNumberFormat="0" applyAlignment="0" applyProtection="0"/>
    <xf numFmtId="0" fontId="50" fillId="11" borderId="16" applyNumberFormat="0" applyAlignment="0" applyProtection="0"/>
    <xf numFmtId="0" fontId="51" fillId="11" borderId="15" applyNumberFormat="0" applyAlignment="0" applyProtection="0"/>
    <xf numFmtId="0" fontId="52" fillId="0" borderId="17" applyNumberFormat="0" applyFill="0" applyAlignment="0" applyProtection="0"/>
    <xf numFmtId="0" fontId="53" fillId="12" borderId="18" applyNumberFormat="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20" applyNumberFormat="0" applyFill="0" applyAlignment="0" applyProtection="0"/>
    <xf numFmtId="0" fontId="57"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57" fillId="17" borderId="0" applyNumberFormat="0" applyBorder="0" applyAlignment="0" applyProtection="0"/>
    <xf numFmtId="0" fontId="57"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57" fillId="21" borderId="0" applyNumberFormat="0" applyBorder="0" applyAlignment="0" applyProtection="0"/>
    <xf numFmtId="0" fontId="57"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57" fillId="25" borderId="0" applyNumberFormat="0" applyBorder="0" applyAlignment="0" applyProtection="0"/>
    <xf numFmtId="0" fontId="57"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57" fillId="29" borderId="0" applyNumberFormat="0" applyBorder="0" applyAlignment="0" applyProtection="0"/>
    <xf numFmtId="0" fontId="57"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57" fillId="33" borderId="0" applyNumberFormat="0" applyBorder="0" applyAlignment="0" applyProtection="0"/>
    <xf numFmtId="0" fontId="57"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57" fillId="37" borderId="0" applyNumberFormat="0" applyBorder="0" applyAlignment="0" applyProtection="0"/>
    <xf numFmtId="0" fontId="58" fillId="0" borderId="0"/>
    <xf numFmtId="0" fontId="1" fillId="13" borderId="19" applyNumberFormat="0" applyFont="0" applyAlignment="0" applyProtection="0"/>
  </cellStyleXfs>
  <cellXfs count="128">
    <xf numFmtId="0" fontId="0" fillId="0" borderId="0" xfId="0"/>
    <xf numFmtId="0" fontId="22" fillId="2" borderId="0" xfId="0" applyFont="1" applyFill="1" applyAlignment="1" applyProtection="1">
      <alignment horizontal="left"/>
      <protection locked="0"/>
    </xf>
    <xf numFmtId="49" fontId="25" fillId="2" borderId="0" xfId="0" applyNumberFormat="1" applyFont="1" applyFill="1" applyAlignment="1" applyProtection="1">
      <alignment horizontal="right"/>
      <protection locked="0"/>
    </xf>
    <xf numFmtId="0" fontId="26" fillId="3" borderId="0" xfId="4" applyFont="1" applyFill="1" applyBorder="1" applyAlignment="1" applyProtection="1">
      <alignment horizontal="left" vertical="center"/>
      <protection locked="0"/>
    </xf>
    <xf numFmtId="0" fontId="28" fillId="2" borderId="0" xfId="0" applyFont="1" applyFill="1" applyProtection="1">
      <protection locked="0"/>
    </xf>
    <xf numFmtId="0" fontId="29" fillId="2" borderId="0" xfId="0" applyFont="1" applyFill="1" applyAlignment="1" applyProtection="1">
      <alignment horizontal="right"/>
      <protection locked="0"/>
    </xf>
    <xf numFmtId="0" fontId="0" fillId="0" borderId="0" xfId="0" applyProtection="1">
      <protection locked="0"/>
    </xf>
    <xf numFmtId="167" fontId="0" fillId="0" borderId="0" xfId="0" applyNumberFormat="1" applyProtection="1">
      <protection locked="0"/>
    </xf>
    <xf numFmtId="164" fontId="0" fillId="0" borderId="0" xfId="0" applyNumberFormat="1" applyAlignment="1" applyProtection="1">
      <alignment horizontal="right"/>
      <protection locked="0"/>
    </xf>
    <xf numFmtId="0" fontId="0" fillId="2" borderId="0" xfId="0" applyFill="1" applyProtection="1">
      <protection locked="0"/>
    </xf>
    <xf numFmtId="167" fontId="0" fillId="2" borderId="0" xfId="0" applyNumberFormat="1" applyFill="1" applyProtection="1">
      <protection locked="0"/>
    </xf>
    <xf numFmtId="164" fontId="0" fillId="2" borderId="0" xfId="0" applyNumberFormat="1" applyFill="1" applyAlignment="1" applyProtection="1">
      <alignment horizontal="right"/>
      <protection locked="0"/>
    </xf>
    <xf numFmtId="0" fontId="3" fillId="2" borderId="0" xfId="0" applyFont="1" applyFill="1" applyProtection="1">
      <protection locked="0"/>
    </xf>
    <xf numFmtId="0" fontId="23" fillId="2" borderId="0" xfId="0" applyFont="1" applyFill="1" applyBorder="1" applyProtection="1">
      <protection locked="0"/>
    </xf>
    <xf numFmtId="0" fontId="0" fillId="0" borderId="0" xfId="0" applyFill="1" applyBorder="1" applyProtection="1">
      <protection locked="0"/>
    </xf>
    <xf numFmtId="167" fontId="0" fillId="0" borderId="0" xfId="0" applyNumberFormat="1" applyFill="1" applyBorder="1" applyProtection="1">
      <protection locked="0"/>
    </xf>
    <xf numFmtId="164" fontId="0" fillId="0" borderId="0" xfId="0" applyNumberFormat="1" applyFill="1" applyBorder="1" applyAlignment="1" applyProtection="1">
      <alignment horizontal="right"/>
      <protection locked="0"/>
    </xf>
    <xf numFmtId="0" fontId="11" fillId="0" borderId="0" xfId="0" applyFont="1" applyAlignment="1" applyProtection="1">
      <alignment horizontal="right"/>
      <protection locked="0"/>
    </xf>
    <xf numFmtId="49" fontId="5" fillId="0" borderId="0" xfId="0" applyNumberFormat="1" applyFont="1" applyAlignment="1" applyProtection="1">
      <alignment horizontal="right"/>
      <protection locked="0"/>
    </xf>
    <xf numFmtId="49" fontId="5" fillId="0" borderId="0" xfId="0" applyNumberFormat="1" applyFont="1" applyAlignment="1" applyProtection="1">
      <protection locked="0"/>
    </xf>
    <xf numFmtId="165" fontId="5" fillId="0" borderId="0" xfId="0" applyNumberFormat="1" applyFont="1" applyAlignment="1" applyProtection="1">
      <alignment horizontal="right"/>
      <protection locked="0"/>
    </xf>
    <xf numFmtId="167" fontId="2" fillId="0" borderId="0" xfId="0" applyNumberFormat="1" applyFont="1" applyFill="1" applyBorder="1" applyAlignment="1" applyProtection="1">
      <alignment horizontal="left"/>
      <protection locked="0"/>
    </xf>
    <xf numFmtId="0" fontId="2" fillId="0" borderId="0" xfId="0" applyFont="1" applyFill="1" applyBorder="1" applyAlignment="1" applyProtection="1">
      <alignment horizontal="left"/>
      <protection locked="0"/>
    </xf>
    <xf numFmtId="164" fontId="2" fillId="0" borderId="0" xfId="0" applyNumberFormat="1" applyFont="1" applyFill="1" applyBorder="1" applyAlignment="1" applyProtection="1">
      <alignment horizontal="right"/>
      <protection locked="0"/>
    </xf>
    <xf numFmtId="0" fontId="2" fillId="0" borderId="0" xfId="0" applyFont="1" applyFill="1" applyBorder="1" applyProtection="1">
      <protection locked="0"/>
    </xf>
    <xf numFmtId="167" fontId="2" fillId="0" borderId="0" xfId="0" applyNumberFormat="1" applyFont="1" applyFill="1" applyBorder="1" applyProtection="1">
      <protection locked="0"/>
    </xf>
    <xf numFmtId="0" fontId="4" fillId="0" borderId="0" xfId="0" applyFont="1" applyAlignment="1" applyProtection="1">
      <alignment horizontal="right"/>
      <protection locked="0"/>
    </xf>
    <xf numFmtId="0" fontId="0" fillId="3" borderId="0" xfId="0" applyFill="1" applyBorder="1" applyProtection="1">
      <protection locked="0"/>
    </xf>
    <xf numFmtId="167" fontId="7" fillId="3" borderId="0" xfId="0" applyNumberFormat="1" applyFont="1" applyFill="1" applyBorder="1" applyAlignment="1" applyProtection="1">
      <alignment horizontal="right" vertical="center" wrapText="1"/>
      <protection locked="0"/>
    </xf>
    <xf numFmtId="0" fontId="9" fillId="3" borderId="0" xfId="0" applyFont="1" applyFill="1" applyBorder="1" applyAlignment="1" applyProtection="1">
      <alignment horizontal="right" vertical="center" wrapText="1"/>
      <protection locked="0"/>
    </xf>
    <xf numFmtId="164" fontId="7" fillId="3" borderId="0" xfId="0" applyNumberFormat="1" applyFont="1" applyFill="1" applyBorder="1" applyAlignment="1" applyProtection="1">
      <alignment horizontal="right" vertical="center" wrapText="1"/>
      <protection locked="0"/>
    </xf>
    <xf numFmtId="0" fontId="5" fillId="3" borderId="0" xfId="0" applyFont="1" applyFill="1" applyBorder="1" applyAlignment="1" applyProtection="1">
      <alignment horizontal="right"/>
      <protection locked="0"/>
    </xf>
    <xf numFmtId="0" fontId="0" fillId="3" borderId="0" xfId="0" applyFill="1" applyProtection="1">
      <protection locked="0"/>
    </xf>
    <xf numFmtId="0" fontId="0" fillId="4" borderId="0" xfId="0" applyFill="1" applyProtection="1">
      <protection locked="0"/>
    </xf>
    <xf numFmtId="0" fontId="6" fillId="4" borderId="0" xfId="0" applyFont="1" applyFill="1" applyAlignment="1" applyProtection="1">
      <alignment horizontal="center" vertical="center"/>
      <protection locked="0"/>
    </xf>
    <xf numFmtId="167" fontId="11" fillId="4" borderId="0" xfId="0" applyNumberFormat="1" applyFont="1" applyFill="1" applyAlignment="1" applyProtection="1">
      <alignment horizontal="right" vertical="center" wrapText="1"/>
      <protection locked="0"/>
    </xf>
    <xf numFmtId="0" fontId="11" fillId="4" borderId="0" xfId="0" applyFont="1" applyFill="1" applyAlignment="1" applyProtection="1">
      <alignment horizontal="right" vertical="center" wrapText="1"/>
      <protection locked="0"/>
    </xf>
    <xf numFmtId="164" fontId="11" fillId="4" borderId="0" xfId="0" applyNumberFormat="1" applyFont="1" applyFill="1" applyAlignment="1" applyProtection="1">
      <alignment horizontal="right" vertical="center" wrapText="1"/>
      <protection locked="0"/>
    </xf>
    <xf numFmtId="0" fontId="12" fillId="4" borderId="0" xfId="0" applyFont="1" applyFill="1" applyAlignment="1" applyProtection="1">
      <alignment horizontal="left" vertical="center" wrapText="1"/>
      <protection locked="0"/>
    </xf>
    <xf numFmtId="0" fontId="5" fillId="4" borderId="0" xfId="0" applyFont="1" applyFill="1" applyAlignment="1" applyProtection="1">
      <alignment horizontal="right"/>
      <protection locked="0"/>
    </xf>
    <xf numFmtId="0" fontId="5" fillId="0" borderId="0" xfId="0" applyFont="1" applyProtection="1">
      <protection locked="0"/>
    </xf>
    <xf numFmtId="164" fontId="5" fillId="0" borderId="0" xfId="0" applyNumberFormat="1" applyFont="1" applyAlignment="1" applyProtection="1">
      <alignment horizontal="right"/>
      <protection locked="0"/>
    </xf>
    <xf numFmtId="0" fontId="5" fillId="4" borderId="0" xfId="0" applyFont="1" applyFill="1" applyProtection="1">
      <protection locked="0"/>
    </xf>
    <xf numFmtId="167" fontId="5" fillId="0" borderId="0" xfId="0" applyNumberFormat="1" applyFont="1" applyProtection="1">
      <protection locked="0"/>
    </xf>
    <xf numFmtId="0" fontId="26" fillId="3" borderId="1" xfId="4" applyFont="1" applyFill="1" applyBorder="1" applyAlignment="1" applyProtection="1">
      <alignment horizontal="left" vertical="center"/>
      <protection hidden="1"/>
    </xf>
    <xf numFmtId="167" fontId="7" fillId="3" borderId="2" xfId="0" applyNumberFormat="1" applyFont="1" applyFill="1" applyBorder="1" applyAlignment="1" applyProtection="1">
      <alignment horizontal="right" vertical="center" wrapText="1"/>
      <protection hidden="1"/>
    </xf>
    <xf numFmtId="0" fontId="9" fillId="3" borderId="2" xfId="0" applyFont="1" applyFill="1" applyBorder="1" applyAlignment="1" applyProtection="1">
      <alignment horizontal="right" vertical="center" wrapText="1"/>
      <protection hidden="1"/>
    </xf>
    <xf numFmtId="164" fontId="7" fillId="3" borderId="2" xfId="0" applyNumberFormat="1" applyFont="1" applyFill="1" applyBorder="1" applyAlignment="1" applyProtection="1">
      <alignment horizontal="right" vertical="center" wrapText="1"/>
      <protection hidden="1"/>
    </xf>
    <xf numFmtId="0" fontId="0" fillId="3" borderId="3" xfId="0" applyFill="1" applyBorder="1" applyProtection="1">
      <protection hidden="1"/>
    </xf>
    <xf numFmtId="0" fontId="6" fillId="4" borderId="4" xfId="0" applyFont="1" applyFill="1" applyBorder="1" applyAlignment="1" applyProtection="1">
      <alignment horizontal="center" vertical="center"/>
      <protection hidden="1"/>
    </xf>
    <xf numFmtId="167" fontId="11" fillId="4" borderId="5" xfId="0" applyNumberFormat="1" applyFont="1" applyFill="1" applyBorder="1" applyAlignment="1" applyProtection="1">
      <alignment horizontal="right" vertical="center" wrapText="1"/>
      <protection hidden="1"/>
    </xf>
    <xf numFmtId="0" fontId="11" fillId="4" borderId="5" xfId="0" applyFont="1" applyFill="1" applyBorder="1" applyAlignment="1" applyProtection="1">
      <alignment horizontal="right" vertical="center" wrapText="1"/>
      <protection hidden="1"/>
    </xf>
    <xf numFmtId="164" fontId="11" fillId="4" borderId="5" xfId="0" applyNumberFormat="1" applyFont="1" applyFill="1" applyBorder="1" applyAlignment="1" applyProtection="1">
      <alignment horizontal="right" vertical="center" wrapText="1"/>
      <protection hidden="1"/>
    </xf>
    <xf numFmtId="0" fontId="12" fillId="4" borderId="5" xfId="0" applyFont="1" applyFill="1" applyBorder="1" applyAlignment="1" applyProtection="1">
      <alignment horizontal="left" vertical="center" wrapText="1"/>
      <protection hidden="1"/>
    </xf>
    <xf numFmtId="0" fontId="0" fillId="4" borderId="6" xfId="0" applyFill="1" applyBorder="1" applyProtection="1">
      <protection hidden="1"/>
    </xf>
    <xf numFmtId="0" fontId="31" fillId="0" borderId="4" xfId="0" applyFont="1" applyFill="1" applyBorder="1" applyAlignment="1" applyProtection="1">
      <alignment shrinkToFit="1"/>
      <protection hidden="1"/>
    </xf>
    <xf numFmtId="167" fontId="0" fillId="0" borderId="5" xfId="0" applyNumberFormat="1" applyBorder="1" applyProtection="1">
      <protection hidden="1"/>
    </xf>
    <xf numFmtId="164" fontId="0" fillId="0" borderId="5" xfId="0" applyNumberFormat="1" applyBorder="1" applyAlignment="1" applyProtection="1">
      <alignment horizontal="right"/>
      <protection hidden="1"/>
    </xf>
    <xf numFmtId="1" fontId="30" fillId="0" borderId="6" xfId="0" applyNumberFormat="1" applyFont="1" applyFill="1" applyBorder="1" applyProtection="1">
      <protection hidden="1"/>
    </xf>
    <xf numFmtId="0" fontId="23" fillId="4" borderId="7" xfId="0" applyFont="1" applyFill="1" applyBorder="1" applyProtection="1">
      <protection hidden="1"/>
    </xf>
    <xf numFmtId="0" fontId="0" fillId="4" borderId="8" xfId="0" applyFill="1" applyBorder="1" applyProtection="1">
      <protection hidden="1"/>
    </xf>
    <xf numFmtId="167" fontId="0" fillId="4" borderId="8" xfId="0" applyNumberFormat="1" applyFill="1" applyBorder="1" applyProtection="1">
      <protection hidden="1"/>
    </xf>
    <xf numFmtId="164" fontId="0" fillId="4" borderId="8" xfId="0" applyNumberFormat="1" applyFill="1" applyBorder="1" applyAlignment="1" applyProtection="1">
      <alignment horizontal="right"/>
      <protection hidden="1"/>
    </xf>
    <xf numFmtId="49" fontId="25" fillId="4" borderId="8" xfId="0" applyNumberFormat="1" applyFont="1" applyFill="1" applyBorder="1" applyAlignment="1" applyProtection="1">
      <alignment horizontal="right"/>
      <protection hidden="1"/>
    </xf>
    <xf numFmtId="0" fontId="0" fillId="4" borderId="9" xfId="0" applyFill="1" applyBorder="1" applyProtection="1">
      <protection hidden="1"/>
    </xf>
    <xf numFmtId="49" fontId="32" fillId="2" borderId="0" xfId="0" applyNumberFormat="1" applyFont="1" applyFill="1" applyAlignment="1" applyProtection="1">
      <alignment horizontal="right"/>
      <protection locked="0"/>
    </xf>
    <xf numFmtId="0" fontId="34" fillId="0" borderId="5" xfId="0" applyFont="1" applyBorder="1" applyAlignment="1" applyProtection="1">
      <alignment horizontal="left"/>
      <protection hidden="1"/>
    </xf>
    <xf numFmtId="0" fontId="5" fillId="0" borderId="0" xfId="0" applyFont="1"/>
    <xf numFmtId="169" fontId="5" fillId="0" borderId="0" xfId="0" applyNumberFormat="1" applyFont="1" applyFill="1" applyAlignment="1">
      <alignment horizontal="right"/>
    </xf>
    <xf numFmtId="0" fontId="12" fillId="0" borderId="0" xfId="0" applyFont="1" applyAlignment="1">
      <alignment horizontal="left"/>
    </xf>
    <xf numFmtId="0" fontId="5" fillId="0" borderId="0" xfId="0" applyFont="1" applyAlignment="1">
      <alignment horizontal="right"/>
    </xf>
    <xf numFmtId="164" fontId="5" fillId="0" borderId="0" xfId="0" applyNumberFormat="1" applyFont="1" applyFill="1" applyAlignment="1">
      <alignment horizontal="right"/>
    </xf>
    <xf numFmtId="0" fontId="12" fillId="0" borderId="0" xfId="0" applyFont="1" applyFill="1" applyAlignment="1">
      <alignment horizontal="left"/>
    </xf>
    <xf numFmtId="0" fontId="5" fillId="4" borderId="0" xfId="0" applyFont="1" applyFill="1"/>
    <xf numFmtId="169" fontId="5" fillId="4" borderId="0" xfId="0" applyNumberFormat="1" applyFont="1" applyFill="1" applyAlignment="1">
      <alignment horizontal="right"/>
    </xf>
    <xf numFmtId="0" fontId="12" fillId="4" borderId="0" xfId="0" applyFont="1" applyFill="1" applyAlignment="1">
      <alignment horizontal="left"/>
    </xf>
    <xf numFmtId="0" fontId="5" fillId="4" borderId="0" xfId="0" applyFont="1" applyFill="1" applyAlignment="1">
      <alignment horizontal="right"/>
    </xf>
    <xf numFmtId="169" fontId="5" fillId="5" borderId="0" xfId="0" applyNumberFormat="1" applyFont="1" applyFill="1" applyAlignment="1">
      <alignment horizontal="right"/>
    </xf>
    <xf numFmtId="0" fontId="12" fillId="5" borderId="0" xfId="0" applyFont="1" applyFill="1" applyAlignment="1">
      <alignment horizontal="left"/>
    </xf>
    <xf numFmtId="0" fontId="5" fillId="5" borderId="0" xfId="0" applyFont="1" applyFill="1" applyAlignment="1">
      <alignment horizontal="right"/>
    </xf>
    <xf numFmtId="164" fontId="5" fillId="5" borderId="0" xfId="0" applyNumberFormat="1" applyFont="1" applyFill="1" applyAlignment="1">
      <alignment horizontal="right"/>
    </xf>
    <xf numFmtId="0" fontId="5" fillId="5" borderId="0" xfId="0" applyFont="1" applyFill="1" applyAlignment="1">
      <alignment wrapText="1"/>
    </xf>
    <xf numFmtId="168" fontId="5" fillId="5" borderId="0" xfId="0" applyNumberFormat="1" applyFont="1" applyFill="1" applyAlignment="1">
      <alignment horizontal="right"/>
    </xf>
    <xf numFmtId="168" fontId="5" fillId="0" borderId="0" xfId="0" applyNumberFormat="1" applyFont="1" applyFill="1" applyAlignment="1">
      <alignment horizontal="right"/>
    </xf>
    <xf numFmtId="0" fontId="14" fillId="0" borderId="0" xfId="0" applyFont="1" applyAlignment="1">
      <alignment horizontal="left"/>
    </xf>
    <xf numFmtId="0" fontId="13" fillId="0" borderId="0" xfId="0" applyFont="1" applyAlignment="1">
      <alignment horizontal="left"/>
    </xf>
    <xf numFmtId="167" fontId="14" fillId="0" borderId="0" xfId="0" applyNumberFormat="1" applyFont="1" applyAlignment="1">
      <alignment horizontal="left"/>
    </xf>
    <xf numFmtId="0" fontId="15" fillId="0" borderId="0" xfId="0" applyFont="1" applyAlignment="1">
      <alignment horizontal="left"/>
    </xf>
    <xf numFmtId="166" fontId="13" fillId="0" borderId="0" xfId="0" applyNumberFormat="1" applyFont="1" applyAlignment="1">
      <alignment horizontal="left"/>
    </xf>
    <xf numFmtId="167" fontId="15" fillId="0" borderId="0" xfId="0" applyNumberFormat="1" applyFont="1" applyAlignment="1">
      <alignment horizontal="left"/>
    </xf>
    <xf numFmtId="0" fontId="2" fillId="0" borderId="0" xfId="0" applyFont="1" applyAlignment="1"/>
    <xf numFmtId="0" fontId="4" fillId="0" borderId="0" xfId="0" applyFont="1"/>
    <xf numFmtId="0" fontId="0" fillId="0" borderId="0" xfId="0" applyAlignment="1">
      <alignment wrapText="1"/>
    </xf>
    <xf numFmtId="167" fontId="0" fillId="0" borderId="0" xfId="0" applyNumberFormat="1"/>
    <xf numFmtId="164" fontId="0" fillId="0" borderId="0" xfId="0" applyNumberFormat="1" applyAlignment="1">
      <alignment horizontal="right"/>
    </xf>
    <xf numFmtId="0" fontId="4" fillId="0" borderId="0" xfId="0" applyFont="1" applyAlignment="1">
      <alignment wrapText="1"/>
    </xf>
    <xf numFmtId="167" fontId="4" fillId="0" borderId="0" xfId="0" applyNumberFormat="1" applyFont="1" applyAlignment="1">
      <alignment wrapText="1"/>
    </xf>
    <xf numFmtId="0" fontId="4" fillId="0" borderId="0" xfId="0" applyFont="1" applyAlignment="1">
      <alignment horizontal="right"/>
    </xf>
    <xf numFmtId="0" fontId="16" fillId="0" borderId="0" xfId="0" applyFont="1" applyAlignment="1">
      <alignment wrapText="1"/>
    </xf>
    <xf numFmtId="0" fontId="17" fillId="0" borderId="0" xfId="0" applyFont="1"/>
    <xf numFmtId="167" fontId="18" fillId="0" borderId="0" xfId="0" applyNumberFormat="1" applyFont="1" applyAlignment="1">
      <alignment horizontal="left"/>
    </xf>
    <xf numFmtId="164" fontId="19" fillId="0" borderId="0" xfId="0" applyNumberFormat="1" applyFont="1" applyAlignment="1">
      <alignment horizontal="left"/>
    </xf>
    <xf numFmtId="0" fontId="18" fillId="0" borderId="0" xfId="0" applyFont="1" applyAlignment="1">
      <alignment horizontal="left"/>
    </xf>
    <xf numFmtId="167" fontId="0" fillId="0" borderId="0" xfId="0" applyNumberFormat="1" applyAlignment="1">
      <alignment horizontal="right"/>
    </xf>
    <xf numFmtId="0" fontId="11" fillId="0" borderId="0" xfId="0" applyFont="1" applyAlignment="1">
      <alignment horizontal="left" wrapText="1"/>
    </xf>
    <xf numFmtId="0" fontId="11" fillId="0" borderId="0" xfId="0" applyFont="1" applyAlignment="1">
      <alignment wrapText="1"/>
    </xf>
    <xf numFmtId="0" fontId="21" fillId="0" borderId="0" xfId="0" applyFont="1" applyAlignment="1"/>
    <xf numFmtId="49" fontId="4" fillId="0" borderId="0" xfId="0" applyNumberFormat="1" applyFont="1" applyAlignment="1">
      <alignment horizontal="left" wrapText="1"/>
    </xf>
    <xf numFmtId="0" fontId="4" fillId="0" borderId="0" xfId="0" applyFont="1" applyBorder="1" applyAlignment="1" applyProtection="1">
      <alignment wrapText="1"/>
      <protection locked="0"/>
    </xf>
    <xf numFmtId="0" fontId="4" fillId="0" borderId="0" xfId="0" applyFont="1" applyAlignment="1">
      <alignment vertical="top" wrapText="1"/>
    </xf>
    <xf numFmtId="0" fontId="36" fillId="0" borderId="0" xfId="0" applyFont="1" applyBorder="1" applyAlignment="1" applyProtection="1">
      <alignment wrapText="1"/>
      <protection locked="0"/>
    </xf>
    <xf numFmtId="0" fontId="5" fillId="0" borderId="0" xfId="0" applyFont="1" applyAlignment="1">
      <alignment wrapText="1"/>
    </xf>
    <xf numFmtId="0" fontId="5" fillId="0" borderId="0" xfId="0" applyFont="1" applyFill="1" applyAlignment="1" applyProtection="1">
      <alignment horizontal="right"/>
      <protection locked="0"/>
    </xf>
    <xf numFmtId="0" fontId="40" fillId="0" borderId="0" xfId="0" applyFont="1" applyFill="1" applyProtection="1">
      <protection locked="0"/>
    </xf>
    <xf numFmtId="0" fontId="0" fillId="0" borderId="0" xfId="0" applyFill="1" applyProtection="1">
      <protection locked="0"/>
    </xf>
    <xf numFmtId="169" fontId="4" fillId="5" borderId="0" xfId="0" applyNumberFormat="1" applyFont="1" applyFill="1" applyAlignment="1">
      <alignment horizontal="right"/>
    </xf>
    <xf numFmtId="0" fontId="4" fillId="0" borderId="0" xfId="0" applyFont="1" applyBorder="1" applyAlignment="1" applyProtection="1">
      <alignment horizontal="left" wrapText="1"/>
      <protection locked="0"/>
    </xf>
    <xf numFmtId="0" fontId="4" fillId="0" borderId="0" xfId="0" applyFont="1" applyAlignment="1">
      <alignment horizontal="left" wrapText="1"/>
    </xf>
    <xf numFmtId="0" fontId="4" fillId="0" borderId="0" xfId="0" applyFont="1" applyAlignment="1">
      <alignment horizontal="left" vertical="top" wrapText="1"/>
    </xf>
    <xf numFmtId="0" fontId="41" fillId="0" borderId="0" xfId="1" applyFont="1" applyAlignment="1">
      <alignment horizontal="left" vertical="top" wrapText="1"/>
    </xf>
    <xf numFmtId="0" fontId="0" fillId="6" borderId="10" xfId="0" applyFill="1" applyBorder="1" applyAlignment="1" applyProtection="1">
      <alignment horizontal="left" shrinkToFit="1"/>
      <protection locked="0"/>
    </xf>
    <xf numFmtId="0" fontId="0" fillId="6" borderId="5" xfId="0" applyFill="1" applyBorder="1" applyAlignment="1" applyProtection="1">
      <alignment horizontal="left" shrinkToFit="1"/>
      <protection locked="0"/>
    </xf>
    <xf numFmtId="0" fontId="0" fillId="6" borderId="11" xfId="0" applyFill="1" applyBorder="1" applyAlignment="1" applyProtection="1">
      <alignment horizontal="left" shrinkToFit="1"/>
      <protection locked="0"/>
    </xf>
    <xf numFmtId="49" fontId="4" fillId="0" borderId="0" xfId="0" applyNumberFormat="1" applyFont="1" applyAlignment="1">
      <alignment horizontal="left" wrapText="1"/>
    </xf>
    <xf numFmtId="0" fontId="4" fillId="0" borderId="0" xfId="0" applyNumberFormat="1" applyFont="1" applyAlignment="1">
      <alignment horizontal="left" wrapText="1"/>
    </xf>
    <xf numFmtId="0" fontId="16" fillId="0" borderId="0" xfId="0" applyFont="1" applyAlignment="1">
      <alignment horizontal="left" wrapText="1"/>
    </xf>
    <xf numFmtId="49" fontId="41" fillId="0" borderId="0" xfId="1" applyNumberFormat="1" applyFont="1" applyAlignment="1">
      <alignment horizontal="left" wrapText="1"/>
    </xf>
    <xf numFmtId="49" fontId="38" fillId="0" borderId="0" xfId="1" applyNumberFormat="1" applyAlignment="1">
      <alignment horizontal="left" wrapText="1"/>
    </xf>
  </cellXfs>
  <cellStyles count="47">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1" builtinId="27" customBuiltin="1"/>
    <cellStyle name="Calculation" xfId="15" builtinId="22" customBuiltin="1"/>
    <cellStyle name="Check Cell" xfId="17" builtinId="23" customBuiltin="1"/>
    <cellStyle name="Explanatory Text" xfId="19"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1" builtinId="8"/>
    <cellStyle name="Input" xfId="13" builtinId="20" customBuiltin="1"/>
    <cellStyle name="Linked Cell" xfId="16" builtinId="24" customBuiltin="1"/>
    <cellStyle name="Neutral" xfId="12" builtinId="28" customBuiltin="1"/>
    <cellStyle name="Normal" xfId="0" builtinId="0"/>
    <cellStyle name="Normal 2" xfId="2"/>
    <cellStyle name="Normal 2 2" xfId="3"/>
    <cellStyle name="Normal 3" xfId="45"/>
    <cellStyle name="Normal_Sheet1" xfId="4"/>
    <cellStyle name="Note 2" xfId="46"/>
    <cellStyle name="Output" xfId="14" builtinId="21" customBuiltin="1"/>
    <cellStyle name="Title" xfId="5" builtinId="15" customBuiltin="1"/>
    <cellStyle name="Total" xfId="20" builtinId="25" customBuiltin="1"/>
    <cellStyle name="Warning Text" xfId="18"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diac.ornl.gov/" TargetMode="External"/><Relationship Id="rId1" Type="http://schemas.openxmlformats.org/officeDocument/2006/relationships/hyperlink" Target="http://mdgs.un.org/unsd/mdg/Data.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52"/>
  <sheetViews>
    <sheetView tabSelected="1" zoomScaleNormal="100" workbookViewId="0">
      <pane ySplit="18" topLeftCell="A19" activePane="bottomLeft" state="frozenSplit"/>
      <selection pane="bottomLeft" activeCell="B19" sqref="B19"/>
    </sheetView>
  </sheetViews>
  <sheetFormatPr defaultColWidth="9.109375" defaultRowHeight="13.2" x14ac:dyDescent="0.25"/>
  <cols>
    <col min="1" max="1" width="1.88671875" style="6" customWidth="1"/>
    <col min="2" max="2" width="29.6640625" style="6" customWidth="1"/>
    <col min="3" max="3" width="13.88671875" style="7" customWidth="1"/>
    <col min="4" max="4" width="2.44140625" style="6" customWidth="1"/>
    <col min="5" max="5" width="13.88671875" style="8" customWidth="1"/>
    <col min="6" max="6" width="2.44140625" style="6" customWidth="1"/>
    <col min="7" max="7" width="13.44140625" style="7" customWidth="1"/>
    <col min="8" max="8" width="2.44140625" style="6" customWidth="1"/>
    <col min="9" max="9" width="13.44140625" style="7" customWidth="1"/>
    <col min="10" max="10" width="2.44140625" style="6" customWidth="1"/>
    <col min="11" max="11" width="0.5546875" style="6" customWidth="1"/>
    <col min="12" max="16384" width="9.109375" style="6"/>
  </cols>
  <sheetData>
    <row r="1" spans="1:12" ht="6" customHeight="1" x14ac:dyDescent="0.25"/>
    <row r="2" spans="1:12" x14ac:dyDescent="0.25">
      <c r="A2" s="9"/>
      <c r="B2" s="9"/>
      <c r="C2" s="10"/>
      <c r="D2" s="9"/>
      <c r="E2" s="11"/>
      <c r="F2" s="9"/>
      <c r="G2" s="10"/>
      <c r="H2" s="9"/>
      <c r="I2" s="10"/>
      <c r="J2" s="9"/>
      <c r="K2" s="9"/>
    </row>
    <row r="3" spans="1:12" ht="17.25" customHeight="1" x14ac:dyDescent="0.35">
      <c r="A3" s="9"/>
      <c r="B3" s="1" t="s">
        <v>201</v>
      </c>
      <c r="C3" s="10"/>
      <c r="D3" s="9"/>
      <c r="E3" s="11"/>
      <c r="F3" s="9"/>
      <c r="G3" s="10"/>
      <c r="H3" s="9"/>
      <c r="I3" s="10"/>
      <c r="J3" s="9"/>
      <c r="K3" s="9"/>
    </row>
    <row r="4" spans="1:12" ht="13.95" customHeight="1" x14ac:dyDescent="0.25">
      <c r="A4" s="9"/>
      <c r="B4" s="12"/>
      <c r="C4" s="10"/>
      <c r="D4" s="9"/>
      <c r="E4" s="11"/>
      <c r="F4" s="9"/>
      <c r="G4" s="10"/>
      <c r="H4" s="9"/>
      <c r="I4" s="10"/>
      <c r="J4" s="9"/>
      <c r="K4" s="9"/>
    </row>
    <row r="5" spans="1:12" ht="17.25" customHeight="1" x14ac:dyDescent="0.45">
      <c r="A5" s="9"/>
      <c r="B5" s="13" t="s">
        <v>222</v>
      </c>
      <c r="C5" s="10"/>
      <c r="D5" s="9"/>
      <c r="E5" s="11"/>
      <c r="F5" s="9"/>
      <c r="G5" s="10"/>
      <c r="H5" s="9"/>
      <c r="I5" s="10"/>
      <c r="J5" s="65" t="s">
        <v>221</v>
      </c>
      <c r="K5" s="9"/>
    </row>
    <row r="6" spans="1:12" ht="16.8" x14ac:dyDescent="0.3">
      <c r="A6" s="9"/>
      <c r="B6" s="13"/>
      <c r="C6" s="10"/>
      <c r="D6" s="9"/>
      <c r="E6" s="11"/>
      <c r="F6" s="9"/>
      <c r="G6" s="10"/>
      <c r="H6" s="9"/>
      <c r="I6" s="2"/>
      <c r="J6" s="9"/>
      <c r="K6" s="9"/>
    </row>
    <row r="7" spans="1:12" ht="15" customHeight="1" x14ac:dyDescent="0.25">
      <c r="A7" s="9"/>
      <c r="B7" s="4" t="s">
        <v>199</v>
      </c>
      <c r="C7" s="10"/>
      <c r="D7" s="9"/>
      <c r="E7" s="11"/>
      <c r="F7" s="120" t="s">
        <v>6</v>
      </c>
      <c r="G7" s="121"/>
      <c r="H7" s="121"/>
      <c r="I7" s="121"/>
      <c r="J7" s="122"/>
      <c r="K7" s="9"/>
    </row>
    <row r="8" spans="1:12" ht="17.399999999999999" thickBot="1" x14ac:dyDescent="0.35">
      <c r="A8" s="9"/>
      <c r="B8" s="13"/>
      <c r="C8" s="10"/>
      <c r="D8" s="9"/>
      <c r="E8" s="11"/>
      <c r="F8" s="9"/>
      <c r="G8" s="10"/>
      <c r="H8" s="9"/>
      <c r="I8" s="2"/>
      <c r="J8" s="9"/>
      <c r="K8" s="9"/>
    </row>
    <row r="9" spans="1:12" ht="22.8" x14ac:dyDescent="0.25">
      <c r="A9" s="9"/>
      <c r="B9" s="44" t="s">
        <v>198</v>
      </c>
      <c r="C9" s="45" t="s">
        <v>0</v>
      </c>
      <c r="D9" s="46"/>
      <c r="E9" s="47" t="s">
        <v>1</v>
      </c>
      <c r="F9" s="46"/>
      <c r="G9" s="45" t="s">
        <v>2</v>
      </c>
      <c r="H9" s="46"/>
      <c r="I9" s="45" t="s">
        <v>3</v>
      </c>
      <c r="J9" s="48"/>
      <c r="K9" s="9"/>
    </row>
    <row r="10" spans="1:12" x14ac:dyDescent="0.25">
      <c r="A10" s="9"/>
      <c r="B10" s="49"/>
      <c r="C10" s="50" t="s">
        <v>4</v>
      </c>
      <c r="D10" s="51"/>
      <c r="E10" s="52" t="s">
        <v>5</v>
      </c>
      <c r="F10" s="51"/>
      <c r="G10" s="50" t="s">
        <v>202</v>
      </c>
      <c r="H10" s="53"/>
      <c r="I10" s="50" t="s">
        <v>202</v>
      </c>
      <c r="J10" s="54"/>
      <c r="K10" s="9"/>
    </row>
    <row r="11" spans="1:12" ht="15.6" x14ac:dyDescent="0.25">
      <c r="A11" s="9"/>
      <c r="B11" s="55" t="str">
        <f>F7</f>
        <v>Afghanistan</v>
      </c>
      <c r="C11" s="56">
        <f>VLOOKUP(F7,B19:J232,2,TRUE)</f>
        <v>12.25</v>
      </c>
      <c r="D11" s="66" t="str">
        <f>IF((VLOOKUP(F7,B19:J232,3,TRUE))="","",(VLOOKUP(F7,B19:J232,3,TRUE)))</f>
        <v/>
      </c>
      <c r="E11" s="57">
        <f>VLOOKUP(F7,B19:J232,4,TRUE)</f>
        <v>357.6712</v>
      </c>
      <c r="F11" s="66" t="str">
        <f>IF((VLOOKUP(F7,B19:J232,5,TRUE))="","",(VLOOKUP(F7,B19:J232,5,TRUE)))</f>
        <v/>
      </c>
      <c r="G11" s="56">
        <f>VLOOKUP(F7,B19:J232,6,TRUE)</f>
        <v>0.42526000000000003</v>
      </c>
      <c r="H11" s="66" t="str">
        <f>IF((VLOOKUP(F7,B19:J230,7,TRUE))="","",(VLOOKUP(F7,B19:J232,7,TRUE)))</f>
        <v/>
      </c>
      <c r="I11" s="56">
        <f>VLOOKUP(F7,B19:I230,8,TRUE)</f>
        <v>18.765619999999998</v>
      </c>
      <c r="J11" s="58" t="str">
        <f>IF((VLOOKUP(F7,B19:J230,9,TRUE))="","",(VLOOKUP(F7,B19:J230,9,TRUE)))</f>
        <v/>
      </c>
      <c r="K11" s="9"/>
    </row>
    <row r="12" spans="1:12" ht="5.25" customHeight="1" thickBot="1" x14ac:dyDescent="0.35">
      <c r="A12" s="9"/>
      <c r="B12" s="59"/>
      <c r="C12" s="61"/>
      <c r="D12" s="60"/>
      <c r="E12" s="62"/>
      <c r="F12" s="60"/>
      <c r="G12" s="61"/>
      <c r="H12" s="60"/>
      <c r="I12" s="63"/>
      <c r="J12" s="64"/>
      <c r="K12" s="9"/>
    </row>
    <row r="13" spans="1:12" ht="16.8" x14ac:dyDescent="0.3">
      <c r="A13" s="9"/>
      <c r="B13" s="13"/>
      <c r="C13" s="10"/>
      <c r="D13" s="9"/>
      <c r="E13" s="11"/>
      <c r="F13" s="9"/>
      <c r="G13" s="10"/>
      <c r="H13" s="9"/>
      <c r="I13" s="5" t="s">
        <v>200</v>
      </c>
      <c r="J13" s="9"/>
      <c r="K13" s="9"/>
    </row>
    <row r="14" spans="1:12" ht="16.8" x14ac:dyDescent="0.3">
      <c r="A14" s="9"/>
      <c r="B14" s="13"/>
      <c r="C14" s="10"/>
      <c r="D14" s="9"/>
      <c r="E14" s="11"/>
      <c r="F14" s="9"/>
      <c r="G14" s="10"/>
      <c r="H14" s="9"/>
      <c r="I14" s="2"/>
      <c r="J14" s="9"/>
      <c r="K14" s="9"/>
    </row>
    <row r="15" spans="1:12" x14ac:dyDescent="0.25">
      <c r="A15" s="14"/>
      <c r="C15" s="15"/>
      <c r="D15" s="14"/>
      <c r="E15" s="16"/>
      <c r="F15" s="14"/>
      <c r="H15" s="17"/>
      <c r="I15" s="18"/>
      <c r="J15" s="19"/>
      <c r="L15" s="20"/>
    </row>
    <row r="16" spans="1:12" ht="12" customHeight="1" x14ac:dyDescent="0.25">
      <c r="A16" s="14"/>
      <c r="B16" s="14"/>
      <c r="C16" s="21"/>
      <c r="D16" s="22"/>
      <c r="E16" s="23"/>
      <c r="F16" s="24"/>
      <c r="G16" s="25"/>
      <c r="H16" s="26"/>
      <c r="I16" s="15"/>
      <c r="J16" s="14"/>
    </row>
    <row r="17" spans="1:11" ht="22.8" x14ac:dyDescent="0.25">
      <c r="A17" s="27"/>
      <c r="B17" s="3" t="s">
        <v>198</v>
      </c>
      <c r="C17" s="28" t="s">
        <v>0</v>
      </c>
      <c r="D17" s="29"/>
      <c r="E17" s="30" t="s">
        <v>1</v>
      </c>
      <c r="F17" s="29"/>
      <c r="G17" s="28" t="s">
        <v>2</v>
      </c>
      <c r="H17" s="29"/>
      <c r="I17" s="28" t="s">
        <v>3</v>
      </c>
      <c r="J17" s="31"/>
      <c r="K17" s="32"/>
    </row>
    <row r="18" spans="1:11" ht="16.2" customHeight="1" x14ac:dyDescent="0.25">
      <c r="A18" s="33"/>
      <c r="B18" s="34"/>
      <c r="C18" s="35" t="s">
        <v>4</v>
      </c>
      <c r="D18" s="36"/>
      <c r="E18" s="37" t="s">
        <v>5</v>
      </c>
      <c r="F18" s="36"/>
      <c r="G18" s="35" t="s">
        <v>202</v>
      </c>
      <c r="H18" s="38"/>
      <c r="I18" s="35" t="s">
        <v>202</v>
      </c>
      <c r="J18" s="39"/>
      <c r="K18" s="33"/>
    </row>
    <row r="19" spans="1:11" x14ac:dyDescent="0.25">
      <c r="A19" s="113"/>
      <c r="B19" s="81" t="s">
        <v>6</v>
      </c>
      <c r="C19" s="77">
        <v>12.25</v>
      </c>
      <c r="D19" s="78"/>
      <c r="E19" s="80">
        <v>357.6712</v>
      </c>
      <c r="F19" s="79"/>
      <c r="G19" s="77">
        <v>0.42526000000000003</v>
      </c>
      <c r="H19" s="78"/>
      <c r="I19" s="77">
        <v>18.765619999999998</v>
      </c>
      <c r="J19" s="112"/>
      <c r="K19" s="114"/>
    </row>
    <row r="20" spans="1:11" x14ac:dyDescent="0.25">
      <c r="A20" s="113"/>
      <c r="B20" s="81" t="s">
        <v>7</v>
      </c>
      <c r="C20" s="77">
        <v>4.67</v>
      </c>
      <c r="D20" s="78"/>
      <c r="E20" s="80">
        <v>-37.658900000000003</v>
      </c>
      <c r="F20" s="79"/>
      <c r="G20" s="77">
        <v>1.6174930000000001</v>
      </c>
      <c r="H20" s="78"/>
      <c r="I20" s="77">
        <v>162.38</v>
      </c>
      <c r="J20" s="112"/>
      <c r="K20" s="114"/>
    </row>
    <row r="21" spans="1:11" x14ac:dyDescent="0.25">
      <c r="A21" s="113"/>
      <c r="B21" s="81" t="s">
        <v>8</v>
      </c>
      <c r="C21" s="77">
        <v>121.76</v>
      </c>
      <c r="D21" s="78"/>
      <c r="E21" s="80">
        <v>54.267609999999998</v>
      </c>
      <c r="F21" s="79"/>
      <c r="G21" s="77">
        <v>3.3160379999999998</v>
      </c>
      <c r="H21" s="78"/>
      <c r="I21" s="77">
        <v>51.120339999999999</v>
      </c>
      <c r="J21" s="112"/>
      <c r="K21" s="114"/>
    </row>
    <row r="22" spans="1:11" x14ac:dyDescent="0.25">
      <c r="A22" s="113"/>
      <c r="B22" s="81" t="s">
        <v>203</v>
      </c>
      <c r="C22" s="77">
        <v>0.49</v>
      </c>
      <c r="D22" s="78"/>
      <c r="E22" s="80" t="s">
        <v>235</v>
      </c>
      <c r="F22" s="79"/>
      <c r="G22" s="77">
        <v>5.968953</v>
      </c>
      <c r="H22" s="78"/>
      <c r="I22" s="77">
        <v>1050</v>
      </c>
      <c r="J22" s="112"/>
      <c r="K22" s="114"/>
    </row>
    <row r="23" spans="1:11" x14ac:dyDescent="0.25">
      <c r="A23" s="113"/>
      <c r="B23" s="81" t="s">
        <v>9</v>
      </c>
      <c r="C23" s="77">
        <v>29.71</v>
      </c>
      <c r="D23" s="78"/>
      <c r="E23" s="80">
        <v>570.70000000000005</v>
      </c>
      <c r="F23" s="79"/>
      <c r="G23" s="77">
        <v>1.354006</v>
      </c>
      <c r="H23" s="78"/>
      <c r="I23" s="77">
        <v>23.830909999999999</v>
      </c>
      <c r="J23" s="112"/>
      <c r="K23" s="114"/>
    </row>
    <row r="24" spans="1:11" x14ac:dyDescent="0.25">
      <c r="A24" s="113"/>
      <c r="B24" s="111" t="s">
        <v>195</v>
      </c>
      <c r="C24" s="68">
        <v>0.14000000000000001</v>
      </c>
      <c r="D24" s="69"/>
      <c r="E24" s="71" t="s">
        <v>235</v>
      </c>
      <c r="F24" s="70"/>
      <c r="G24" s="68">
        <v>10.24649</v>
      </c>
      <c r="H24" s="69"/>
      <c r="I24" s="68">
        <v>1571.4290000000001</v>
      </c>
      <c r="J24" s="112"/>
      <c r="K24" s="114"/>
    </row>
    <row r="25" spans="1:11" x14ac:dyDescent="0.25">
      <c r="A25" s="113"/>
      <c r="B25" s="111" t="s">
        <v>10</v>
      </c>
      <c r="C25" s="68">
        <v>0.51</v>
      </c>
      <c r="D25" s="69"/>
      <c r="E25" s="71">
        <v>70.734949999999998</v>
      </c>
      <c r="F25" s="70"/>
      <c r="G25" s="68">
        <v>5.8240309999999997</v>
      </c>
      <c r="H25" s="69"/>
      <c r="I25" s="68">
        <v>1161.538</v>
      </c>
      <c r="J25" s="112"/>
      <c r="K25" s="114"/>
    </row>
    <row r="26" spans="1:11" x14ac:dyDescent="0.25">
      <c r="A26" s="113"/>
      <c r="B26" s="111" t="s">
        <v>11</v>
      </c>
      <c r="C26" s="68">
        <v>190.03</v>
      </c>
      <c r="D26" s="69"/>
      <c r="E26" s="71">
        <v>68.749510000000001</v>
      </c>
      <c r="F26" s="70"/>
      <c r="G26" s="68">
        <v>4.5620479999999999</v>
      </c>
      <c r="H26" s="69"/>
      <c r="I26" s="68">
        <v>68.348039999999997</v>
      </c>
      <c r="J26" s="112"/>
      <c r="K26" s="114"/>
    </row>
    <row r="27" spans="1:11" x14ac:dyDescent="0.25">
      <c r="A27" s="113"/>
      <c r="B27" s="111" t="s">
        <v>12</v>
      </c>
      <c r="C27" s="68">
        <v>4.96</v>
      </c>
      <c r="D27" s="69"/>
      <c r="E27" s="71" t="s">
        <v>235</v>
      </c>
      <c r="F27" s="70"/>
      <c r="G27" s="68">
        <v>1.671673</v>
      </c>
      <c r="H27" s="69"/>
      <c r="I27" s="68">
        <v>166.8124</v>
      </c>
      <c r="J27" s="112"/>
      <c r="K27" s="114"/>
    </row>
    <row r="28" spans="1:11" x14ac:dyDescent="0.25">
      <c r="A28" s="113"/>
      <c r="B28" s="111" t="s">
        <v>13</v>
      </c>
      <c r="C28" s="68">
        <v>2.44</v>
      </c>
      <c r="D28" s="69"/>
      <c r="E28" s="71">
        <v>32.475009999999997</v>
      </c>
      <c r="F28" s="70"/>
      <c r="G28" s="68">
        <v>23.92285</v>
      </c>
      <c r="H28" s="69"/>
      <c r="I28" s="68">
        <v>13547.78</v>
      </c>
      <c r="J28" s="112"/>
      <c r="K28" s="114"/>
    </row>
    <row r="29" spans="1:11" x14ac:dyDescent="0.25">
      <c r="A29" s="113"/>
      <c r="B29" s="81" t="s">
        <v>14</v>
      </c>
      <c r="C29" s="77">
        <v>398.16</v>
      </c>
      <c r="D29" s="78"/>
      <c r="E29" s="80">
        <v>44.19</v>
      </c>
      <c r="F29" s="79"/>
      <c r="G29" s="77">
        <v>17.662800000000001</v>
      </c>
      <c r="H29" s="78"/>
      <c r="I29" s="77">
        <v>51.762889999999999</v>
      </c>
      <c r="J29" s="112"/>
      <c r="K29" s="114"/>
    </row>
    <row r="30" spans="1:11" x14ac:dyDescent="0.25">
      <c r="A30" s="113"/>
      <c r="B30" s="81" t="s">
        <v>15</v>
      </c>
      <c r="C30" s="77">
        <v>70.349999999999994</v>
      </c>
      <c r="D30" s="78"/>
      <c r="E30" s="80">
        <v>13.44</v>
      </c>
      <c r="F30" s="79"/>
      <c r="G30" s="77">
        <v>8.3520160000000008</v>
      </c>
      <c r="H30" s="78"/>
      <c r="I30" s="77">
        <v>838.83230000000003</v>
      </c>
      <c r="J30" s="112"/>
      <c r="K30" s="114"/>
    </row>
    <row r="31" spans="1:11" x14ac:dyDescent="0.25">
      <c r="A31" s="113"/>
      <c r="B31" s="81" t="s">
        <v>16</v>
      </c>
      <c r="C31" s="77">
        <v>33.46</v>
      </c>
      <c r="D31" s="78"/>
      <c r="E31" s="80" t="s">
        <v>235</v>
      </c>
      <c r="F31" s="79"/>
      <c r="G31" s="77">
        <v>3.625864</v>
      </c>
      <c r="H31" s="78"/>
      <c r="I31" s="77">
        <v>386.3476</v>
      </c>
      <c r="J31" s="112"/>
      <c r="K31" s="114"/>
    </row>
    <row r="32" spans="1:11" x14ac:dyDescent="0.25">
      <c r="A32" s="113"/>
      <c r="B32" s="81" t="s">
        <v>17</v>
      </c>
      <c r="C32" s="77">
        <v>1.91</v>
      </c>
      <c r="D32" s="78"/>
      <c r="E32" s="80">
        <v>-2.2599999999999998</v>
      </c>
      <c r="F32" s="79"/>
      <c r="G32" s="77">
        <v>5.1997350000000004</v>
      </c>
      <c r="H32" s="78"/>
      <c r="I32" s="77">
        <v>136.7568</v>
      </c>
      <c r="J32" s="112"/>
      <c r="K32" s="114"/>
    </row>
    <row r="33" spans="1:11" x14ac:dyDescent="0.25">
      <c r="A33" s="113"/>
      <c r="B33" s="81" t="s">
        <v>18</v>
      </c>
      <c r="C33" s="77">
        <v>23.44</v>
      </c>
      <c r="D33" s="78"/>
      <c r="E33" s="80">
        <v>85.06</v>
      </c>
      <c r="F33" s="79"/>
      <c r="G33" s="77">
        <v>17.94736</v>
      </c>
      <c r="H33" s="78"/>
      <c r="I33" s="77">
        <v>30943.23</v>
      </c>
      <c r="J33" s="112"/>
      <c r="K33" s="114"/>
    </row>
    <row r="34" spans="1:11" x14ac:dyDescent="0.25">
      <c r="A34" s="113"/>
      <c r="B34" s="111" t="s">
        <v>19</v>
      </c>
      <c r="C34" s="68">
        <v>57.07</v>
      </c>
      <c r="D34" s="69"/>
      <c r="E34" s="71">
        <v>267.39859999999999</v>
      </c>
      <c r="F34" s="70"/>
      <c r="G34" s="68">
        <v>0.37201699999999999</v>
      </c>
      <c r="H34" s="69"/>
      <c r="I34" s="68">
        <v>386.72829999999999</v>
      </c>
      <c r="J34" s="112"/>
      <c r="K34" s="114"/>
    </row>
    <row r="35" spans="1:11" x14ac:dyDescent="0.25">
      <c r="A35" s="113"/>
      <c r="B35" s="111" t="s">
        <v>20</v>
      </c>
      <c r="C35" s="68">
        <v>1.57</v>
      </c>
      <c r="D35" s="69"/>
      <c r="E35" s="71">
        <v>45.737160000000003</v>
      </c>
      <c r="F35" s="70"/>
      <c r="G35" s="68">
        <v>5.5801460000000001</v>
      </c>
      <c r="H35" s="69"/>
      <c r="I35" s="68">
        <v>3641.395</v>
      </c>
      <c r="J35" s="112"/>
      <c r="K35" s="114"/>
    </row>
    <row r="36" spans="1:11" x14ac:dyDescent="0.25">
      <c r="A36" s="113"/>
      <c r="B36" s="111" t="s">
        <v>21</v>
      </c>
      <c r="C36" s="68">
        <v>55.38</v>
      </c>
      <c r="D36" s="69"/>
      <c r="E36" s="71">
        <v>-46.65</v>
      </c>
      <c r="F36" s="70"/>
      <c r="G36" s="68">
        <v>5.8371420000000001</v>
      </c>
      <c r="H36" s="69"/>
      <c r="I36" s="68">
        <v>266.76729999999998</v>
      </c>
      <c r="J36" s="112"/>
      <c r="K36" s="114"/>
    </row>
    <row r="37" spans="1:11" x14ac:dyDescent="0.25">
      <c r="A37" s="113"/>
      <c r="B37" s="111" t="s">
        <v>22</v>
      </c>
      <c r="C37" s="68">
        <v>104.27</v>
      </c>
      <c r="D37" s="69"/>
      <c r="E37" s="71">
        <v>-12.369300000000001</v>
      </c>
      <c r="F37" s="70"/>
      <c r="G37" s="68">
        <v>9.4746970000000008</v>
      </c>
      <c r="H37" s="69"/>
      <c r="I37" s="68">
        <v>3415.576</v>
      </c>
      <c r="J37" s="112"/>
      <c r="K37" s="114"/>
    </row>
    <row r="38" spans="1:11" x14ac:dyDescent="0.25">
      <c r="A38" s="113"/>
      <c r="B38" s="111" t="s">
        <v>23</v>
      </c>
      <c r="C38" s="68">
        <v>0.55000000000000004</v>
      </c>
      <c r="D38" s="69"/>
      <c r="E38" s="71">
        <v>76.483800000000002</v>
      </c>
      <c r="F38" s="70"/>
      <c r="G38" s="68">
        <v>1.6710560000000001</v>
      </c>
      <c r="H38" s="69"/>
      <c r="I38" s="68">
        <v>23.9528</v>
      </c>
      <c r="J38" s="112"/>
      <c r="K38" s="114"/>
    </row>
    <row r="39" spans="1:11" x14ac:dyDescent="0.25">
      <c r="A39" s="113"/>
      <c r="B39" s="81" t="s">
        <v>24</v>
      </c>
      <c r="C39" s="77">
        <v>4.99</v>
      </c>
      <c r="D39" s="78"/>
      <c r="E39" s="80">
        <v>597.399</v>
      </c>
      <c r="F39" s="79"/>
      <c r="G39" s="115">
        <v>0.50995999999999997</v>
      </c>
      <c r="H39" s="78"/>
      <c r="I39" s="77">
        <v>43.455640000000002</v>
      </c>
      <c r="J39" s="112"/>
      <c r="K39" s="114"/>
    </row>
    <row r="40" spans="1:11" x14ac:dyDescent="0.25">
      <c r="A40" s="113"/>
      <c r="B40" s="81" t="s">
        <v>25</v>
      </c>
      <c r="C40" s="77">
        <v>0.39</v>
      </c>
      <c r="D40" s="78"/>
      <c r="E40" s="80">
        <v>-34.348300000000002</v>
      </c>
      <c r="F40" s="79"/>
      <c r="G40" s="77">
        <v>6.1719460000000002</v>
      </c>
      <c r="H40" s="78"/>
      <c r="I40" s="77">
        <v>7403.7740000000003</v>
      </c>
      <c r="J40" s="112"/>
      <c r="K40" s="114"/>
    </row>
    <row r="41" spans="1:11" x14ac:dyDescent="0.25">
      <c r="A41" s="113"/>
      <c r="B41" s="81" t="s">
        <v>26</v>
      </c>
      <c r="C41" s="77">
        <v>0.56000000000000005</v>
      </c>
      <c r="D41" s="78"/>
      <c r="E41" s="80">
        <v>337.33440000000002</v>
      </c>
      <c r="F41" s="79"/>
      <c r="G41" s="77">
        <v>0.76627299999999998</v>
      </c>
      <c r="H41" s="78"/>
      <c r="I41" s="77">
        <v>14.61426</v>
      </c>
      <c r="J41" s="112"/>
      <c r="K41" s="114"/>
    </row>
    <row r="42" spans="1:11" x14ac:dyDescent="0.25">
      <c r="A42" s="113"/>
      <c r="B42" s="81" t="s">
        <v>223</v>
      </c>
      <c r="C42" s="77">
        <v>16.12</v>
      </c>
      <c r="D42" s="78"/>
      <c r="E42" s="80">
        <v>191.70320000000001</v>
      </c>
      <c r="F42" s="79"/>
      <c r="G42" s="77">
        <v>1.599496</v>
      </c>
      <c r="H42" s="78"/>
      <c r="I42" s="77">
        <v>14.67357</v>
      </c>
      <c r="J42" s="112"/>
      <c r="K42" s="114"/>
    </row>
    <row r="43" spans="1:11" x14ac:dyDescent="0.25">
      <c r="A43" s="113"/>
      <c r="B43" s="81" t="s">
        <v>27</v>
      </c>
      <c r="C43" s="77">
        <v>23.75</v>
      </c>
      <c r="D43" s="78"/>
      <c r="E43" s="80" t="s">
        <v>235</v>
      </c>
      <c r="F43" s="79"/>
      <c r="G43" s="77">
        <v>6.1966539999999997</v>
      </c>
      <c r="H43" s="78"/>
      <c r="I43" s="77">
        <v>463.73680000000002</v>
      </c>
      <c r="J43" s="112"/>
      <c r="K43" s="114"/>
    </row>
    <row r="44" spans="1:11" x14ac:dyDescent="0.25">
      <c r="A44" s="113"/>
      <c r="B44" s="111" t="s">
        <v>28</v>
      </c>
      <c r="C44" s="68">
        <v>4.8600000000000003</v>
      </c>
      <c r="D44" s="69"/>
      <c r="E44" s="71">
        <v>122.8951</v>
      </c>
      <c r="F44" s="70"/>
      <c r="G44" s="68">
        <v>2.3233410000000001</v>
      </c>
      <c r="H44" s="69"/>
      <c r="I44" s="68">
        <v>8.3420959999999997</v>
      </c>
      <c r="J44" s="112"/>
      <c r="K44" s="114"/>
    </row>
    <row r="45" spans="1:11" x14ac:dyDescent="0.25">
      <c r="A45" s="113"/>
      <c r="B45" s="111" t="s">
        <v>29</v>
      </c>
      <c r="C45" s="68">
        <v>439.41</v>
      </c>
      <c r="D45" s="69"/>
      <c r="E45" s="71">
        <v>110.3591</v>
      </c>
      <c r="F45" s="70"/>
      <c r="G45" s="68">
        <v>2.1913930000000001</v>
      </c>
      <c r="H45" s="69"/>
      <c r="I45" s="68">
        <v>51.605310000000003</v>
      </c>
      <c r="J45" s="112"/>
      <c r="K45" s="114"/>
    </row>
    <row r="46" spans="1:11" x14ac:dyDescent="0.25">
      <c r="A46" s="113"/>
      <c r="B46" s="111" t="s">
        <v>30</v>
      </c>
      <c r="C46" s="68">
        <v>0.18</v>
      </c>
      <c r="D46" s="69"/>
      <c r="E46" s="71">
        <v>166.66669999999999</v>
      </c>
      <c r="F46" s="70"/>
      <c r="G46" s="68">
        <v>6.3068869999999997</v>
      </c>
      <c r="H46" s="69"/>
      <c r="I46" s="68">
        <v>1165.5630000000001</v>
      </c>
      <c r="J46" s="112"/>
      <c r="K46" s="114"/>
    </row>
    <row r="47" spans="1:11" x14ac:dyDescent="0.25">
      <c r="A47" s="113"/>
      <c r="B47" s="111" t="s">
        <v>31</v>
      </c>
      <c r="C47" s="68">
        <v>9.74</v>
      </c>
      <c r="D47" s="69"/>
      <c r="E47" s="71">
        <v>56.847340000000003</v>
      </c>
      <c r="F47" s="70"/>
      <c r="G47" s="68">
        <v>24.391970000000001</v>
      </c>
      <c r="H47" s="69"/>
      <c r="I47" s="68">
        <v>1690.0609999999999</v>
      </c>
      <c r="J47" s="112"/>
      <c r="K47" s="114"/>
    </row>
    <row r="48" spans="1:11" x14ac:dyDescent="0.25">
      <c r="A48" s="113"/>
      <c r="B48" s="111" t="s">
        <v>32</v>
      </c>
      <c r="C48" s="68">
        <v>53.2</v>
      </c>
      <c r="D48" s="69"/>
      <c r="E48" s="71">
        <v>-33.6952</v>
      </c>
      <c r="F48" s="70"/>
      <c r="G48" s="68">
        <v>7.2325939999999997</v>
      </c>
      <c r="H48" s="69"/>
      <c r="I48" s="68">
        <v>479.77890000000002</v>
      </c>
      <c r="J48" s="112"/>
      <c r="K48" s="114"/>
    </row>
    <row r="49" spans="1:11" x14ac:dyDescent="0.25">
      <c r="A49" s="113"/>
      <c r="B49" s="81" t="s">
        <v>33</v>
      </c>
      <c r="C49" s="77">
        <v>1.93</v>
      </c>
      <c r="D49" s="78"/>
      <c r="E49" s="80">
        <v>229.38470000000001</v>
      </c>
      <c r="F49" s="79"/>
      <c r="G49" s="77">
        <v>0.11998</v>
      </c>
      <c r="H49" s="78"/>
      <c r="I49" s="77">
        <v>7.0796099999999997</v>
      </c>
      <c r="J49" s="112"/>
      <c r="K49" s="114"/>
    </row>
    <row r="50" spans="1:11" x14ac:dyDescent="0.25">
      <c r="A50" s="113"/>
      <c r="B50" s="81" t="s">
        <v>34</v>
      </c>
      <c r="C50" s="77">
        <v>0.21</v>
      </c>
      <c r="D50" s="78"/>
      <c r="E50" s="80">
        <v>-28.766200000000001</v>
      </c>
      <c r="F50" s="79"/>
      <c r="G50" s="77">
        <v>2.1347999999999999E-2</v>
      </c>
      <c r="H50" s="78"/>
      <c r="I50" s="77">
        <v>7.5088020000000002</v>
      </c>
      <c r="J50" s="112"/>
      <c r="K50" s="114"/>
    </row>
    <row r="51" spans="1:11" x14ac:dyDescent="0.25">
      <c r="A51" s="113"/>
      <c r="B51" s="81" t="s">
        <v>224</v>
      </c>
      <c r="C51" s="77">
        <v>0.43</v>
      </c>
      <c r="D51" s="78"/>
      <c r="E51" s="80">
        <v>383.40910000000002</v>
      </c>
      <c r="F51" s="79"/>
      <c r="G51" s="77">
        <v>0.85911800000000005</v>
      </c>
      <c r="H51" s="78"/>
      <c r="I51" s="77">
        <v>105.4798</v>
      </c>
      <c r="J51" s="112"/>
      <c r="K51" s="114"/>
    </row>
    <row r="52" spans="1:11" x14ac:dyDescent="0.25">
      <c r="A52" s="113"/>
      <c r="B52" s="81" t="s">
        <v>35</v>
      </c>
      <c r="C52" s="77">
        <v>4.5</v>
      </c>
      <c r="D52" s="78"/>
      <c r="E52" s="80">
        <v>896.82929999999999</v>
      </c>
      <c r="F52" s="79"/>
      <c r="G52" s="77">
        <v>0.30807000000000001</v>
      </c>
      <c r="H52" s="78"/>
      <c r="I52" s="77">
        <v>24.833320000000001</v>
      </c>
      <c r="J52" s="112"/>
      <c r="K52" s="114"/>
    </row>
    <row r="53" spans="1:11" x14ac:dyDescent="0.25">
      <c r="A53" s="113"/>
      <c r="B53" s="81" t="s">
        <v>36</v>
      </c>
      <c r="C53" s="77">
        <v>5.66</v>
      </c>
      <c r="D53" s="78"/>
      <c r="E53" s="80">
        <v>225.7278</v>
      </c>
      <c r="F53" s="79"/>
      <c r="G53" s="77">
        <v>0.26808999999999999</v>
      </c>
      <c r="H53" s="78"/>
      <c r="I53" s="77">
        <v>11.90329</v>
      </c>
      <c r="J53" s="112"/>
      <c r="K53" s="114"/>
    </row>
    <row r="54" spans="1:11" x14ac:dyDescent="0.25">
      <c r="A54" s="113"/>
      <c r="B54" s="111" t="s">
        <v>37</v>
      </c>
      <c r="C54" s="68">
        <v>557.29</v>
      </c>
      <c r="D54" s="69"/>
      <c r="E54" s="71">
        <v>21.403829999999999</v>
      </c>
      <c r="F54" s="70"/>
      <c r="G54" s="68">
        <v>16.153369999999999</v>
      </c>
      <c r="H54" s="69"/>
      <c r="I54" s="68">
        <v>55.814529999999998</v>
      </c>
      <c r="J54" s="112"/>
      <c r="K54" s="114"/>
    </row>
    <row r="55" spans="1:11" x14ac:dyDescent="0.25">
      <c r="A55" s="113"/>
      <c r="B55" s="111" t="s">
        <v>38</v>
      </c>
      <c r="C55" s="68">
        <v>0.57999999999999996</v>
      </c>
      <c r="D55" s="69"/>
      <c r="E55" s="71">
        <v>130.4743</v>
      </c>
      <c r="F55" s="70"/>
      <c r="G55" s="68">
        <v>10.305759999999999</v>
      </c>
      <c r="H55" s="69"/>
      <c r="I55" s="68">
        <v>2208.712</v>
      </c>
      <c r="J55" s="112"/>
      <c r="K55" s="114"/>
    </row>
    <row r="56" spans="1:11" x14ac:dyDescent="0.25">
      <c r="A56" s="113"/>
      <c r="B56" s="111" t="s">
        <v>39</v>
      </c>
      <c r="C56" s="68">
        <v>0.28999999999999998</v>
      </c>
      <c r="D56" s="69"/>
      <c r="E56" s="71">
        <v>44.44444</v>
      </c>
      <c r="F56" s="70"/>
      <c r="G56" s="68">
        <v>6.3121999999999998E-2</v>
      </c>
      <c r="H56" s="69"/>
      <c r="I56" s="68">
        <v>0.45908100000000002</v>
      </c>
      <c r="J56" s="112"/>
      <c r="K56" s="114"/>
    </row>
    <row r="57" spans="1:11" x14ac:dyDescent="0.25">
      <c r="A57" s="113"/>
      <c r="B57" s="111" t="s">
        <v>40</v>
      </c>
      <c r="C57" s="68">
        <v>0.54</v>
      </c>
      <c r="D57" s="69"/>
      <c r="E57" s="71">
        <v>267.41649999999998</v>
      </c>
      <c r="F57" s="70"/>
      <c r="G57" s="68">
        <v>4.3825999999999997E-2</v>
      </c>
      <c r="H57" s="69"/>
      <c r="I57" s="68">
        <v>0.41978199999999999</v>
      </c>
      <c r="J57" s="112"/>
      <c r="K57" s="114"/>
    </row>
    <row r="58" spans="1:11" x14ac:dyDescent="0.25">
      <c r="A58" s="113"/>
      <c r="B58" s="111" t="s">
        <v>41</v>
      </c>
      <c r="C58" s="68">
        <v>79.41</v>
      </c>
      <c r="D58" s="69"/>
      <c r="E58" s="71">
        <v>138.35990000000001</v>
      </c>
      <c r="F58" s="70"/>
      <c r="G58" s="68">
        <v>4.6164459999999998</v>
      </c>
      <c r="H58" s="69"/>
      <c r="I58" s="68">
        <v>105.0241</v>
      </c>
      <c r="J58" s="112"/>
      <c r="K58" s="114"/>
    </row>
    <row r="59" spans="1:11" x14ac:dyDescent="0.25">
      <c r="A59" s="113"/>
      <c r="B59" s="81" t="s">
        <v>42</v>
      </c>
      <c r="C59" s="77" t="s">
        <v>225</v>
      </c>
      <c r="D59" s="78"/>
      <c r="E59" s="80">
        <v>266.53620000000001</v>
      </c>
      <c r="F59" s="79"/>
      <c r="G59" s="77">
        <v>6.6901710000000003</v>
      </c>
      <c r="H59" s="78"/>
      <c r="I59" s="77">
        <v>939.83069999999998</v>
      </c>
      <c r="J59" s="112"/>
      <c r="K59" s="114"/>
    </row>
    <row r="60" spans="1:11" ht="21" x14ac:dyDescent="0.25">
      <c r="A60" s="113"/>
      <c r="B60" s="81" t="s">
        <v>214</v>
      </c>
      <c r="C60" s="77">
        <v>40.270000000000003</v>
      </c>
      <c r="D60" s="78"/>
      <c r="E60" s="80">
        <v>45.605240000000002</v>
      </c>
      <c r="F60" s="79"/>
      <c r="G60" s="77">
        <v>5.7174180000000003</v>
      </c>
      <c r="H60" s="78"/>
      <c r="I60" s="77">
        <v>36480.71</v>
      </c>
      <c r="J60" s="112"/>
      <c r="K60" s="114"/>
    </row>
    <row r="61" spans="1:11" ht="21" x14ac:dyDescent="0.25">
      <c r="A61" s="113"/>
      <c r="B61" s="81" t="s">
        <v>215</v>
      </c>
      <c r="C61" s="77">
        <v>1.17</v>
      </c>
      <c r="D61" s="78"/>
      <c r="E61" s="80">
        <v>12.764720000000001</v>
      </c>
      <c r="F61" s="79"/>
      <c r="G61" s="77">
        <v>2.1330499999999999</v>
      </c>
      <c r="H61" s="78"/>
      <c r="I61" s="77">
        <v>38870</v>
      </c>
      <c r="J61" s="112"/>
      <c r="K61" s="114"/>
    </row>
    <row r="62" spans="1:11" x14ac:dyDescent="0.25">
      <c r="A62" s="113"/>
      <c r="B62" s="81" t="s">
        <v>43</v>
      </c>
      <c r="C62" s="77">
        <v>72.42</v>
      </c>
      <c r="D62" s="78"/>
      <c r="E62" s="80">
        <v>26.31119</v>
      </c>
      <c r="F62" s="79"/>
      <c r="G62" s="77">
        <v>1.56063</v>
      </c>
      <c r="H62" s="78"/>
      <c r="I62" s="77">
        <v>63.431950000000001</v>
      </c>
      <c r="J62" s="112"/>
      <c r="K62" s="114"/>
    </row>
    <row r="63" spans="1:11" x14ac:dyDescent="0.25">
      <c r="A63" s="113"/>
      <c r="B63" s="81" t="s">
        <v>44</v>
      </c>
      <c r="C63" s="77">
        <v>0.16</v>
      </c>
      <c r="D63" s="78"/>
      <c r="E63" s="80">
        <v>104.8052</v>
      </c>
      <c r="F63" s="79"/>
      <c r="G63" s="77">
        <v>0.22026000000000001</v>
      </c>
      <c r="H63" s="78"/>
      <c r="I63" s="77">
        <v>70.559280000000001</v>
      </c>
      <c r="J63" s="112"/>
      <c r="K63" s="114"/>
    </row>
    <row r="64" spans="1:11" x14ac:dyDescent="0.25">
      <c r="A64" s="113"/>
      <c r="B64" s="111" t="s">
        <v>45</v>
      </c>
      <c r="C64" s="68">
        <v>2.25</v>
      </c>
      <c r="D64" s="69"/>
      <c r="E64" s="71">
        <v>89.201250000000002</v>
      </c>
      <c r="F64" s="70"/>
      <c r="G64" s="68">
        <v>0.53810500000000006</v>
      </c>
      <c r="H64" s="69"/>
      <c r="I64" s="68">
        <v>6.5728070000000001</v>
      </c>
      <c r="J64" s="112"/>
      <c r="K64" s="114"/>
    </row>
    <row r="65" spans="1:11" x14ac:dyDescent="0.25">
      <c r="A65" s="113"/>
      <c r="B65" s="111" t="s">
        <v>46</v>
      </c>
      <c r="C65" s="68">
        <v>7.0000000000000007E-2</v>
      </c>
      <c r="D65" s="69"/>
      <c r="E65" s="71">
        <v>216.81819999999999</v>
      </c>
      <c r="F65" s="70"/>
      <c r="G65" s="68">
        <v>3.4154949999999999</v>
      </c>
      <c r="H65" s="69"/>
      <c r="I65" s="68">
        <v>295.339</v>
      </c>
      <c r="J65" s="112"/>
      <c r="K65" s="114"/>
    </row>
    <row r="66" spans="1:11" x14ac:dyDescent="0.25">
      <c r="A66" s="113"/>
      <c r="B66" s="111" t="s">
        <v>47</v>
      </c>
      <c r="C66" s="68">
        <v>7.84</v>
      </c>
      <c r="D66" s="69"/>
      <c r="E66" s="71">
        <v>165.3844</v>
      </c>
      <c r="F66" s="70"/>
      <c r="G66" s="68">
        <v>1.7049719999999999</v>
      </c>
      <c r="H66" s="69"/>
      <c r="I66" s="68">
        <v>153.49709999999999</v>
      </c>
      <c r="J66" s="112"/>
      <c r="K66" s="114"/>
    </row>
    <row r="67" spans="1:11" x14ac:dyDescent="0.25">
      <c r="A67" s="113"/>
      <c r="B67" s="111" t="s">
        <v>226</v>
      </c>
      <c r="C67" s="68">
        <v>6.45</v>
      </c>
      <c r="D67" s="69"/>
      <c r="E67" s="71">
        <v>11.196210000000001</v>
      </c>
      <c r="F67" s="70"/>
      <c r="G67" s="68">
        <v>0.31287799999999999</v>
      </c>
      <c r="H67" s="69"/>
      <c r="I67" s="68">
        <v>19.99175</v>
      </c>
      <c r="J67" s="112"/>
      <c r="K67" s="114"/>
    </row>
    <row r="68" spans="1:11" x14ac:dyDescent="0.25">
      <c r="A68" s="113"/>
      <c r="B68" s="111" t="s">
        <v>48</v>
      </c>
      <c r="C68" s="68">
        <v>20.92</v>
      </c>
      <c r="D68" s="69"/>
      <c r="E68" s="71">
        <v>-10.375500000000001</v>
      </c>
      <c r="F68" s="70"/>
      <c r="G68" s="68">
        <v>4.8623070000000004</v>
      </c>
      <c r="H68" s="69"/>
      <c r="I68" s="68">
        <v>369.61520000000002</v>
      </c>
      <c r="J68" s="112"/>
      <c r="K68" s="114"/>
    </row>
    <row r="69" spans="1:11" x14ac:dyDescent="0.25">
      <c r="A69" s="113"/>
      <c r="B69" s="81" t="s">
        <v>49</v>
      </c>
      <c r="C69" s="77">
        <v>35.92</v>
      </c>
      <c r="D69" s="78"/>
      <c r="E69" s="80">
        <v>7.2474800000000004</v>
      </c>
      <c r="F69" s="79"/>
      <c r="G69" s="77">
        <v>3.1723119999999998</v>
      </c>
      <c r="H69" s="78"/>
      <c r="I69" s="77">
        <v>326.90750000000003</v>
      </c>
      <c r="J69" s="112"/>
      <c r="K69" s="114"/>
    </row>
    <row r="70" spans="1:11" x14ac:dyDescent="0.25">
      <c r="A70" s="113"/>
      <c r="B70" s="81" t="s">
        <v>50</v>
      </c>
      <c r="C70" s="77">
        <v>7.57</v>
      </c>
      <c r="D70" s="78"/>
      <c r="E70" s="80">
        <v>63.526339999999998</v>
      </c>
      <c r="F70" s="79"/>
      <c r="G70" s="77">
        <v>6.7758390000000004</v>
      </c>
      <c r="H70" s="78"/>
      <c r="I70" s="77">
        <v>817.87909999999999</v>
      </c>
      <c r="J70" s="112"/>
      <c r="K70" s="114"/>
    </row>
    <row r="71" spans="1:11" x14ac:dyDescent="0.25">
      <c r="A71" s="113"/>
      <c r="B71" s="81" t="s">
        <v>51</v>
      </c>
      <c r="C71" s="77">
        <v>115.07</v>
      </c>
      <c r="D71" s="78"/>
      <c r="E71" s="80">
        <v>-30.131499999999999</v>
      </c>
      <c r="F71" s="79"/>
      <c r="G71" s="77">
        <v>10.92362</v>
      </c>
      <c r="H71" s="78"/>
      <c r="I71" s="77">
        <v>1459.06</v>
      </c>
      <c r="J71" s="112"/>
      <c r="K71" s="114"/>
    </row>
    <row r="72" spans="1:11" x14ac:dyDescent="0.25">
      <c r="A72" s="113"/>
      <c r="B72" s="81" t="s">
        <v>227</v>
      </c>
      <c r="C72" s="77">
        <v>73.58</v>
      </c>
      <c r="D72" s="78"/>
      <c r="E72" s="80">
        <v>-69.947699999999998</v>
      </c>
      <c r="F72" s="79"/>
      <c r="G72" s="77">
        <v>2.9871840000000001</v>
      </c>
      <c r="H72" s="78"/>
      <c r="I72" s="77">
        <v>610.41660000000002</v>
      </c>
      <c r="J72" s="112"/>
      <c r="K72" s="114"/>
    </row>
    <row r="73" spans="1:11" x14ac:dyDescent="0.25">
      <c r="A73" s="113"/>
      <c r="B73" s="81" t="s">
        <v>206</v>
      </c>
      <c r="C73" s="77">
        <v>3.43</v>
      </c>
      <c r="D73" s="78"/>
      <c r="E73" s="80">
        <v>-15.8559</v>
      </c>
      <c r="F73" s="78"/>
      <c r="G73" s="77">
        <v>5.0303E-2</v>
      </c>
      <c r="H73" s="78"/>
      <c r="I73" s="77">
        <v>1.4606429999999999</v>
      </c>
      <c r="J73" s="72"/>
      <c r="K73" s="114"/>
    </row>
    <row r="74" spans="1:11" x14ac:dyDescent="0.25">
      <c r="A74" s="113"/>
      <c r="B74" s="111" t="s">
        <v>52</v>
      </c>
      <c r="C74" s="68">
        <v>45.48</v>
      </c>
      <c r="D74" s="72"/>
      <c r="E74" s="71">
        <v>-16.0974</v>
      </c>
      <c r="F74" s="70"/>
      <c r="G74" s="68">
        <v>8.1547160000000005</v>
      </c>
      <c r="H74" s="69"/>
      <c r="I74" s="68">
        <v>1055.261</v>
      </c>
      <c r="J74" s="112"/>
      <c r="K74" s="114"/>
    </row>
    <row r="75" spans="1:11" x14ac:dyDescent="0.25">
      <c r="A75" s="113"/>
      <c r="B75" s="111" t="s">
        <v>53</v>
      </c>
      <c r="C75" s="68">
        <v>0.47</v>
      </c>
      <c r="D75" s="69"/>
      <c r="E75" s="71">
        <v>25.231670000000001</v>
      </c>
      <c r="F75" s="70"/>
      <c r="G75" s="68">
        <v>0.56189</v>
      </c>
      <c r="H75" s="69"/>
      <c r="I75" s="68">
        <v>20.387930000000001</v>
      </c>
      <c r="J75" s="112"/>
      <c r="K75" s="114"/>
    </row>
    <row r="76" spans="1:11" x14ac:dyDescent="0.25">
      <c r="A76" s="113"/>
      <c r="B76" s="111" t="s">
        <v>54</v>
      </c>
      <c r="C76" s="68">
        <v>0.12</v>
      </c>
      <c r="D76" s="69"/>
      <c r="E76" s="71">
        <v>112.4361</v>
      </c>
      <c r="F76" s="70"/>
      <c r="G76" s="68">
        <v>1.7464500000000001</v>
      </c>
      <c r="H76" s="69"/>
      <c r="I76" s="68">
        <v>166.0453</v>
      </c>
      <c r="J76" s="112"/>
      <c r="K76" s="114"/>
    </row>
    <row r="77" spans="1:11" x14ac:dyDescent="0.25">
      <c r="A77" s="113"/>
      <c r="B77" s="111" t="s">
        <v>55</v>
      </c>
      <c r="C77" s="68">
        <v>21.89</v>
      </c>
      <c r="D77" s="69"/>
      <c r="E77" s="71">
        <v>137.1482</v>
      </c>
      <c r="F77" s="70"/>
      <c r="G77" s="68">
        <v>2.182906</v>
      </c>
      <c r="H77" s="69"/>
      <c r="I77" s="68">
        <v>449.71949999999998</v>
      </c>
      <c r="J77" s="112"/>
      <c r="K77" s="114"/>
    </row>
    <row r="78" spans="1:11" x14ac:dyDescent="0.25">
      <c r="A78" s="113"/>
      <c r="B78" s="111" t="s">
        <v>56</v>
      </c>
      <c r="C78" s="68">
        <v>35.729999999999997</v>
      </c>
      <c r="D78" s="69"/>
      <c r="E78" s="71">
        <v>112.2196</v>
      </c>
      <c r="F78" s="70"/>
      <c r="G78" s="68">
        <v>2.3540190000000001</v>
      </c>
      <c r="H78" s="69"/>
      <c r="I78" s="68">
        <v>139.36009999999999</v>
      </c>
      <c r="J78" s="112"/>
      <c r="K78" s="114"/>
    </row>
    <row r="79" spans="1:11" x14ac:dyDescent="0.25">
      <c r="A79" s="113"/>
      <c r="B79" s="81" t="s">
        <v>57</v>
      </c>
      <c r="C79" s="77">
        <v>220.79</v>
      </c>
      <c r="D79" s="78"/>
      <c r="E79" s="80">
        <v>190.72900000000001</v>
      </c>
      <c r="F79" s="79"/>
      <c r="G79" s="77">
        <v>2.635116</v>
      </c>
      <c r="H79" s="78"/>
      <c r="I79" s="77">
        <v>220.3494</v>
      </c>
      <c r="J79" s="112"/>
      <c r="K79" s="114"/>
    </row>
    <row r="80" spans="1:11" x14ac:dyDescent="0.25">
      <c r="A80" s="113"/>
      <c r="B80" s="81" t="s">
        <v>58</v>
      </c>
      <c r="C80" s="77">
        <v>6.68</v>
      </c>
      <c r="D80" s="78"/>
      <c r="E80" s="80">
        <v>155.32429999999999</v>
      </c>
      <c r="F80" s="79"/>
      <c r="G80" s="77">
        <v>1.1039920000000001</v>
      </c>
      <c r="H80" s="78"/>
      <c r="I80" s="77">
        <v>317.7115</v>
      </c>
      <c r="J80" s="112"/>
      <c r="K80" s="114"/>
    </row>
    <row r="81" spans="1:11" x14ac:dyDescent="0.25">
      <c r="A81" s="113"/>
      <c r="B81" s="81" t="s">
        <v>59</v>
      </c>
      <c r="C81" s="77">
        <v>6.69</v>
      </c>
      <c r="D81" s="78"/>
      <c r="E81" s="82">
        <v>5427.7690000000002</v>
      </c>
      <c r="F81" s="79"/>
      <c r="G81" s="77">
        <v>8.9072309999999995</v>
      </c>
      <c r="H81" s="78"/>
      <c r="I81" s="77">
        <v>238.4443</v>
      </c>
      <c r="J81" s="112"/>
      <c r="K81" s="114"/>
    </row>
    <row r="82" spans="1:11" x14ac:dyDescent="0.25">
      <c r="A82" s="113"/>
      <c r="B82" s="81" t="s">
        <v>60</v>
      </c>
      <c r="C82" s="77">
        <v>0.52</v>
      </c>
      <c r="D82" s="78"/>
      <c r="E82" s="80" t="s">
        <v>235</v>
      </c>
      <c r="F82" s="79"/>
      <c r="G82" s="77">
        <v>0.10871500000000001</v>
      </c>
      <c r="H82" s="78"/>
      <c r="I82" s="77">
        <v>4.427721</v>
      </c>
      <c r="J82" s="112"/>
      <c r="K82" s="114"/>
    </row>
    <row r="83" spans="1:11" x14ac:dyDescent="0.25">
      <c r="A83" s="113"/>
      <c r="B83" s="81" t="s">
        <v>61</v>
      </c>
      <c r="C83" s="77">
        <v>18.43</v>
      </c>
      <c r="D83" s="78"/>
      <c r="E83" s="80">
        <v>-49.790700000000001</v>
      </c>
      <c r="F83" s="79"/>
      <c r="G83" s="77">
        <v>13.87519</v>
      </c>
      <c r="H83" s="78"/>
      <c r="I83" s="77">
        <v>407.43799999999999</v>
      </c>
      <c r="J83" s="112"/>
      <c r="K83" s="114"/>
    </row>
    <row r="84" spans="1:11" x14ac:dyDescent="0.25">
      <c r="A84" s="113"/>
      <c r="B84" s="111" t="s">
        <v>62</v>
      </c>
      <c r="C84" s="68">
        <v>7.54</v>
      </c>
      <c r="D84" s="69"/>
      <c r="E84" s="71">
        <v>149.94200000000001</v>
      </c>
      <c r="F84" s="70"/>
      <c r="G84" s="68">
        <v>8.3943000000000004E-2</v>
      </c>
      <c r="H84" s="69"/>
      <c r="I84" s="68">
        <v>6.8305709999999999</v>
      </c>
      <c r="J84" s="112"/>
      <c r="K84" s="114"/>
    </row>
    <row r="85" spans="1:11" x14ac:dyDescent="0.25">
      <c r="A85" s="113"/>
      <c r="B85" s="111" t="s">
        <v>63</v>
      </c>
      <c r="C85" s="68">
        <v>0.56999999999999995</v>
      </c>
      <c r="D85" s="69"/>
      <c r="E85" s="71">
        <v>-8.8225899999999999</v>
      </c>
      <c r="F85" s="70"/>
      <c r="G85" s="68">
        <v>11.72152</v>
      </c>
      <c r="H85" s="69"/>
      <c r="I85" s="68">
        <v>408.04020000000003</v>
      </c>
      <c r="J85" s="112"/>
      <c r="K85" s="114"/>
    </row>
    <row r="86" spans="1:11" x14ac:dyDescent="0.25">
      <c r="A86" s="113"/>
      <c r="B86" s="111" t="s">
        <v>64</v>
      </c>
      <c r="C86" s="68">
        <v>0.06</v>
      </c>
      <c r="D86" s="69"/>
      <c r="E86" s="71">
        <v>49.863759999999999</v>
      </c>
      <c r="F86" s="70"/>
      <c r="G86" s="68">
        <v>19.26445</v>
      </c>
      <c r="H86" s="69"/>
      <c r="I86" s="68">
        <v>4.5181959999999997</v>
      </c>
      <c r="J86" s="112"/>
      <c r="K86" s="114"/>
    </row>
    <row r="87" spans="1:11" x14ac:dyDescent="0.25">
      <c r="A87" s="113"/>
      <c r="B87" s="111" t="s">
        <v>65</v>
      </c>
      <c r="C87" s="68">
        <v>1.24</v>
      </c>
      <c r="D87" s="69"/>
      <c r="E87" s="71">
        <v>51.131219999999999</v>
      </c>
      <c r="F87" s="70"/>
      <c r="G87" s="68">
        <v>1.4248369999999999</v>
      </c>
      <c r="H87" s="69"/>
      <c r="I87" s="68">
        <v>67.633539999999996</v>
      </c>
      <c r="J87" s="112"/>
      <c r="K87" s="114"/>
    </row>
    <row r="88" spans="1:11" x14ac:dyDescent="0.25">
      <c r="A88" s="113"/>
      <c r="B88" s="111" t="s">
        <v>66</v>
      </c>
      <c r="C88" s="68">
        <v>56.4</v>
      </c>
      <c r="D88" s="69"/>
      <c r="E88" s="71">
        <v>-0.42529</v>
      </c>
      <c r="F88" s="70"/>
      <c r="G88" s="68">
        <v>10.453150000000001</v>
      </c>
      <c r="H88" s="69"/>
      <c r="I88" s="68">
        <v>167.44300000000001</v>
      </c>
      <c r="J88" s="112"/>
      <c r="K88" s="114"/>
    </row>
    <row r="89" spans="1:11" x14ac:dyDescent="0.25">
      <c r="A89" s="113"/>
      <c r="B89" s="81" t="s">
        <v>67</v>
      </c>
      <c r="C89" s="77">
        <v>364.82</v>
      </c>
      <c r="D89" s="78"/>
      <c r="E89" s="80">
        <v>-8.5138099999999994</v>
      </c>
      <c r="F89" s="79"/>
      <c r="G89" s="77">
        <v>5.7662180000000003</v>
      </c>
      <c r="H89" s="78"/>
      <c r="I89" s="77">
        <v>661.50390000000004</v>
      </c>
      <c r="J89" s="112"/>
      <c r="K89" s="114"/>
    </row>
    <row r="90" spans="1:11" x14ac:dyDescent="0.25">
      <c r="A90" s="113"/>
      <c r="B90" s="81" t="s">
        <v>68</v>
      </c>
      <c r="C90" s="77">
        <v>0.72</v>
      </c>
      <c r="D90" s="78"/>
      <c r="E90" s="80">
        <v>-11.718500000000001</v>
      </c>
      <c r="F90" s="79"/>
      <c r="G90" s="77">
        <v>2.9906709999999999</v>
      </c>
      <c r="H90" s="78"/>
      <c r="I90" s="77">
        <v>8.6036819999999992</v>
      </c>
      <c r="J90" s="112"/>
      <c r="K90" s="114"/>
    </row>
    <row r="91" spans="1:11" x14ac:dyDescent="0.25">
      <c r="A91" s="113"/>
      <c r="B91" s="81" t="s">
        <v>69</v>
      </c>
      <c r="C91" s="77">
        <v>0.86</v>
      </c>
      <c r="D91" s="78"/>
      <c r="E91" s="80">
        <v>36.05518</v>
      </c>
      <c r="F91" s="79"/>
      <c r="G91" s="77">
        <v>3.168034</v>
      </c>
      <c r="H91" s="78"/>
      <c r="I91" s="77">
        <v>214.52500000000001</v>
      </c>
      <c r="J91" s="112"/>
      <c r="K91" s="114"/>
    </row>
    <row r="92" spans="1:11" x14ac:dyDescent="0.25">
      <c r="A92" s="113"/>
      <c r="B92" s="81" t="s">
        <v>70</v>
      </c>
      <c r="C92" s="77">
        <v>2.2400000000000002</v>
      </c>
      <c r="D92" s="78"/>
      <c r="E92" s="80">
        <v>-53.822200000000002</v>
      </c>
      <c r="F92" s="79"/>
      <c r="G92" s="77">
        <v>1.418185</v>
      </c>
      <c r="H92" s="78"/>
      <c r="I92" s="77">
        <v>8.3569940000000003</v>
      </c>
      <c r="J92" s="112"/>
      <c r="K92" s="114"/>
    </row>
    <row r="93" spans="1:11" x14ac:dyDescent="0.25">
      <c r="A93" s="113"/>
      <c r="B93" s="81" t="s">
        <v>71</v>
      </c>
      <c r="C93" s="77">
        <v>0.42</v>
      </c>
      <c r="D93" s="78"/>
      <c r="E93" s="80">
        <v>121.1327</v>
      </c>
      <c r="F93" s="79"/>
      <c r="G93" s="77">
        <v>0.241096</v>
      </c>
      <c r="H93" s="78"/>
      <c r="I93" s="77">
        <v>37.335099999999997</v>
      </c>
      <c r="J93" s="112"/>
      <c r="K93" s="114"/>
    </row>
    <row r="94" spans="1:11" x14ac:dyDescent="0.25">
      <c r="A94" s="113"/>
      <c r="B94" s="111" t="s">
        <v>72</v>
      </c>
      <c r="C94" s="68">
        <v>7.93</v>
      </c>
      <c r="D94" s="69"/>
      <c r="E94" s="71" t="s">
        <v>235</v>
      </c>
      <c r="F94" s="70"/>
      <c r="G94" s="68">
        <v>1.89012</v>
      </c>
      <c r="H94" s="69"/>
      <c r="I94" s="68">
        <v>113.79770000000001</v>
      </c>
      <c r="J94" s="112"/>
      <c r="K94" s="114"/>
    </row>
    <row r="95" spans="1:11" x14ac:dyDescent="0.25">
      <c r="A95" s="113"/>
      <c r="B95" s="111" t="s">
        <v>73</v>
      </c>
      <c r="C95" s="68">
        <v>810.44</v>
      </c>
      <c r="D95" s="69"/>
      <c r="E95" s="71">
        <v>-22.227399999999999</v>
      </c>
      <c r="F95" s="70"/>
      <c r="G95" s="68">
        <v>10.077019999999999</v>
      </c>
      <c r="H95" s="69"/>
      <c r="I95" s="68">
        <v>2269.3739999999998</v>
      </c>
      <c r="J95" s="112"/>
      <c r="K95" s="114"/>
    </row>
    <row r="96" spans="1:11" x14ac:dyDescent="0.25">
      <c r="A96" s="113"/>
      <c r="B96" s="111" t="s">
        <v>74</v>
      </c>
      <c r="C96" s="68">
        <v>10.08</v>
      </c>
      <c r="D96" s="69"/>
      <c r="E96" s="71">
        <v>156.43860000000001</v>
      </c>
      <c r="F96" s="70"/>
      <c r="G96" s="68">
        <v>0.40438000000000002</v>
      </c>
      <c r="H96" s="69"/>
      <c r="I96" s="68">
        <v>42.260820000000002</v>
      </c>
      <c r="J96" s="112"/>
      <c r="K96" s="114"/>
    </row>
    <row r="97" spans="1:11" x14ac:dyDescent="0.25">
      <c r="A97" s="113"/>
      <c r="B97" s="111" t="s">
        <v>75</v>
      </c>
      <c r="C97" s="68">
        <v>0.45</v>
      </c>
      <c r="D97" s="69"/>
      <c r="E97" s="71">
        <v>377.12490000000003</v>
      </c>
      <c r="F97" s="70"/>
      <c r="G97" s="68">
        <v>14.63611</v>
      </c>
      <c r="H97" s="69"/>
      <c r="I97" s="68">
        <v>75783.33</v>
      </c>
      <c r="J97" s="112"/>
      <c r="K97" s="114"/>
    </row>
    <row r="98" spans="1:11" x14ac:dyDescent="0.25">
      <c r="A98" s="113"/>
      <c r="B98" s="111" t="s">
        <v>76</v>
      </c>
      <c r="C98" s="68">
        <v>94.25</v>
      </c>
      <c r="D98" s="69"/>
      <c r="E98" s="71">
        <v>13.558070000000001</v>
      </c>
      <c r="F98" s="70"/>
      <c r="G98" s="68">
        <v>8.4506680000000003</v>
      </c>
      <c r="H98" s="69"/>
      <c r="I98" s="68">
        <v>714.25310000000002</v>
      </c>
      <c r="J98" s="112"/>
      <c r="K98" s="114"/>
    </row>
    <row r="99" spans="1:11" x14ac:dyDescent="0.25">
      <c r="A99" s="113"/>
      <c r="B99" s="81" t="s">
        <v>77</v>
      </c>
      <c r="C99" s="77">
        <v>0.71</v>
      </c>
      <c r="D99" s="78"/>
      <c r="E99" s="80">
        <v>26.964479999999998</v>
      </c>
      <c r="F99" s="79"/>
      <c r="G99" s="77">
        <v>12.53876</v>
      </c>
      <c r="H99" s="78"/>
      <c r="I99" s="77">
        <v>0.32671800000000001</v>
      </c>
      <c r="J99" s="112"/>
      <c r="K99" s="114"/>
    </row>
    <row r="100" spans="1:11" x14ac:dyDescent="0.25">
      <c r="A100" s="113"/>
      <c r="B100" s="81" t="s">
        <v>78</v>
      </c>
      <c r="C100" s="77">
        <v>0.25</v>
      </c>
      <c r="D100" s="78"/>
      <c r="E100" s="80">
        <v>130</v>
      </c>
      <c r="F100" s="79"/>
      <c r="G100" s="77">
        <v>2.4079190000000001</v>
      </c>
      <c r="H100" s="78"/>
      <c r="I100" s="77">
        <v>735.46510000000001</v>
      </c>
      <c r="J100" s="112"/>
      <c r="K100" s="114"/>
    </row>
    <row r="101" spans="1:11" x14ac:dyDescent="0.25">
      <c r="A101" s="113"/>
      <c r="B101" s="81" t="s">
        <v>79</v>
      </c>
      <c r="C101" s="77">
        <v>1.77</v>
      </c>
      <c r="D101" s="78"/>
      <c r="E101" s="80">
        <v>37.10313</v>
      </c>
      <c r="F101" s="79"/>
      <c r="G101" s="77">
        <v>3.8694739999999999</v>
      </c>
      <c r="H101" s="78"/>
      <c r="I101" s="77">
        <v>1040.9380000000001</v>
      </c>
      <c r="J101" s="112"/>
      <c r="K101" s="114"/>
    </row>
    <row r="102" spans="1:11" x14ac:dyDescent="0.25">
      <c r="A102" s="113"/>
      <c r="B102" s="81" t="s">
        <v>80</v>
      </c>
      <c r="C102" s="77">
        <v>11.26</v>
      </c>
      <c r="D102" s="78"/>
      <c r="E102" s="80">
        <v>121.3425</v>
      </c>
      <c r="F102" s="79"/>
      <c r="G102" s="77">
        <v>0.74805600000000005</v>
      </c>
      <c r="H102" s="78"/>
      <c r="I102" s="77">
        <v>103.3869</v>
      </c>
      <c r="J102" s="112"/>
      <c r="K102" s="114"/>
    </row>
    <row r="103" spans="1:11" x14ac:dyDescent="0.25">
      <c r="A103" s="113"/>
      <c r="B103" s="81" t="s">
        <v>81</v>
      </c>
      <c r="C103" s="77">
        <v>2.6</v>
      </c>
      <c r="D103" s="78"/>
      <c r="E103" s="80">
        <v>145.82900000000001</v>
      </c>
      <c r="F103" s="79"/>
      <c r="G103" s="77">
        <v>0.22942000000000001</v>
      </c>
      <c r="H103" s="78"/>
      <c r="I103" s="77">
        <v>10.559799999999999</v>
      </c>
      <c r="J103" s="112"/>
      <c r="K103" s="114"/>
    </row>
    <row r="104" spans="1:11" x14ac:dyDescent="0.25">
      <c r="A104" s="113"/>
      <c r="B104" s="111" t="s">
        <v>82</v>
      </c>
      <c r="C104" s="68">
        <v>0.25</v>
      </c>
      <c r="D104" s="69"/>
      <c r="E104" s="71">
        <v>-2.8853800000000001</v>
      </c>
      <c r="F104" s="70"/>
      <c r="G104" s="68">
        <v>0.146817</v>
      </c>
      <c r="H104" s="69"/>
      <c r="I104" s="68">
        <v>6.8013839999999997</v>
      </c>
      <c r="J104" s="112"/>
      <c r="K104" s="114"/>
    </row>
    <row r="105" spans="1:11" x14ac:dyDescent="0.25">
      <c r="A105" s="113"/>
      <c r="B105" s="111" t="s">
        <v>83</v>
      </c>
      <c r="C105" s="68">
        <v>1.78</v>
      </c>
      <c r="D105" s="69"/>
      <c r="E105" s="71">
        <v>56.278500000000001</v>
      </c>
      <c r="F105" s="70"/>
      <c r="G105" s="68">
        <v>2.3577720000000002</v>
      </c>
      <c r="H105" s="69"/>
      <c r="I105" s="68">
        <v>8.2904979999999995</v>
      </c>
      <c r="J105" s="112"/>
      <c r="K105" s="114"/>
    </row>
    <row r="106" spans="1:11" x14ac:dyDescent="0.25">
      <c r="A106" s="113"/>
      <c r="B106" s="111" t="s">
        <v>84</v>
      </c>
      <c r="C106" s="68">
        <v>2.21</v>
      </c>
      <c r="D106" s="69"/>
      <c r="E106" s="71">
        <v>122.4995</v>
      </c>
      <c r="F106" s="70"/>
      <c r="G106" s="68">
        <v>0.21796199999999999</v>
      </c>
      <c r="H106" s="69"/>
      <c r="I106" s="68">
        <v>79.682879999999997</v>
      </c>
      <c r="J106" s="112"/>
      <c r="K106" s="114"/>
    </row>
    <row r="107" spans="1:11" x14ac:dyDescent="0.25">
      <c r="A107" s="113"/>
      <c r="B107" s="111" t="s">
        <v>85</v>
      </c>
      <c r="C107" s="68">
        <v>8.41</v>
      </c>
      <c r="D107" s="69"/>
      <c r="E107" s="71">
        <v>224.4658</v>
      </c>
      <c r="F107" s="70"/>
      <c r="G107" s="68">
        <v>1.103745</v>
      </c>
      <c r="H107" s="69"/>
      <c r="I107" s="68">
        <v>74.779539999999997</v>
      </c>
      <c r="J107" s="112"/>
      <c r="K107" s="114"/>
    </row>
    <row r="108" spans="1:11" x14ac:dyDescent="0.25">
      <c r="A108" s="113"/>
      <c r="B108" s="111" t="s">
        <v>86</v>
      </c>
      <c r="C108" s="68">
        <v>49.86</v>
      </c>
      <c r="D108" s="69"/>
      <c r="E108" s="71">
        <v>-31.2058</v>
      </c>
      <c r="F108" s="70"/>
      <c r="G108" s="68">
        <v>4.9914370000000003</v>
      </c>
      <c r="H108" s="69"/>
      <c r="I108" s="68">
        <v>535.95950000000005</v>
      </c>
      <c r="J108" s="112"/>
      <c r="K108" s="114"/>
    </row>
    <row r="109" spans="1:11" x14ac:dyDescent="0.25">
      <c r="A109" s="113"/>
      <c r="B109" s="81" t="s">
        <v>87</v>
      </c>
      <c r="C109" s="77">
        <v>3.33</v>
      </c>
      <c r="D109" s="78"/>
      <c r="E109" s="80">
        <v>54.284520000000001</v>
      </c>
      <c r="F109" s="79"/>
      <c r="G109" s="77">
        <v>10.381270000000001</v>
      </c>
      <c r="H109" s="78"/>
      <c r="I109" s="77">
        <v>32.356310000000001</v>
      </c>
      <c r="J109" s="112"/>
      <c r="K109" s="114"/>
    </row>
    <row r="110" spans="1:11" x14ac:dyDescent="0.25">
      <c r="A110" s="113"/>
      <c r="B110" s="81" t="s">
        <v>88</v>
      </c>
      <c r="C110" s="77" t="s">
        <v>228</v>
      </c>
      <c r="D110" s="78"/>
      <c r="E110" s="80">
        <v>200.37860000000001</v>
      </c>
      <c r="F110" s="79"/>
      <c r="G110" s="77">
        <v>1.662873</v>
      </c>
      <c r="H110" s="78"/>
      <c r="I110" s="77">
        <v>631.0249</v>
      </c>
      <c r="J110" s="112"/>
      <c r="K110" s="114"/>
    </row>
    <row r="111" spans="1:11" x14ac:dyDescent="0.25">
      <c r="A111" s="113"/>
      <c r="B111" s="81" t="s">
        <v>89</v>
      </c>
      <c r="C111" s="77">
        <v>563.98</v>
      </c>
      <c r="D111" s="78"/>
      <c r="E111" s="80">
        <v>277.08100000000002</v>
      </c>
      <c r="F111" s="79"/>
      <c r="G111" s="77">
        <v>2.3037809999999999</v>
      </c>
      <c r="H111" s="78"/>
      <c r="I111" s="77">
        <v>295.13600000000002</v>
      </c>
      <c r="J111" s="112"/>
      <c r="K111" s="114"/>
    </row>
    <row r="112" spans="1:11" x14ac:dyDescent="0.25">
      <c r="A112" s="113"/>
      <c r="B112" s="81" t="s">
        <v>90</v>
      </c>
      <c r="C112" s="77">
        <v>586.6</v>
      </c>
      <c r="D112" s="78"/>
      <c r="E112" s="80">
        <v>177.8314</v>
      </c>
      <c r="F112" s="79"/>
      <c r="G112" s="77">
        <v>7.8021450000000003</v>
      </c>
      <c r="H112" s="78"/>
      <c r="I112" s="77">
        <v>360.15289999999999</v>
      </c>
      <c r="J112" s="112"/>
      <c r="K112" s="114"/>
    </row>
    <row r="113" spans="1:11" x14ac:dyDescent="0.25">
      <c r="A113" s="113"/>
      <c r="B113" s="81" t="s">
        <v>91</v>
      </c>
      <c r="C113" s="77">
        <v>133.65</v>
      </c>
      <c r="D113" s="78"/>
      <c r="E113" s="80">
        <v>154.31219999999999</v>
      </c>
      <c r="F113" s="79"/>
      <c r="G113" s="77">
        <v>4.194045</v>
      </c>
      <c r="H113" s="78"/>
      <c r="I113" s="77">
        <v>307.08019999999999</v>
      </c>
      <c r="J113" s="112"/>
      <c r="K113" s="114"/>
    </row>
    <row r="114" spans="1:11" x14ac:dyDescent="0.25">
      <c r="A114" s="113"/>
      <c r="B114" s="111" t="s">
        <v>92</v>
      </c>
      <c r="C114" s="68">
        <v>37.72</v>
      </c>
      <c r="D114" s="69"/>
      <c r="E114" s="71">
        <v>16.32217</v>
      </c>
      <c r="F114" s="70"/>
      <c r="G114" s="68">
        <v>8.1063010000000002</v>
      </c>
      <c r="H114" s="69"/>
      <c r="I114" s="68">
        <v>540.15170000000001</v>
      </c>
      <c r="J114" s="112"/>
      <c r="K114" s="114"/>
    </row>
    <row r="115" spans="1:11" x14ac:dyDescent="0.25">
      <c r="A115" s="113"/>
      <c r="B115" s="111" t="s">
        <v>93</v>
      </c>
      <c r="C115" s="68">
        <v>69.52</v>
      </c>
      <c r="D115" s="69"/>
      <c r="E115" s="71">
        <v>90.275059999999996</v>
      </c>
      <c r="F115" s="70"/>
      <c r="G115" s="68">
        <v>9.1920710000000003</v>
      </c>
      <c r="H115" s="69"/>
      <c r="I115" s="68">
        <v>3149.8139999999999</v>
      </c>
      <c r="J115" s="112"/>
      <c r="K115" s="114"/>
    </row>
    <row r="116" spans="1:11" x14ac:dyDescent="0.25">
      <c r="A116" s="113"/>
      <c r="B116" s="111" t="s">
        <v>94</v>
      </c>
      <c r="C116" s="68">
        <v>413.38</v>
      </c>
      <c r="D116" s="69"/>
      <c r="E116" s="71">
        <v>-4.8951099999999999</v>
      </c>
      <c r="F116" s="70"/>
      <c r="G116" s="68">
        <v>6.9267149999999997</v>
      </c>
      <c r="H116" s="69"/>
      <c r="I116" s="68">
        <v>1371.8219999999999</v>
      </c>
      <c r="J116" s="112"/>
      <c r="K116" s="114"/>
    </row>
    <row r="117" spans="1:11" x14ac:dyDescent="0.25">
      <c r="A117" s="113"/>
      <c r="B117" s="111" t="s">
        <v>95</v>
      </c>
      <c r="C117" s="68">
        <v>7.76</v>
      </c>
      <c r="D117" s="69"/>
      <c r="E117" s="71">
        <v>-2.6240800000000002</v>
      </c>
      <c r="F117" s="70"/>
      <c r="G117" s="68">
        <v>2.8178380000000001</v>
      </c>
      <c r="H117" s="69"/>
      <c r="I117" s="68">
        <v>705.67309999999998</v>
      </c>
      <c r="J117" s="112"/>
      <c r="K117" s="114"/>
    </row>
    <row r="118" spans="1:11" x14ac:dyDescent="0.25">
      <c r="A118" s="113"/>
      <c r="B118" s="111" t="s">
        <v>96</v>
      </c>
      <c r="C118" s="68" t="s">
        <v>229</v>
      </c>
      <c r="D118" s="69"/>
      <c r="E118" s="71">
        <v>8.7188599999999994</v>
      </c>
      <c r="F118" s="70"/>
      <c r="G118" s="68">
        <v>9.7493409999999994</v>
      </c>
      <c r="H118" s="69"/>
      <c r="I118" s="68">
        <v>3282.703</v>
      </c>
      <c r="J118" s="112"/>
      <c r="K118" s="114"/>
    </row>
    <row r="119" spans="1:11" x14ac:dyDescent="0.25">
      <c r="A119" s="113"/>
      <c r="B119" s="81" t="s">
        <v>97</v>
      </c>
      <c r="C119" s="77">
        <v>22.26</v>
      </c>
      <c r="D119" s="78"/>
      <c r="E119" s="80">
        <v>113.9581</v>
      </c>
      <c r="F119" s="79"/>
      <c r="G119" s="77">
        <v>3.2925260000000001</v>
      </c>
      <c r="H119" s="78"/>
      <c r="I119" s="77">
        <v>249.17939999999999</v>
      </c>
      <c r="J119" s="112"/>
      <c r="K119" s="114"/>
    </row>
    <row r="120" spans="1:11" x14ac:dyDescent="0.25">
      <c r="A120" s="113"/>
      <c r="B120" s="81" t="s">
        <v>98</v>
      </c>
      <c r="C120" s="77">
        <v>261.76</v>
      </c>
      <c r="D120" s="78"/>
      <c r="E120" s="80" t="s">
        <v>235</v>
      </c>
      <c r="F120" s="79"/>
      <c r="G120" s="77">
        <v>15.812290000000001</v>
      </c>
      <c r="H120" s="78"/>
      <c r="I120" s="77">
        <v>96.062790000000007</v>
      </c>
      <c r="J120" s="112"/>
      <c r="K120" s="114"/>
    </row>
    <row r="121" spans="1:11" x14ac:dyDescent="0.25">
      <c r="A121" s="113"/>
      <c r="B121" s="81" t="s">
        <v>99</v>
      </c>
      <c r="C121" s="77">
        <v>13.57</v>
      </c>
      <c r="D121" s="78"/>
      <c r="E121" s="80">
        <v>132.9973</v>
      </c>
      <c r="F121" s="79"/>
      <c r="G121" s="77">
        <v>0.327569</v>
      </c>
      <c r="H121" s="78"/>
      <c r="I121" s="77">
        <v>23.34009</v>
      </c>
      <c r="J121" s="112"/>
      <c r="K121" s="114"/>
    </row>
    <row r="122" spans="1:11" x14ac:dyDescent="0.25">
      <c r="A122" s="113"/>
      <c r="B122" s="81" t="s">
        <v>100</v>
      </c>
      <c r="C122" s="77">
        <v>0.06</v>
      </c>
      <c r="D122" s="78"/>
      <c r="E122" s="80">
        <v>183.18180000000001</v>
      </c>
      <c r="F122" s="79"/>
      <c r="G122" s="77">
        <v>0.59524900000000003</v>
      </c>
      <c r="H122" s="78"/>
      <c r="I122" s="77">
        <v>85.772499999999994</v>
      </c>
      <c r="J122" s="112"/>
      <c r="K122" s="114"/>
    </row>
    <row r="123" spans="1:11" x14ac:dyDescent="0.25">
      <c r="A123" s="113"/>
      <c r="B123" s="81" t="s">
        <v>101</v>
      </c>
      <c r="C123" s="77">
        <v>91.03</v>
      </c>
      <c r="D123" s="78"/>
      <c r="E123" s="80">
        <v>88.417540000000002</v>
      </c>
      <c r="F123" s="79"/>
      <c r="G123" s="77">
        <v>28.10266</v>
      </c>
      <c r="H123" s="78"/>
      <c r="I123" s="77">
        <v>5108.8559999999998</v>
      </c>
      <c r="J123" s="112"/>
      <c r="K123" s="114"/>
    </row>
    <row r="124" spans="1:11" x14ac:dyDescent="0.25">
      <c r="A124" s="113"/>
      <c r="B124" s="111" t="s">
        <v>102</v>
      </c>
      <c r="C124" s="68">
        <v>6.62</v>
      </c>
      <c r="D124" s="69"/>
      <c r="E124" s="71" t="s">
        <v>235</v>
      </c>
      <c r="F124" s="70"/>
      <c r="G124" s="68">
        <v>1.191125</v>
      </c>
      <c r="H124" s="69"/>
      <c r="I124" s="68">
        <v>33.084609999999998</v>
      </c>
      <c r="J124" s="112"/>
      <c r="K124" s="114"/>
    </row>
    <row r="125" spans="1:11" x14ac:dyDescent="0.25">
      <c r="A125" s="113"/>
      <c r="B125" s="111" t="s">
        <v>207</v>
      </c>
      <c r="C125" s="68">
        <v>1.2</v>
      </c>
      <c r="D125" s="69"/>
      <c r="E125" s="71">
        <v>412.48399999999998</v>
      </c>
      <c r="F125" s="70"/>
      <c r="G125" s="68">
        <v>0.188914</v>
      </c>
      <c r="H125" s="69"/>
      <c r="I125" s="68">
        <v>5.0793920000000004</v>
      </c>
      <c r="J125" s="112"/>
      <c r="K125" s="114"/>
    </row>
    <row r="126" spans="1:11" x14ac:dyDescent="0.25">
      <c r="A126" s="113"/>
      <c r="B126" s="111" t="s">
        <v>103</v>
      </c>
      <c r="C126" s="68">
        <v>7.75</v>
      </c>
      <c r="D126" s="69"/>
      <c r="E126" s="71">
        <v>-59.316600000000001</v>
      </c>
      <c r="F126" s="70"/>
      <c r="G126" s="68">
        <v>3.756043</v>
      </c>
      <c r="H126" s="69"/>
      <c r="I126" s="68">
        <v>120.0582</v>
      </c>
      <c r="J126" s="112"/>
      <c r="K126" s="114"/>
    </row>
    <row r="127" spans="1:11" x14ac:dyDescent="0.25">
      <c r="A127" s="113"/>
      <c r="B127" s="111" t="s">
        <v>104</v>
      </c>
      <c r="C127" s="68">
        <v>20.49</v>
      </c>
      <c r="D127" s="69"/>
      <c r="E127" s="71">
        <v>125.1003</v>
      </c>
      <c r="F127" s="70"/>
      <c r="G127" s="68">
        <v>4.4618570000000002</v>
      </c>
      <c r="H127" s="69"/>
      <c r="I127" s="68">
        <v>1960.1510000000001</v>
      </c>
      <c r="J127" s="112"/>
      <c r="K127" s="114"/>
    </row>
    <row r="128" spans="1:11" x14ac:dyDescent="0.25">
      <c r="A128" s="113"/>
      <c r="B128" s="111" t="s">
        <v>208</v>
      </c>
      <c r="C128" s="68">
        <v>2.2000000000000002</v>
      </c>
      <c r="D128" s="69"/>
      <c r="E128" s="71" t="s">
        <v>235</v>
      </c>
      <c r="F128" s="70"/>
      <c r="G128" s="68">
        <v>1.0822700000000001</v>
      </c>
      <c r="H128" s="69"/>
      <c r="I128" s="68">
        <v>72.482290000000006</v>
      </c>
      <c r="J128" s="112"/>
      <c r="K128" s="114"/>
    </row>
    <row r="129" spans="1:11" x14ac:dyDescent="0.25">
      <c r="A129" s="113"/>
      <c r="B129" s="81" t="s">
        <v>105</v>
      </c>
      <c r="C129" s="77">
        <v>0.89</v>
      </c>
      <c r="D129" s="78"/>
      <c r="E129" s="80">
        <v>84.11157</v>
      </c>
      <c r="F129" s="79"/>
      <c r="G129" s="77">
        <v>0.21843000000000001</v>
      </c>
      <c r="H129" s="78"/>
      <c r="I129" s="77">
        <v>8.0013290000000001</v>
      </c>
      <c r="J129" s="112"/>
      <c r="K129" s="114"/>
    </row>
    <row r="130" spans="1:11" x14ac:dyDescent="0.25">
      <c r="A130" s="113"/>
      <c r="B130" s="81" t="s">
        <v>220</v>
      </c>
      <c r="C130" s="77">
        <v>39.020000000000003</v>
      </c>
      <c r="D130" s="78"/>
      <c r="E130" s="80">
        <v>6.0916259999999998</v>
      </c>
      <c r="F130" s="79"/>
      <c r="G130" s="77">
        <v>6.2049070000000004</v>
      </c>
      <c r="H130" s="78"/>
      <c r="I130" s="77">
        <v>22.17653</v>
      </c>
      <c r="J130" s="112"/>
      <c r="K130" s="114"/>
    </row>
    <row r="131" spans="1:11" x14ac:dyDescent="0.25">
      <c r="A131" s="113"/>
      <c r="B131" s="81" t="s">
        <v>106</v>
      </c>
      <c r="C131" s="77">
        <v>0.18</v>
      </c>
      <c r="D131" s="78"/>
      <c r="E131" s="80">
        <v>-10.358599999999999</v>
      </c>
      <c r="F131" s="79"/>
      <c r="G131" s="80">
        <v>4.9265129999999999</v>
      </c>
      <c r="H131" s="78"/>
      <c r="I131" s="77">
        <v>1125</v>
      </c>
      <c r="J131" s="112"/>
      <c r="K131" s="114"/>
    </row>
    <row r="132" spans="1:11" x14ac:dyDescent="0.25">
      <c r="A132" s="113"/>
      <c r="B132" s="81" t="s">
        <v>107</v>
      </c>
      <c r="C132" s="77">
        <v>14.03</v>
      </c>
      <c r="D132" s="78"/>
      <c r="E132" s="80">
        <v>-60.7956</v>
      </c>
      <c r="F132" s="79"/>
      <c r="G132" s="77">
        <v>4.5689869999999999</v>
      </c>
      <c r="H132" s="78"/>
      <c r="I132" s="77">
        <v>214.84690000000001</v>
      </c>
      <c r="J132" s="112"/>
      <c r="K132" s="114"/>
    </row>
    <row r="133" spans="1:11" x14ac:dyDescent="0.25">
      <c r="A133" s="113"/>
      <c r="B133" s="81" t="s">
        <v>108</v>
      </c>
      <c r="C133" s="77">
        <v>11.14</v>
      </c>
      <c r="D133" s="78"/>
      <c r="E133" s="80">
        <v>-6.79481</v>
      </c>
      <c r="F133" s="79"/>
      <c r="G133" s="77">
        <v>21.420590000000001</v>
      </c>
      <c r="H133" s="78"/>
      <c r="I133" s="77">
        <v>4307.1540000000005</v>
      </c>
      <c r="J133" s="112"/>
      <c r="K133" s="114"/>
    </row>
    <row r="134" spans="1:11" x14ac:dyDescent="0.25">
      <c r="A134" s="113"/>
      <c r="B134" s="111" t="s">
        <v>109</v>
      </c>
      <c r="C134" s="68">
        <v>2.4500000000000002</v>
      </c>
      <c r="D134" s="69"/>
      <c r="E134" s="71">
        <v>148.3374</v>
      </c>
      <c r="F134" s="70"/>
      <c r="G134" s="68">
        <v>0.112995</v>
      </c>
      <c r="H134" s="69"/>
      <c r="I134" s="68">
        <v>4.1709870000000002</v>
      </c>
      <c r="J134" s="112"/>
      <c r="K134" s="114"/>
    </row>
    <row r="135" spans="1:11" x14ac:dyDescent="0.25">
      <c r="A135" s="113"/>
      <c r="B135" s="111" t="s">
        <v>110</v>
      </c>
      <c r="C135" s="68">
        <v>1.21</v>
      </c>
      <c r="D135" s="69"/>
      <c r="E135" s="71">
        <v>96.995429999999999</v>
      </c>
      <c r="F135" s="70"/>
      <c r="G135" s="68">
        <v>7.9228999999999994E-2</v>
      </c>
      <c r="H135" s="69"/>
      <c r="I135" s="68">
        <v>10.18197</v>
      </c>
      <c r="J135" s="112"/>
      <c r="K135" s="114"/>
    </row>
    <row r="136" spans="1:11" x14ac:dyDescent="0.25">
      <c r="A136" s="113"/>
      <c r="B136" s="111" t="s">
        <v>111</v>
      </c>
      <c r="C136" s="68">
        <v>225.69</v>
      </c>
      <c r="D136" s="69"/>
      <c r="E136" s="71">
        <v>298.80130000000003</v>
      </c>
      <c r="F136" s="70"/>
      <c r="G136" s="68">
        <v>7.898822</v>
      </c>
      <c r="H136" s="69"/>
      <c r="I136" s="68">
        <v>682.25739999999996</v>
      </c>
      <c r="J136" s="112"/>
      <c r="K136" s="114"/>
    </row>
    <row r="137" spans="1:11" x14ac:dyDescent="0.25">
      <c r="A137" s="113"/>
      <c r="B137" s="111" t="s">
        <v>112</v>
      </c>
      <c r="C137" s="68">
        <v>1.1000000000000001</v>
      </c>
      <c r="D137" s="69"/>
      <c r="E137" s="71">
        <v>616.75319999999999</v>
      </c>
      <c r="F137" s="70"/>
      <c r="G137" s="68">
        <v>3.2597200000000002</v>
      </c>
      <c r="H137" s="69"/>
      <c r="I137" s="68">
        <v>3679.3330000000001</v>
      </c>
      <c r="J137" s="112"/>
      <c r="K137" s="114"/>
    </row>
    <row r="138" spans="1:11" x14ac:dyDescent="0.25">
      <c r="A138" s="113"/>
      <c r="B138" s="111" t="s">
        <v>113</v>
      </c>
      <c r="C138" s="68">
        <v>1.25</v>
      </c>
      <c r="D138" s="69"/>
      <c r="E138" s="71">
        <v>196.51410000000001</v>
      </c>
      <c r="F138" s="70"/>
      <c r="G138" s="68">
        <v>7.9952999999999996E-2</v>
      </c>
      <c r="H138" s="69"/>
      <c r="I138" s="68">
        <v>1.0082310000000001</v>
      </c>
      <c r="J138" s="112"/>
      <c r="K138" s="114"/>
    </row>
    <row r="139" spans="1:11" x14ac:dyDescent="0.25">
      <c r="A139" s="113"/>
      <c r="B139" s="81" t="s">
        <v>114</v>
      </c>
      <c r="C139" s="77">
        <v>2.67</v>
      </c>
      <c r="D139" s="78"/>
      <c r="E139" s="80">
        <v>42.91301</v>
      </c>
      <c r="F139" s="79"/>
      <c r="G139" s="77">
        <v>6.4430360000000002</v>
      </c>
      <c r="H139" s="78"/>
      <c r="I139" s="77">
        <v>8442.7219999999998</v>
      </c>
      <c r="J139" s="112"/>
      <c r="K139" s="114"/>
    </row>
    <row r="140" spans="1:11" x14ac:dyDescent="0.25">
      <c r="A140" s="113"/>
      <c r="B140" s="81" t="s">
        <v>196</v>
      </c>
      <c r="C140" s="77">
        <v>0.1</v>
      </c>
      <c r="D140" s="78"/>
      <c r="E140" s="80">
        <v>115.304</v>
      </c>
      <c r="F140" s="79"/>
      <c r="G140" s="77">
        <v>1.954664</v>
      </c>
      <c r="H140" s="78"/>
      <c r="I140" s="77">
        <v>567.40329999999994</v>
      </c>
      <c r="J140" s="112"/>
      <c r="K140" s="114"/>
    </row>
    <row r="141" spans="1:11" x14ac:dyDescent="0.25">
      <c r="A141" s="113"/>
      <c r="B141" s="81" t="s">
        <v>115</v>
      </c>
      <c r="C141" s="77">
        <v>2.4500000000000002</v>
      </c>
      <c r="D141" s="78"/>
      <c r="E141" s="80">
        <v>18.44116</v>
      </c>
      <c r="F141" s="79"/>
      <c r="G141" s="77">
        <v>6.206264</v>
      </c>
      <c r="H141" s="78"/>
      <c r="I141" s="77">
        <v>2171.6309999999999</v>
      </c>
      <c r="J141" s="112"/>
      <c r="K141" s="114"/>
    </row>
    <row r="142" spans="1:11" x14ac:dyDescent="0.25">
      <c r="A142" s="113"/>
      <c r="B142" s="81" t="s">
        <v>116</v>
      </c>
      <c r="C142" s="77">
        <v>2.31</v>
      </c>
      <c r="D142" s="78"/>
      <c r="E142" s="80">
        <v>-13.342599999999999</v>
      </c>
      <c r="F142" s="79"/>
      <c r="G142" s="77">
        <v>0.62722299999999997</v>
      </c>
      <c r="H142" s="78"/>
      <c r="I142" s="77">
        <v>2.2413889999999999</v>
      </c>
      <c r="J142" s="112"/>
      <c r="K142" s="114"/>
    </row>
    <row r="143" spans="1:11" x14ac:dyDescent="0.25">
      <c r="A143" s="113"/>
      <c r="B143" s="81" t="s">
        <v>117</v>
      </c>
      <c r="C143" s="77">
        <v>3.92</v>
      </c>
      <c r="D143" s="78"/>
      <c r="E143" s="80">
        <v>167.6782</v>
      </c>
      <c r="F143" s="79"/>
      <c r="G143" s="77">
        <v>3.125397</v>
      </c>
      <c r="H143" s="78"/>
      <c r="I143" s="77">
        <v>1989.03</v>
      </c>
      <c r="J143" s="112"/>
      <c r="K143" s="114"/>
    </row>
    <row r="144" spans="1:11" x14ac:dyDescent="0.25">
      <c r="A144" s="113"/>
      <c r="B144" s="111" t="s">
        <v>118</v>
      </c>
      <c r="C144" s="68">
        <v>466.55</v>
      </c>
      <c r="D144" s="69"/>
      <c r="E144" s="71">
        <v>48.444719999999997</v>
      </c>
      <c r="F144" s="70"/>
      <c r="G144" s="68">
        <v>3.8761070000000002</v>
      </c>
      <c r="H144" s="69"/>
      <c r="I144" s="68">
        <v>237.50489999999999</v>
      </c>
      <c r="J144" s="112"/>
      <c r="K144" s="114"/>
    </row>
    <row r="145" spans="1:11" x14ac:dyDescent="0.25">
      <c r="A145" s="113"/>
      <c r="B145" s="111" t="s">
        <v>217</v>
      </c>
      <c r="C145" s="68">
        <v>0.13</v>
      </c>
      <c r="D145" s="69"/>
      <c r="E145" s="71" t="s">
        <v>235</v>
      </c>
      <c r="F145" s="70"/>
      <c r="G145" s="68">
        <v>1.2399009999999999</v>
      </c>
      <c r="H145" s="69"/>
      <c r="I145" s="68">
        <v>182.76349999999999</v>
      </c>
      <c r="J145" s="112"/>
      <c r="K145" s="114"/>
    </row>
    <row r="146" spans="1:11" x14ac:dyDescent="0.25">
      <c r="A146" s="113"/>
      <c r="B146" s="111" t="s">
        <v>119</v>
      </c>
      <c r="C146" s="68">
        <v>0.08</v>
      </c>
      <c r="D146" s="69"/>
      <c r="E146" s="71">
        <v>-24.928899999999999</v>
      </c>
      <c r="F146" s="70"/>
      <c r="G146" s="68">
        <v>2.1296620000000002</v>
      </c>
      <c r="H146" s="69"/>
      <c r="I146" s="68">
        <v>39600</v>
      </c>
      <c r="J146" s="112"/>
      <c r="K146" s="114"/>
    </row>
    <row r="147" spans="1:11" x14ac:dyDescent="0.25">
      <c r="A147" s="113"/>
      <c r="B147" s="111" t="s">
        <v>120</v>
      </c>
      <c r="C147" s="68">
        <v>19.079999999999998</v>
      </c>
      <c r="D147" s="69"/>
      <c r="E147" s="71">
        <v>89.960080000000005</v>
      </c>
      <c r="F147" s="70"/>
      <c r="G147" s="68">
        <v>6.915146</v>
      </c>
      <c r="H147" s="69"/>
      <c r="I147" s="68">
        <v>12.1982</v>
      </c>
      <c r="J147" s="112"/>
      <c r="K147" s="114"/>
    </row>
    <row r="148" spans="1:11" x14ac:dyDescent="0.25">
      <c r="A148" s="113"/>
      <c r="B148" s="111" t="s">
        <v>209</v>
      </c>
      <c r="C148" s="68">
        <v>2.57</v>
      </c>
      <c r="D148" s="69"/>
      <c r="E148" s="71" t="s">
        <v>235</v>
      </c>
      <c r="F148" s="70"/>
      <c r="G148" s="68">
        <v>4.126449</v>
      </c>
      <c r="H148" s="69"/>
      <c r="I148" s="68">
        <v>186.11349999999999</v>
      </c>
      <c r="J148" s="112"/>
      <c r="K148" s="114"/>
    </row>
    <row r="149" spans="1:11" x14ac:dyDescent="0.25">
      <c r="A149" s="113"/>
      <c r="B149" s="81" t="s">
        <v>121</v>
      </c>
      <c r="C149" s="77">
        <v>0.08</v>
      </c>
      <c r="D149" s="78"/>
      <c r="E149" s="80">
        <v>100.24809999999999</v>
      </c>
      <c r="F149" s="79"/>
      <c r="G149" s="77">
        <v>16.16263</v>
      </c>
      <c r="H149" s="78"/>
      <c r="I149" s="77">
        <v>791.17650000000003</v>
      </c>
      <c r="J149" s="112"/>
      <c r="K149" s="114"/>
    </row>
    <row r="150" spans="1:11" x14ac:dyDescent="0.25">
      <c r="A150" s="113"/>
      <c r="B150" s="81" t="s">
        <v>122</v>
      </c>
      <c r="C150" s="77">
        <v>56.54</v>
      </c>
      <c r="D150" s="78"/>
      <c r="E150" s="80">
        <v>140.15610000000001</v>
      </c>
      <c r="F150" s="79"/>
      <c r="G150" s="77">
        <v>1.7379150000000001</v>
      </c>
      <c r="H150" s="78"/>
      <c r="I150" s="77">
        <v>126.61020000000001</v>
      </c>
      <c r="J150" s="112"/>
      <c r="K150" s="114"/>
    </row>
    <row r="151" spans="1:11" x14ac:dyDescent="0.25">
      <c r="A151" s="113"/>
      <c r="B151" s="81" t="s">
        <v>123</v>
      </c>
      <c r="C151" s="77">
        <v>3.28</v>
      </c>
      <c r="D151" s="78"/>
      <c r="E151" s="80">
        <v>227.83940000000001</v>
      </c>
      <c r="F151" s="79"/>
      <c r="G151" s="77">
        <v>0.131191</v>
      </c>
      <c r="H151" s="78"/>
      <c r="I151" s="77">
        <v>4.0943620000000003</v>
      </c>
      <c r="J151" s="112"/>
      <c r="K151" s="114"/>
    </row>
    <row r="152" spans="1:11" x14ac:dyDescent="0.25">
      <c r="A152" s="113"/>
      <c r="B152" s="81" t="s">
        <v>124</v>
      </c>
      <c r="C152" s="77">
        <v>10.44</v>
      </c>
      <c r="D152" s="78"/>
      <c r="E152" s="80">
        <v>144.16820000000001</v>
      </c>
      <c r="F152" s="79"/>
      <c r="G152" s="77">
        <v>0.20028399999999999</v>
      </c>
      <c r="H152" s="78"/>
      <c r="I152" s="77">
        <v>15.43045</v>
      </c>
      <c r="J152" s="112"/>
      <c r="K152" s="114"/>
    </row>
    <row r="153" spans="1:11" x14ac:dyDescent="0.25">
      <c r="A153" s="113"/>
      <c r="B153" s="81" t="s">
        <v>125</v>
      </c>
      <c r="C153" s="77">
        <v>2.78</v>
      </c>
      <c r="D153" s="78"/>
      <c r="E153" s="80">
        <v>10701.17</v>
      </c>
      <c r="F153" s="79"/>
      <c r="G153" s="77">
        <v>1.239152</v>
      </c>
      <c r="H153" s="78"/>
      <c r="I153" s="77">
        <v>3.367715</v>
      </c>
      <c r="J153" s="112"/>
      <c r="K153" s="114"/>
    </row>
    <row r="154" spans="1:11" x14ac:dyDescent="0.25">
      <c r="A154" s="113"/>
      <c r="B154" s="111" t="s">
        <v>126</v>
      </c>
      <c r="C154" s="68">
        <v>0.05</v>
      </c>
      <c r="D154" s="69"/>
      <c r="E154" s="71">
        <v>-67.469899999999996</v>
      </c>
      <c r="F154" s="70"/>
      <c r="G154" s="68">
        <v>5.1080350000000001</v>
      </c>
      <c r="H154" s="69"/>
      <c r="I154" s="68">
        <v>2442.857</v>
      </c>
      <c r="J154" s="112"/>
      <c r="K154" s="114"/>
    </row>
    <row r="155" spans="1:11" x14ac:dyDescent="0.25">
      <c r="A155" s="113"/>
      <c r="B155" s="111" t="s">
        <v>127</v>
      </c>
      <c r="C155" s="68">
        <v>4.33</v>
      </c>
      <c r="D155" s="69"/>
      <c r="E155" s="83">
        <v>583.22820000000002</v>
      </c>
      <c r="F155" s="70"/>
      <c r="G155" s="68">
        <v>0.15947500000000001</v>
      </c>
      <c r="H155" s="69"/>
      <c r="I155" s="68">
        <v>29.449449999999999</v>
      </c>
      <c r="J155" s="112"/>
      <c r="K155" s="114"/>
    </row>
    <row r="156" spans="1:11" x14ac:dyDescent="0.25">
      <c r="A156" s="113"/>
      <c r="B156" s="111" t="s">
        <v>128</v>
      </c>
      <c r="C156" s="68">
        <v>168.06</v>
      </c>
      <c r="D156" s="69"/>
      <c r="E156" s="71">
        <v>5.5404590000000002</v>
      </c>
      <c r="F156" s="70"/>
      <c r="G156" s="68">
        <v>10.06948</v>
      </c>
      <c r="H156" s="69"/>
      <c r="I156" s="68">
        <v>4499.0709999999999</v>
      </c>
      <c r="J156" s="112"/>
      <c r="K156" s="114"/>
    </row>
    <row r="157" spans="1:11" x14ac:dyDescent="0.25">
      <c r="A157" s="113"/>
      <c r="B157" s="111" t="s">
        <v>129</v>
      </c>
      <c r="C157" s="68">
        <v>3.85</v>
      </c>
      <c r="D157" s="69"/>
      <c r="E157" s="71">
        <v>137.2422</v>
      </c>
      <c r="F157" s="70"/>
      <c r="G157" s="68">
        <v>15.43112</v>
      </c>
      <c r="H157" s="69"/>
      <c r="I157" s="68">
        <v>207.48320000000001</v>
      </c>
      <c r="J157" s="112"/>
      <c r="K157" s="114"/>
    </row>
    <row r="158" spans="1:11" x14ac:dyDescent="0.25">
      <c r="A158" s="113"/>
      <c r="B158" s="111" t="s">
        <v>130</v>
      </c>
      <c r="C158" s="68">
        <v>33.26</v>
      </c>
      <c r="D158" s="69"/>
      <c r="E158" s="71">
        <v>33.483040000000003</v>
      </c>
      <c r="F158" s="70"/>
      <c r="G158" s="68">
        <v>7.5510570000000001</v>
      </c>
      <c r="H158" s="69"/>
      <c r="I158" s="68">
        <v>122.9669</v>
      </c>
      <c r="J158" s="112"/>
      <c r="K158" s="114"/>
    </row>
    <row r="159" spans="1:11" x14ac:dyDescent="0.25">
      <c r="A159" s="113"/>
      <c r="B159" s="81" t="s">
        <v>131</v>
      </c>
      <c r="C159" s="77">
        <v>4.9000000000000004</v>
      </c>
      <c r="D159" s="78"/>
      <c r="E159" s="80">
        <v>92.227109999999996</v>
      </c>
      <c r="F159" s="79"/>
      <c r="G159" s="77">
        <v>0.84353999999999996</v>
      </c>
      <c r="H159" s="78"/>
      <c r="I159" s="77">
        <v>37.577570000000001</v>
      </c>
      <c r="J159" s="112"/>
      <c r="K159" s="114"/>
    </row>
    <row r="160" spans="1:11" x14ac:dyDescent="0.25">
      <c r="A160" s="113"/>
      <c r="B160" s="81" t="s">
        <v>132</v>
      </c>
      <c r="C160" s="77">
        <v>1.42</v>
      </c>
      <c r="D160" s="78"/>
      <c r="E160" s="80">
        <v>70.927440000000004</v>
      </c>
      <c r="F160" s="79"/>
      <c r="G160" s="77">
        <v>8.3958000000000005E-2</v>
      </c>
      <c r="H160" s="78"/>
      <c r="I160" s="77">
        <v>1.122968</v>
      </c>
      <c r="J160" s="112"/>
      <c r="K160" s="114"/>
    </row>
    <row r="161" spans="1:11" x14ac:dyDescent="0.25">
      <c r="A161" s="113"/>
      <c r="B161" s="81" t="s">
        <v>133</v>
      </c>
      <c r="C161" s="77">
        <v>88.03</v>
      </c>
      <c r="D161" s="78"/>
      <c r="E161" s="80">
        <v>93.995220000000003</v>
      </c>
      <c r="F161" s="79"/>
      <c r="G161" s="77">
        <v>0.537497</v>
      </c>
      <c r="H161" s="78"/>
      <c r="I161" s="77">
        <v>95.290480000000002</v>
      </c>
      <c r="J161" s="112"/>
      <c r="K161" s="114"/>
    </row>
    <row r="162" spans="1:11" x14ac:dyDescent="0.25">
      <c r="A162" s="113"/>
      <c r="B162" s="81" t="s">
        <v>134</v>
      </c>
      <c r="C162" s="77">
        <v>0.01</v>
      </c>
      <c r="D162" s="78"/>
      <c r="E162" s="80">
        <v>197.29730000000001</v>
      </c>
      <c r="F162" s="79"/>
      <c r="G162" s="77">
        <v>6.8069309999999996</v>
      </c>
      <c r="H162" s="78"/>
      <c r="I162" s="77">
        <v>42.307690000000001</v>
      </c>
      <c r="J162" s="112"/>
      <c r="K162" s="114"/>
    </row>
    <row r="163" spans="1:11" x14ac:dyDescent="0.25">
      <c r="A163" s="113"/>
      <c r="B163" s="81" t="s">
        <v>135</v>
      </c>
      <c r="C163" s="77">
        <v>44.6</v>
      </c>
      <c r="D163" s="78"/>
      <c r="E163" s="80">
        <v>27.801690000000001</v>
      </c>
      <c r="F163" s="79"/>
      <c r="G163" s="77">
        <v>9.0021989999999992</v>
      </c>
      <c r="H163" s="78"/>
      <c r="I163" s="77">
        <v>137.7338</v>
      </c>
      <c r="J163" s="112"/>
      <c r="K163" s="114"/>
    </row>
    <row r="164" spans="1:11" x14ac:dyDescent="0.25">
      <c r="A164" s="113"/>
      <c r="B164" s="111" t="s">
        <v>136</v>
      </c>
      <c r="C164" s="68">
        <v>64.849999999999994</v>
      </c>
      <c r="D164" s="69"/>
      <c r="E164" s="71">
        <v>469.59949999999998</v>
      </c>
      <c r="F164" s="70"/>
      <c r="G164" s="68">
        <v>20.20391</v>
      </c>
      <c r="H164" s="69"/>
      <c r="I164" s="68">
        <v>209.54640000000001</v>
      </c>
      <c r="J164" s="112"/>
      <c r="K164" s="114"/>
    </row>
    <row r="165" spans="1:11" x14ac:dyDescent="0.25">
      <c r="A165" s="113"/>
      <c r="B165" s="111" t="s">
        <v>137</v>
      </c>
      <c r="C165" s="68">
        <v>163.44999999999999</v>
      </c>
      <c r="D165" s="69"/>
      <c r="E165" s="71">
        <v>138.38910000000001</v>
      </c>
      <c r="F165" s="70"/>
      <c r="G165" s="68">
        <v>0.94117099999999998</v>
      </c>
      <c r="H165" s="69"/>
      <c r="I165" s="68">
        <v>205.31829999999999</v>
      </c>
      <c r="J165" s="112"/>
      <c r="K165" s="114"/>
    </row>
    <row r="166" spans="1:11" x14ac:dyDescent="0.25">
      <c r="A166" s="113"/>
      <c r="B166" s="111" t="s">
        <v>138</v>
      </c>
      <c r="C166" s="68">
        <v>0.22</v>
      </c>
      <c r="D166" s="69"/>
      <c r="E166" s="71" t="s">
        <v>235</v>
      </c>
      <c r="F166" s="70"/>
      <c r="G166" s="68">
        <v>10.856059999999999</v>
      </c>
      <c r="H166" s="69"/>
      <c r="I166" s="68">
        <v>487.36380000000003</v>
      </c>
      <c r="J166" s="112"/>
      <c r="K166" s="114"/>
    </row>
    <row r="167" spans="1:11" x14ac:dyDescent="0.25">
      <c r="A167" s="113"/>
      <c r="B167" s="111" t="s">
        <v>139</v>
      </c>
      <c r="C167" s="68">
        <v>9.67</v>
      </c>
      <c r="D167" s="69"/>
      <c r="E167" s="71">
        <v>249.13669999999999</v>
      </c>
      <c r="F167" s="70"/>
      <c r="G167" s="68">
        <v>2.625273</v>
      </c>
      <c r="H167" s="69"/>
      <c r="I167" s="68">
        <v>128.16999999999999</v>
      </c>
      <c r="J167" s="112"/>
      <c r="K167" s="114"/>
    </row>
    <row r="168" spans="1:11" x14ac:dyDescent="0.25">
      <c r="A168" s="113"/>
      <c r="B168" s="111" t="s">
        <v>140</v>
      </c>
      <c r="C168" s="68">
        <v>5.23</v>
      </c>
      <c r="D168" s="69"/>
      <c r="E168" s="71">
        <v>144.17930000000001</v>
      </c>
      <c r="F168" s="70"/>
      <c r="G168" s="68">
        <v>0.74688900000000003</v>
      </c>
      <c r="H168" s="69"/>
      <c r="I168" s="68">
        <v>11.29786</v>
      </c>
      <c r="J168" s="112"/>
      <c r="K168" s="114"/>
    </row>
    <row r="169" spans="1:11" x14ac:dyDescent="0.25">
      <c r="A169" s="113"/>
      <c r="B169" s="81" t="s">
        <v>141</v>
      </c>
      <c r="C169" s="77">
        <v>5.3</v>
      </c>
      <c r="D169" s="78"/>
      <c r="E169" s="80">
        <v>134.2011</v>
      </c>
      <c r="F169" s="79"/>
      <c r="G169" s="77">
        <v>0.84191300000000002</v>
      </c>
      <c r="H169" s="78"/>
      <c r="I169" s="77">
        <v>13.027100000000001</v>
      </c>
      <c r="J169" s="112"/>
      <c r="K169" s="114"/>
    </row>
    <row r="170" spans="1:11" x14ac:dyDescent="0.25">
      <c r="A170" s="113"/>
      <c r="B170" s="81" t="s">
        <v>142</v>
      </c>
      <c r="C170" s="77">
        <v>53.07</v>
      </c>
      <c r="D170" s="78"/>
      <c r="E170" s="80">
        <v>150.684</v>
      </c>
      <c r="F170" s="79"/>
      <c r="G170" s="77">
        <v>1.7832319999999999</v>
      </c>
      <c r="H170" s="78"/>
      <c r="I170" s="77">
        <v>41.291739999999997</v>
      </c>
      <c r="J170" s="112"/>
      <c r="K170" s="114"/>
    </row>
    <row r="171" spans="1:11" x14ac:dyDescent="0.25">
      <c r="A171" s="113"/>
      <c r="B171" s="81" t="s">
        <v>143</v>
      </c>
      <c r="C171" s="77">
        <v>82.01</v>
      </c>
      <c r="D171" s="78"/>
      <c r="E171" s="80">
        <v>96.373630000000006</v>
      </c>
      <c r="F171" s="79"/>
      <c r="G171" s="77">
        <v>0.86784600000000001</v>
      </c>
      <c r="H171" s="78"/>
      <c r="I171" s="77">
        <v>273.375</v>
      </c>
      <c r="J171" s="112"/>
      <c r="K171" s="114"/>
    </row>
    <row r="172" spans="1:11" x14ac:dyDescent="0.25">
      <c r="A172" s="113"/>
      <c r="B172" s="81" t="s">
        <v>144</v>
      </c>
      <c r="C172" s="77">
        <v>327.72</v>
      </c>
      <c r="D172" s="78"/>
      <c r="E172" s="80">
        <v>-12.5634</v>
      </c>
      <c r="F172" s="79"/>
      <c r="G172" s="77">
        <v>8.4915000000000003</v>
      </c>
      <c r="H172" s="78"/>
      <c r="I172" s="77">
        <v>1050.771</v>
      </c>
      <c r="J172" s="112"/>
      <c r="K172" s="114"/>
    </row>
    <row r="173" spans="1:11" x14ac:dyDescent="0.25">
      <c r="A173" s="113"/>
      <c r="B173" s="81" t="s">
        <v>145</v>
      </c>
      <c r="C173" s="77">
        <v>51.24</v>
      </c>
      <c r="D173" s="78"/>
      <c r="E173" s="80">
        <v>13.609730000000001</v>
      </c>
      <c r="F173" s="79"/>
      <c r="G173" s="77">
        <v>4.8530680000000004</v>
      </c>
      <c r="H173" s="78"/>
      <c r="I173" s="77">
        <v>555.7097</v>
      </c>
      <c r="J173" s="112"/>
      <c r="K173" s="114"/>
    </row>
    <row r="174" spans="1:11" x14ac:dyDescent="0.25">
      <c r="A174" s="113"/>
      <c r="B174" s="111" t="s">
        <v>146</v>
      </c>
      <c r="C174" s="68">
        <v>83.88</v>
      </c>
      <c r="D174" s="69"/>
      <c r="E174" s="71">
        <v>612.33489999999995</v>
      </c>
      <c r="F174" s="70"/>
      <c r="G174" s="68">
        <v>44.018929999999997</v>
      </c>
      <c r="H174" s="69"/>
      <c r="I174" s="68">
        <v>7226.2690000000002</v>
      </c>
      <c r="J174" s="112"/>
      <c r="K174" s="114"/>
    </row>
    <row r="175" spans="1:11" x14ac:dyDescent="0.25">
      <c r="A175" s="113"/>
      <c r="B175" s="111" t="s">
        <v>230</v>
      </c>
      <c r="C175" s="68">
        <v>589.42999999999995</v>
      </c>
      <c r="D175" s="69"/>
      <c r="E175" s="71">
        <v>138.6891</v>
      </c>
      <c r="F175" s="70"/>
      <c r="G175" s="68">
        <v>11.942170000000001</v>
      </c>
      <c r="H175" s="69"/>
      <c r="I175" s="68">
        <v>5892.3180000000002</v>
      </c>
      <c r="J175" s="112"/>
      <c r="K175" s="114"/>
    </row>
    <row r="176" spans="1:11" x14ac:dyDescent="0.25">
      <c r="A176" s="113"/>
      <c r="B176" s="111" t="s">
        <v>147</v>
      </c>
      <c r="C176" s="68">
        <v>4.9800000000000004</v>
      </c>
      <c r="D176" s="69"/>
      <c r="E176" s="71" t="s">
        <v>235</v>
      </c>
      <c r="F176" s="70"/>
      <c r="G176" s="68">
        <v>1.2211939999999999</v>
      </c>
      <c r="H176" s="69"/>
      <c r="I176" s="68">
        <v>147.1311</v>
      </c>
      <c r="J176" s="112"/>
      <c r="K176" s="114"/>
    </row>
    <row r="177" spans="1:11" x14ac:dyDescent="0.25">
      <c r="A177" s="113"/>
      <c r="B177" s="111" t="s">
        <v>231</v>
      </c>
      <c r="C177" s="68">
        <v>4.51</v>
      </c>
      <c r="D177" s="69"/>
      <c r="E177" s="71">
        <v>210.6122</v>
      </c>
      <c r="F177" s="70"/>
      <c r="G177" s="68">
        <v>5.3886409999999998</v>
      </c>
      <c r="H177" s="69"/>
      <c r="I177" s="68">
        <v>1794.827</v>
      </c>
      <c r="J177" s="112"/>
      <c r="K177" s="114"/>
    </row>
    <row r="178" spans="1:11" x14ac:dyDescent="0.25">
      <c r="A178" s="113"/>
      <c r="B178" s="111" t="s">
        <v>148</v>
      </c>
      <c r="C178" s="68">
        <v>85.6</v>
      </c>
      <c r="D178" s="69"/>
      <c r="E178" s="71">
        <v>-51.943899999999999</v>
      </c>
      <c r="F178" s="70"/>
      <c r="G178" s="68">
        <v>4.2564599999999997</v>
      </c>
      <c r="H178" s="69"/>
      <c r="I178" s="68">
        <v>359.09280000000001</v>
      </c>
      <c r="J178" s="112"/>
      <c r="K178" s="114"/>
    </row>
    <row r="179" spans="1:11" x14ac:dyDescent="0.25">
      <c r="A179" s="113"/>
      <c r="B179" s="81" t="s">
        <v>149</v>
      </c>
      <c r="C179" s="77" t="s">
        <v>232</v>
      </c>
      <c r="D179" s="78"/>
      <c r="E179" s="80">
        <v>-34.247100000000003</v>
      </c>
      <c r="F179" s="79"/>
      <c r="G179" s="77">
        <v>11.523289999999999</v>
      </c>
      <c r="H179" s="78"/>
      <c r="I179" s="77">
        <v>96.516779999999997</v>
      </c>
      <c r="J179" s="112"/>
      <c r="K179" s="114"/>
    </row>
    <row r="180" spans="1:11" x14ac:dyDescent="0.25">
      <c r="A180" s="113"/>
      <c r="B180" s="81" t="s">
        <v>150</v>
      </c>
      <c r="C180" s="77">
        <v>0.66</v>
      </c>
      <c r="D180" s="78"/>
      <c r="E180" s="80">
        <v>22.295929999999998</v>
      </c>
      <c r="F180" s="79"/>
      <c r="G180" s="77">
        <v>6.2871999999999997E-2</v>
      </c>
      <c r="H180" s="78"/>
      <c r="I180" s="77">
        <v>25.197420000000001</v>
      </c>
      <c r="J180" s="112"/>
      <c r="K180" s="114"/>
    </row>
    <row r="181" spans="1:11" x14ac:dyDescent="0.25">
      <c r="A181" s="113"/>
      <c r="B181" s="81" t="s">
        <v>151</v>
      </c>
      <c r="C181" s="77">
        <v>0.01</v>
      </c>
      <c r="D181" s="78"/>
      <c r="E181" s="80">
        <v>50.684930000000001</v>
      </c>
      <c r="F181" s="79"/>
      <c r="G181" s="77">
        <v>2.6576469999999999</v>
      </c>
      <c r="H181" s="78"/>
      <c r="I181" s="115">
        <v>90.163899999999998</v>
      </c>
      <c r="J181" s="112"/>
      <c r="K181" s="114"/>
    </row>
    <row r="182" spans="1:11" x14ac:dyDescent="0.25">
      <c r="A182" s="113"/>
      <c r="B182" s="81" t="s">
        <v>152</v>
      </c>
      <c r="C182" s="77">
        <v>0.27</v>
      </c>
      <c r="D182" s="78"/>
      <c r="E182" s="80">
        <v>305.60610000000003</v>
      </c>
      <c r="F182" s="79"/>
      <c r="G182" s="77">
        <v>5.0511340000000002</v>
      </c>
      <c r="H182" s="78"/>
      <c r="I182" s="77">
        <v>1025.67</v>
      </c>
      <c r="J182" s="112"/>
      <c r="K182" s="114"/>
    </row>
    <row r="183" spans="1:11" x14ac:dyDescent="0.25">
      <c r="A183" s="113"/>
      <c r="B183" s="81" t="s">
        <v>153</v>
      </c>
      <c r="C183" s="77">
        <v>0.41</v>
      </c>
      <c r="D183" s="78"/>
      <c r="E183" s="80">
        <v>146.66669999999999</v>
      </c>
      <c r="F183" s="79"/>
      <c r="G183" s="77">
        <v>2.2702170000000002</v>
      </c>
      <c r="H183" s="78"/>
      <c r="I183" s="77">
        <v>755.10199999999998</v>
      </c>
      <c r="J183" s="112"/>
      <c r="K183" s="114"/>
    </row>
    <row r="184" spans="1:11" x14ac:dyDescent="0.25">
      <c r="A184" s="113"/>
      <c r="B184" s="111" t="s">
        <v>154</v>
      </c>
      <c r="C184" s="68">
        <v>7.0000000000000007E-2</v>
      </c>
      <c r="D184" s="69"/>
      <c r="E184" s="71">
        <v>-23.991299999999999</v>
      </c>
      <c r="F184" s="70"/>
      <c r="G184" s="68">
        <v>11.10934</v>
      </c>
      <c r="H184" s="69"/>
      <c r="I184" s="68">
        <v>288.01650000000001</v>
      </c>
      <c r="J184" s="112"/>
      <c r="K184" s="114"/>
    </row>
    <row r="185" spans="1:11" x14ac:dyDescent="0.25">
      <c r="A185" s="113"/>
      <c r="B185" s="111" t="s">
        <v>210</v>
      </c>
      <c r="C185" s="68">
        <v>0.24</v>
      </c>
      <c r="D185" s="69"/>
      <c r="E185" s="71">
        <v>195.4151</v>
      </c>
      <c r="F185" s="70"/>
      <c r="G185" s="68">
        <v>2.1803349999999999</v>
      </c>
      <c r="H185" s="69"/>
      <c r="I185" s="68">
        <v>612.85350000000005</v>
      </c>
      <c r="J185" s="112"/>
      <c r="K185" s="114"/>
    </row>
    <row r="186" spans="1:11" x14ac:dyDescent="0.25">
      <c r="A186" s="113"/>
      <c r="B186" s="111" t="s">
        <v>155</v>
      </c>
      <c r="C186" s="68">
        <v>0.23</v>
      </c>
      <c r="D186" s="69"/>
      <c r="E186" s="71">
        <v>88.211709999999997</v>
      </c>
      <c r="F186" s="70"/>
      <c r="G186" s="68">
        <v>1.2521739999999999</v>
      </c>
      <c r="H186" s="69"/>
      <c r="I186" s="68">
        <v>82.589659999999995</v>
      </c>
      <c r="J186" s="112"/>
      <c r="K186" s="114"/>
    </row>
    <row r="187" spans="1:11" x14ac:dyDescent="0.25">
      <c r="A187" s="113"/>
      <c r="B187" s="111" t="s">
        <v>156</v>
      </c>
      <c r="C187" s="68">
        <v>0.1</v>
      </c>
      <c r="D187" s="69"/>
      <c r="E187" s="71">
        <v>115.304</v>
      </c>
      <c r="F187" s="70"/>
      <c r="G187" s="68">
        <v>0.58804699999999999</v>
      </c>
      <c r="H187" s="69"/>
      <c r="I187" s="68">
        <v>106.53530000000001</v>
      </c>
      <c r="J187" s="112"/>
      <c r="K187" s="114"/>
    </row>
    <row r="188" spans="1:11" x14ac:dyDescent="0.25">
      <c r="A188" s="113"/>
      <c r="B188" s="111" t="s">
        <v>157</v>
      </c>
      <c r="C188" s="68">
        <v>520.28</v>
      </c>
      <c r="D188" s="69"/>
      <c r="E188" s="71">
        <v>138.71629999999999</v>
      </c>
      <c r="F188" s="70"/>
      <c r="G188" s="68">
        <v>18.07245</v>
      </c>
      <c r="H188" s="69"/>
      <c r="I188" s="68">
        <v>242.02449999999999</v>
      </c>
      <c r="J188" s="112"/>
      <c r="K188" s="114"/>
    </row>
    <row r="189" spans="1:11" x14ac:dyDescent="0.25">
      <c r="A189" s="113"/>
      <c r="B189" s="81" t="s">
        <v>158</v>
      </c>
      <c r="C189" s="77">
        <v>7.86</v>
      </c>
      <c r="D189" s="78"/>
      <c r="E189" s="80">
        <v>146.88659999999999</v>
      </c>
      <c r="F189" s="79"/>
      <c r="G189" s="77">
        <v>0.58833599999999997</v>
      </c>
      <c r="H189" s="78"/>
      <c r="I189" s="77">
        <v>39.94876</v>
      </c>
      <c r="J189" s="112"/>
      <c r="K189" s="114"/>
    </row>
    <row r="190" spans="1:11" x14ac:dyDescent="0.25">
      <c r="A190" s="113"/>
      <c r="B190" s="81" t="s">
        <v>211</v>
      </c>
      <c r="C190" s="77">
        <v>49.19</v>
      </c>
      <c r="D190" s="78"/>
      <c r="E190" s="80" t="s">
        <v>235</v>
      </c>
      <c r="F190" s="79"/>
      <c r="G190" s="77">
        <v>5.4505929999999996</v>
      </c>
      <c r="H190" s="78"/>
      <c r="I190" s="77">
        <v>556.64260000000002</v>
      </c>
      <c r="J190" s="112"/>
      <c r="K190" s="114"/>
    </row>
    <row r="191" spans="1:11" x14ac:dyDescent="0.25">
      <c r="A191" s="113"/>
      <c r="B191" s="81" t="s">
        <v>159</v>
      </c>
      <c r="C191" s="77">
        <v>0.6</v>
      </c>
      <c r="D191" s="78"/>
      <c r="E191" s="80">
        <v>425.6816</v>
      </c>
      <c r="F191" s="79"/>
      <c r="G191" s="77">
        <v>6.3713889999999997</v>
      </c>
      <c r="H191" s="78"/>
      <c r="I191" s="77">
        <v>1323.32</v>
      </c>
      <c r="J191" s="112"/>
      <c r="K191" s="114"/>
    </row>
    <row r="192" spans="1:11" x14ac:dyDescent="0.25">
      <c r="A192" s="113"/>
      <c r="B192" s="81" t="s">
        <v>160</v>
      </c>
      <c r="C192" s="77">
        <v>0.9</v>
      </c>
      <c r="D192" s="78"/>
      <c r="E192" s="80">
        <v>131.1294</v>
      </c>
      <c r="F192" s="79"/>
      <c r="G192" s="77">
        <v>0.15204200000000001</v>
      </c>
      <c r="H192" s="78"/>
      <c r="I192" s="77">
        <v>12.426</v>
      </c>
      <c r="J192" s="112"/>
      <c r="K192" s="114"/>
    </row>
    <row r="193" spans="1:11" x14ac:dyDescent="0.25">
      <c r="A193" s="113"/>
      <c r="B193" s="81" t="s">
        <v>161</v>
      </c>
      <c r="C193" s="77">
        <v>22.39</v>
      </c>
      <c r="D193" s="78"/>
      <c r="E193" s="80">
        <v>-52.2928</v>
      </c>
      <c r="F193" s="79"/>
      <c r="G193" s="77">
        <v>4.3143599999999998</v>
      </c>
      <c r="H193" s="78"/>
      <c r="I193" s="77">
        <v>31351.53</v>
      </c>
      <c r="J193" s="112"/>
      <c r="K193" s="114"/>
    </row>
    <row r="194" spans="1:11" x14ac:dyDescent="0.25">
      <c r="A194" s="113"/>
      <c r="B194" s="111" t="s">
        <v>162</v>
      </c>
      <c r="C194" s="68">
        <v>37.229999999999997</v>
      </c>
      <c r="D194" s="69"/>
      <c r="E194" s="71">
        <v>-39.756999999999998</v>
      </c>
      <c r="F194" s="70"/>
      <c r="G194" s="68">
        <v>6.8805959999999997</v>
      </c>
      <c r="H194" s="69"/>
      <c r="I194" s="68">
        <v>759.30309999999997</v>
      </c>
      <c r="J194" s="112"/>
      <c r="K194" s="114"/>
    </row>
    <row r="195" spans="1:11" x14ac:dyDescent="0.25">
      <c r="A195" s="113"/>
      <c r="B195" s="111" t="s">
        <v>163</v>
      </c>
      <c r="C195" s="68">
        <v>16.18</v>
      </c>
      <c r="D195" s="69"/>
      <c r="E195" s="71">
        <v>9.3692539999999997</v>
      </c>
      <c r="F195" s="70"/>
      <c r="G195" s="68">
        <v>7.8570760000000002</v>
      </c>
      <c r="H195" s="69"/>
      <c r="I195" s="68">
        <v>798.00229999999999</v>
      </c>
      <c r="J195" s="112"/>
      <c r="K195" s="114"/>
    </row>
    <row r="196" spans="1:11" x14ac:dyDescent="0.25">
      <c r="A196" s="113"/>
      <c r="B196" s="111" t="s">
        <v>164</v>
      </c>
      <c r="C196" s="68">
        <v>0.2</v>
      </c>
      <c r="D196" s="69"/>
      <c r="E196" s="71">
        <v>22.75263</v>
      </c>
      <c r="F196" s="70"/>
      <c r="G196" s="68">
        <v>0.36827100000000002</v>
      </c>
      <c r="H196" s="69"/>
      <c r="I196" s="68">
        <v>6.8521590000000003</v>
      </c>
      <c r="J196" s="112"/>
      <c r="K196" s="114"/>
    </row>
    <row r="197" spans="1:11" x14ac:dyDescent="0.25">
      <c r="A197" s="113"/>
      <c r="B197" s="111" t="s">
        <v>165</v>
      </c>
      <c r="C197" s="68">
        <v>0.57999999999999996</v>
      </c>
      <c r="D197" s="69"/>
      <c r="E197" s="71">
        <v>3045.902</v>
      </c>
      <c r="F197" s="70"/>
      <c r="G197" s="68">
        <v>5.8705E-2</v>
      </c>
      <c r="H197" s="69"/>
      <c r="I197" s="68">
        <v>0.90283599999999997</v>
      </c>
      <c r="J197" s="112"/>
      <c r="K197" s="114"/>
    </row>
    <row r="198" spans="1:11" x14ac:dyDescent="0.25">
      <c r="A198" s="113"/>
      <c r="B198" s="111" t="s">
        <v>166</v>
      </c>
      <c r="C198" s="68">
        <v>477.24</v>
      </c>
      <c r="D198" s="69"/>
      <c r="E198" s="71">
        <v>49.233449999999998</v>
      </c>
      <c r="F198" s="70"/>
      <c r="G198" s="68">
        <v>9.1360379999999992</v>
      </c>
      <c r="H198" s="69"/>
      <c r="I198" s="68">
        <v>390.84949999999998</v>
      </c>
      <c r="J198" s="112"/>
      <c r="K198" s="114"/>
    </row>
    <row r="199" spans="1:11" x14ac:dyDescent="0.25">
      <c r="A199" s="113"/>
      <c r="B199" s="81" t="s">
        <v>167</v>
      </c>
      <c r="C199" s="77">
        <v>280.92</v>
      </c>
      <c r="D199" s="78"/>
      <c r="E199" s="80">
        <v>23.478159999999999</v>
      </c>
      <c r="F199" s="79"/>
      <c r="G199" s="77">
        <v>6.0143979999999999</v>
      </c>
      <c r="H199" s="78"/>
      <c r="I199" s="77">
        <v>555.19200000000001</v>
      </c>
      <c r="J199" s="112"/>
      <c r="K199" s="114"/>
    </row>
    <row r="200" spans="1:11" x14ac:dyDescent="0.25">
      <c r="A200" s="113"/>
      <c r="B200" s="81" t="s">
        <v>168</v>
      </c>
      <c r="C200" s="77">
        <v>15.23</v>
      </c>
      <c r="D200" s="78"/>
      <c r="E200" s="82">
        <v>293.74209999999999</v>
      </c>
      <c r="F200" s="79"/>
      <c r="G200" s="77">
        <v>0.74980000000000002</v>
      </c>
      <c r="H200" s="78"/>
      <c r="I200" s="77">
        <v>232.1704</v>
      </c>
      <c r="J200" s="112"/>
      <c r="K200" s="114"/>
    </row>
    <row r="201" spans="1:11" x14ac:dyDescent="0.25">
      <c r="A201" s="113"/>
      <c r="B201" s="81" t="s">
        <v>216</v>
      </c>
      <c r="C201" s="77">
        <v>2.25</v>
      </c>
      <c r="D201" s="78"/>
      <c r="E201" s="80" t="s">
        <v>235</v>
      </c>
      <c r="F201" s="79"/>
      <c r="G201" s="77">
        <v>0.53762900000000002</v>
      </c>
      <c r="H201" s="78"/>
      <c r="I201" s="77">
        <v>373.40530000000001</v>
      </c>
      <c r="J201" s="112"/>
      <c r="K201" s="114"/>
    </row>
    <row r="202" spans="1:11" x14ac:dyDescent="0.25">
      <c r="A202" s="113"/>
      <c r="B202" s="81" t="s">
        <v>169</v>
      </c>
      <c r="C202" s="77">
        <v>1.91</v>
      </c>
      <c r="D202" s="78"/>
      <c r="E202" s="80">
        <v>5.4650840000000001</v>
      </c>
      <c r="F202" s="79"/>
      <c r="G202" s="77">
        <v>3.6499000000000001</v>
      </c>
      <c r="H202" s="78"/>
      <c r="I202" s="77">
        <v>11.662190000000001</v>
      </c>
      <c r="J202" s="112"/>
      <c r="K202" s="114"/>
    </row>
    <row r="203" spans="1:11" x14ac:dyDescent="0.25">
      <c r="A203" s="113"/>
      <c r="B203" s="81" t="s">
        <v>170</v>
      </c>
      <c r="C203" s="77">
        <v>1.05</v>
      </c>
      <c r="D203" s="78"/>
      <c r="E203" s="80">
        <v>146.5444</v>
      </c>
      <c r="F203" s="79"/>
      <c r="G203" s="77">
        <v>0.86502000000000001</v>
      </c>
      <c r="H203" s="78"/>
      <c r="I203" s="77">
        <v>60.404310000000002</v>
      </c>
      <c r="J203" s="112"/>
      <c r="K203" s="114"/>
    </row>
    <row r="204" spans="1:11" x14ac:dyDescent="0.25">
      <c r="A204" s="113"/>
      <c r="B204" s="111" t="s">
        <v>171</v>
      </c>
      <c r="C204" s="68">
        <v>48.48</v>
      </c>
      <c r="D204" s="69"/>
      <c r="E204" s="71">
        <v>-15.155099999999999</v>
      </c>
      <c r="F204" s="70"/>
      <c r="G204" s="68">
        <v>5.1237259999999996</v>
      </c>
      <c r="H204" s="69"/>
      <c r="I204" s="68">
        <v>107.6683</v>
      </c>
      <c r="J204" s="112"/>
      <c r="K204" s="114"/>
    </row>
    <row r="205" spans="1:11" x14ac:dyDescent="0.25">
      <c r="A205" s="113"/>
      <c r="B205" s="111" t="s">
        <v>172</v>
      </c>
      <c r="C205" s="68">
        <v>41.85</v>
      </c>
      <c r="D205" s="69"/>
      <c r="E205" s="71">
        <v>-6.2539100000000003</v>
      </c>
      <c r="F205" s="70"/>
      <c r="G205" s="68">
        <v>5.2799129999999996</v>
      </c>
      <c r="H205" s="69"/>
      <c r="I205" s="68">
        <v>1013.627</v>
      </c>
      <c r="J205" s="112"/>
      <c r="K205" s="114"/>
    </row>
    <row r="206" spans="1:11" x14ac:dyDescent="0.25">
      <c r="A206" s="113"/>
      <c r="B206" s="111" t="s">
        <v>173</v>
      </c>
      <c r="C206" s="68">
        <v>57.67</v>
      </c>
      <c r="D206" s="69"/>
      <c r="E206" s="71">
        <v>53.989870000000003</v>
      </c>
      <c r="F206" s="70"/>
      <c r="G206" s="68">
        <v>2.8130540000000002</v>
      </c>
      <c r="H206" s="69"/>
      <c r="I206" s="68">
        <v>311.4316</v>
      </c>
      <c r="J206" s="112"/>
      <c r="K206" s="114"/>
    </row>
    <row r="207" spans="1:11" x14ac:dyDescent="0.25">
      <c r="A207" s="113"/>
      <c r="B207" s="111" t="s">
        <v>174</v>
      </c>
      <c r="C207" s="68">
        <v>2.78</v>
      </c>
      <c r="D207" s="69"/>
      <c r="E207" s="71" t="s">
        <v>235</v>
      </c>
      <c r="F207" s="70"/>
      <c r="G207" s="68">
        <v>0.358954</v>
      </c>
      <c r="H207" s="69"/>
      <c r="I207" s="68">
        <v>19.450030000000002</v>
      </c>
      <c r="J207" s="112"/>
      <c r="K207" s="114"/>
    </row>
    <row r="208" spans="1:11" x14ac:dyDescent="0.25">
      <c r="A208" s="113"/>
      <c r="B208" s="111" t="s">
        <v>175</v>
      </c>
      <c r="C208" s="68">
        <v>303.37</v>
      </c>
      <c r="D208" s="69"/>
      <c r="E208" s="71">
        <v>216.5607</v>
      </c>
      <c r="F208" s="70"/>
      <c r="G208" s="68">
        <v>4.5344920000000002</v>
      </c>
      <c r="H208" s="69"/>
      <c r="I208" s="68">
        <v>591.22799999999995</v>
      </c>
      <c r="J208" s="112"/>
      <c r="K208" s="114"/>
    </row>
    <row r="209" spans="1:11" ht="25.2" customHeight="1" x14ac:dyDescent="0.25">
      <c r="A209" s="113"/>
      <c r="B209" s="81" t="s">
        <v>212</v>
      </c>
      <c r="C209" s="77">
        <v>9.34</v>
      </c>
      <c r="D209" s="78"/>
      <c r="E209" s="80" t="s">
        <v>235</v>
      </c>
      <c r="F209" s="79"/>
      <c r="G209" s="77">
        <v>4.5192189999999997</v>
      </c>
      <c r="H209" s="78"/>
      <c r="I209" s="77">
        <v>363.0926</v>
      </c>
      <c r="J209" s="112"/>
      <c r="K209" s="114"/>
    </row>
    <row r="210" spans="1:11" x14ac:dyDescent="0.25">
      <c r="A210" s="113"/>
      <c r="B210" s="81" t="s">
        <v>176</v>
      </c>
      <c r="C210" s="77">
        <v>0.18</v>
      </c>
      <c r="D210" s="78"/>
      <c r="E210" s="80" t="s">
        <v>235</v>
      </c>
      <c r="F210" s="79"/>
      <c r="G210" s="77">
        <v>0.17019300000000001</v>
      </c>
      <c r="H210" s="78"/>
      <c r="I210" s="77">
        <v>12.293049999999999</v>
      </c>
      <c r="J210" s="112"/>
      <c r="K210" s="114"/>
    </row>
    <row r="211" spans="1:11" x14ac:dyDescent="0.25">
      <c r="A211" s="113"/>
      <c r="B211" s="81" t="s">
        <v>177</v>
      </c>
      <c r="C211" s="77">
        <v>2.1</v>
      </c>
      <c r="D211" s="78"/>
      <c r="E211" s="80">
        <v>171.09989999999999</v>
      </c>
      <c r="F211" s="79"/>
      <c r="G211" s="77">
        <v>0.31944</v>
      </c>
      <c r="H211" s="78"/>
      <c r="I211" s="77">
        <v>36.937570000000001</v>
      </c>
      <c r="J211" s="112"/>
      <c r="K211" s="114"/>
    </row>
    <row r="212" spans="1:11" x14ac:dyDescent="0.25">
      <c r="A212" s="113"/>
      <c r="B212" s="81" t="s">
        <v>178</v>
      </c>
      <c r="C212" s="77">
        <v>0.1</v>
      </c>
      <c r="D212" s="78"/>
      <c r="E212" s="80">
        <v>33.376620000000003</v>
      </c>
      <c r="F212" s="79"/>
      <c r="G212" s="77">
        <v>0.983792</v>
      </c>
      <c r="H212" s="78"/>
      <c r="I212" s="77">
        <v>137.48330000000001</v>
      </c>
      <c r="J212" s="112"/>
      <c r="K212" s="114"/>
    </row>
    <row r="213" spans="1:11" x14ac:dyDescent="0.25">
      <c r="A213" s="113"/>
      <c r="B213" s="81" t="s">
        <v>179</v>
      </c>
      <c r="C213" s="77">
        <v>49.57</v>
      </c>
      <c r="D213" s="78"/>
      <c r="E213" s="80">
        <v>192.30240000000001</v>
      </c>
      <c r="F213" s="79"/>
      <c r="G213" s="77">
        <v>37.140070000000001</v>
      </c>
      <c r="H213" s="78"/>
      <c r="I213" s="77">
        <v>9663.5869999999995</v>
      </c>
      <c r="J213" s="112"/>
      <c r="K213" s="114"/>
    </row>
    <row r="214" spans="1:11" x14ac:dyDescent="0.25">
      <c r="A214" s="113"/>
      <c r="B214" s="111" t="s">
        <v>180</v>
      </c>
      <c r="C214" s="68">
        <v>25.64</v>
      </c>
      <c r="D214" s="69"/>
      <c r="E214" s="71">
        <v>93.283439999999999</v>
      </c>
      <c r="F214" s="70"/>
      <c r="G214" s="68">
        <v>2.3834569999999999</v>
      </c>
      <c r="H214" s="69"/>
      <c r="I214" s="68">
        <v>156.73429999999999</v>
      </c>
      <c r="J214" s="112"/>
      <c r="K214" s="114"/>
    </row>
    <row r="215" spans="1:11" x14ac:dyDescent="0.25">
      <c r="A215" s="113"/>
      <c r="B215" s="111" t="s">
        <v>181</v>
      </c>
      <c r="C215" s="68">
        <v>345.73</v>
      </c>
      <c r="D215" s="69"/>
      <c r="E215" s="71">
        <v>144.23159999999999</v>
      </c>
      <c r="F215" s="70"/>
      <c r="G215" s="68">
        <v>4.7027799999999997</v>
      </c>
      <c r="H215" s="69"/>
      <c r="I215" s="68">
        <v>441.23410000000001</v>
      </c>
      <c r="J215" s="112"/>
      <c r="K215" s="114"/>
    </row>
    <row r="216" spans="1:11" x14ac:dyDescent="0.25">
      <c r="A216" s="113"/>
      <c r="B216" s="111" t="s">
        <v>182</v>
      </c>
      <c r="C216" s="68">
        <v>62.22</v>
      </c>
      <c r="D216" s="69"/>
      <c r="E216" s="71" t="s">
        <v>235</v>
      </c>
      <c r="F216" s="70"/>
      <c r="G216" s="68">
        <v>12.183669999999999</v>
      </c>
      <c r="H216" s="69"/>
      <c r="I216" s="68">
        <v>127.46980000000001</v>
      </c>
      <c r="J216" s="112"/>
      <c r="K216" s="114"/>
    </row>
    <row r="217" spans="1:11" x14ac:dyDescent="0.25">
      <c r="A217" s="113"/>
      <c r="B217" s="111" t="s">
        <v>204</v>
      </c>
      <c r="C217" s="68">
        <v>0.19</v>
      </c>
      <c r="D217" s="69"/>
      <c r="E217" s="71" t="s">
        <v>235</v>
      </c>
      <c r="F217" s="70"/>
      <c r="G217" s="68">
        <v>6.0106529999999996</v>
      </c>
      <c r="H217" s="69"/>
      <c r="I217" s="68">
        <v>201.11150000000001</v>
      </c>
      <c r="J217" s="112"/>
      <c r="K217" s="114"/>
    </row>
    <row r="218" spans="1:11" x14ac:dyDescent="0.25">
      <c r="A218" s="113"/>
      <c r="B218" s="111" t="s">
        <v>183</v>
      </c>
      <c r="C218" s="68">
        <v>3.8</v>
      </c>
      <c r="D218" s="69"/>
      <c r="E218" s="71">
        <v>373.04199999999997</v>
      </c>
      <c r="F218" s="70"/>
      <c r="G218" s="68">
        <v>0.110886</v>
      </c>
      <c r="H218" s="69"/>
      <c r="I218" s="68">
        <v>15.727589999999999</v>
      </c>
      <c r="J218" s="112"/>
      <c r="K218" s="114"/>
    </row>
    <row r="219" spans="1:11" x14ac:dyDescent="0.25">
      <c r="A219" s="113"/>
      <c r="B219" s="81" t="s">
        <v>184</v>
      </c>
      <c r="C219" s="77">
        <v>306.52999999999997</v>
      </c>
      <c r="D219" s="78"/>
      <c r="E219" s="80">
        <v>-57.607500000000002</v>
      </c>
      <c r="F219" s="79"/>
      <c r="G219" s="77">
        <v>6.7403250000000003</v>
      </c>
      <c r="H219" s="78"/>
      <c r="I219" s="77">
        <v>507.92779999999999</v>
      </c>
      <c r="J219" s="112"/>
      <c r="K219" s="114"/>
    </row>
    <row r="220" spans="1:11" x14ac:dyDescent="0.25">
      <c r="A220" s="113"/>
      <c r="B220" s="81" t="s">
        <v>185</v>
      </c>
      <c r="C220" s="77">
        <v>178.48</v>
      </c>
      <c r="D220" s="78"/>
      <c r="E220" s="80">
        <v>243.1782</v>
      </c>
      <c r="F220" s="79"/>
      <c r="G220" s="77">
        <v>20.43384</v>
      </c>
      <c r="H220" s="78"/>
      <c r="I220" s="77">
        <v>2134.9749999999999</v>
      </c>
      <c r="J220" s="112"/>
      <c r="K220" s="114"/>
    </row>
    <row r="221" spans="1:11" ht="21" x14ac:dyDescent="0.25">
      <c r="A221" s="113"/>
      <c r="B221" s="81" t="s">
        <v>218</v>
      </c>
      <c r="C221" s="77">
        <v>464.04</v>
      </c>
      <c r="D221" s="78"/>
      <c r="E221" s="80">
        <v>-21.549199999999999</v>
      </c>
      <c r="F221" s="79"/>
      <c r="G221" s="77">
        <v>7.3464179999999999</v>
      </c>
      <c r="H221" s="78"/>
      <c r="I221" s="77">
        <v>1913.59</v>
      </c>
      <c r="J221" s="112"/>
      <c r="K221" s="114"/>
    </row>
    <row r="222" spans="1:11" x14ac:dyDescent="0.25">
      <c r="A222" s="113"/>
      <c r="B222" s="81" t="s">
        <v>213</v>
      </c>
      <c r="C222" s="77">
        <v>7.3</v>
      </c>
      <c r="D222" s="78"/>
      <c r="E222" s="80">
        <v>207.7345</v>
      </c>
      <c r="F222" s="79"/>
      <c r="G222" s="80">
        <v>0.15493499999999999</v>
      </c>
      <c r="H222" s="78"/>
      <c r="I222" s="77">
        <v>7.7252150000000004</v>
      </c>
      <c r="J222" s="112"/>
      <c r="K222" s="114"/>
    </row>
    <row r="223" spans="1:11" x14ac:dyDescent="0.25">
      <c r="A223" s="113"/>
      <c r="B223" s="81" t="s">
        <v>219</v>
      </c>
      <c r="C223" s="77" t="s">
        <v>233</v>
      </c>
      <c r="D223" s="78"/>
      <c r="E223" s="80">
        <v>9.4650210000000001</v>
      </c>
      <c r="F223" s="79"/>
      <c r="G223" s="77">
        <v>17.873080000000002</v>
      </c>
      <c r="H223" s="78"/>
      <c r="I223" s="77">
        <v>579.84490000000005</v>
      </c>
      <c r="J223" s="112"/>
      <c r="K223" s="114"/>
    </row>
    <row r="224" spans="1:11" x14ac:dyDescent="0.25">
      <c r="A224" s="113"/>
      <c r="B224" s="111" t="s">
        <v>186</v>
      </c>
      <c r="C224" s="68">
        <v>7.77</v>
      </c>
      <c r="D224" s="69"/>
      <c r="E224" s="71">
        <v>94.671210000000002</v>
      </c>
      <c r="F224" s="70"/>
      <c r="G224" s="68">
        <v>2.296189</v>
      </c>
      <c r="H224" s="69"/>
      <c r="I224" s="68">
        <v>44.11656</v>
      </c>
      <c r="J224" s="112"/>
      <c r="K224" s="114"/>
    </row>
    <row r="225" spans="1:14" x14ac:dyDescent="0.25">
      <c r="A225" s="113"/>
      <c r="B225" s="111" t="s">
        <v>187</v>
      </c>
      <c r="C225" s="68">
        <v>114.86</v>
      </c>
      <c r="D225" s="69"/>
      <c r="E225" s="71" t="s">
        <v>235</v>
      </c>
      <c r="F225" s="70"/>
      <c r="G225" s="68">
        <v>4.0791170000000001</v>
      </c>
      <c r="H225" s="69"/>
      <c r="I225" s="68">
        <v>256.73090000000002</v>
      </c>
      <c r="J225" s="112"/>
      <c r="K225" s="114"/>
    </row>
    <row r="226" spans="1:14" x14ac:dyDescent="0.25">
      <c r="A226" s="113"/>
      <c r="B226" s="111" t="s">
        <v>188</v>
      </c>
      <c r="C226" s="68">
        <v>0.14000000000000001</v>
      </c>
      <c r="D226" s="69"/>
      <c r="E226" s="71">
        <v>105.16500000000001</v>
      </c>
      <c r="F226" s="70"/>
      <c r="G226" s="68">
        <v>0.59121199999999996</v>
      </c>
      <c r="H226" s="69"/>
      <c r="I226" s="68">
        <v>11.73189</v>
      </c>
      <c r="J226" s="112"/>
      <c r="K226" s="114"/>
    </row>
    <row r="227" spans="1:14" x14ac:dyDescent="0.25">
      <c r="A227" s="113"/>
      <c r="B227" s="111" t="s">
        <v>205</v>
      </c>
      <c r="C227" s="68">
        <v>188.82</v>
      </c>
      <c r="D227" s="69"/>
      <c r="E227" s="71">
        <v>54.5627</v>
      </c>
      <c r="F227" s="70"/>
      <c r="G227" s="68">
        <v>6.416334</v>
      </c>
      <c r="H227" s="69"/>
      <c r="I227" s="68">
        <v>207.02539999999999</v>
      </c>
      <c r="J227" s="112"/>
      <c r="K227" s="114"/>
    </row>
    <row r="228" spans="1:14" x14ac:dyDescent="0.25">
      <c r="A228" s="113"/>
      <c r="B228" s="111" t="s">
        <v>189</v>
      </c>
      <c r="C228" s="68">
        <v>173.21</v>
      </c>
      <c r="D228" s="69"/>
      <c r="E228" s="71">
        <v>709.09709999999995</v>
      </c>
      <c r="F228" s="70"/>
      <c r="G228" s="68">
        <v>1.939174</v>
      </c>
      <c r="H228" s="69"/>
      <c r="I228" s="68">
        <v>523.36320000000001</v>
      </c>
      <c r="J228" s="112"/>
      <c r="K228" s="114"/>
    </row>
    <row r="229" spans="1:14" x14ac:dyDescent="0.25">
      <c r="A229" s="113"/>
      <c r="B229" s="81" t="s">
        <v>197</v>
      </c>
      <c r="C229" s="77">
        <v>0.03</v>
      </c>
      <c r="D229" s="78"/>
      <c r="E229" s="80" t="s">
        <v>235</v>
      </c>
      <c r="F229" s="79"/>
      <c r="G229" s="77">
        <v>1.9107810000000001</v>
      </c>
      <c r="H229" s="78"/>
      <c r="I229" s="77">
        <v>180.98589999999999</v>
      </c>
      <c r="J229" s="112"/>
      <c r="K229" s="114"/>
    </row>
    <row r="230" spans="1:14" x14ac:dyDescent="0.25">
      <c r="A230" s="113"/>
      <c r="B230" s="81" t="s">
        <v>190</v>
      </c>
      <c r="C230" s="77">
        <v>22.3</v>
      </c>
      <c r="D230" s="78"/>
      <c r="E230" s="80">
        <v>-843.279</v>
      </c>
      <c r="F230" s="79"/>
      <c r="G230" s="77">
        <v>0.91996900000000004</v>
      </c>
      <c r="H230" s="78"/>
      <c r="I230" s="77">
        <v>42.228700000000003</v>
      </c>
      <c r="J230" s="112"/>
      <c r="K230" s="114"/>
    </row>
    <row r="231" spans="1:14" x14ac:dyDescent="0.25">
      <c r="A231" s="113"/>
      <c r="B231" s="81" t="s">
        <v>191</v>
      </c>
      <c r="C231" s="77">
        <v>3.05</v>
      </c>
      <c r="D231" s="78"/>
      <c r="E231" s="80">
        <v>24.588090000000001</v>
      </c>
      <c r="F231" s="79"/>
      <c r="G231" s="77">
        <v>0.212451</v>
      </c>
      <c r="H231" s="78"/>
      <c r="I231" s="77">
        <v>4.0489649999999999</v>
      </c>
      <c r="J231" s="112"/>
      <c r="K231" s="114"/>
    </row>
    <row r="232" spans="1:14" x14ac:dyDescent="0.25">
      <c r="A232" s="113"/>
      <c r="B232" s="81" t="s">
        <v>234</v>
      </c>
      <c r="C232" s="77">
        <v>9.86</v>
      </c>
      <c r="D232" s="78"/>
      <c r="E232" s="80">
        <v>-36.4</v>
      </c>
      <c r="F232" s="79"/>
      <c r="G232" s="77">
        <v>0.69169999999999998</v>
      </c>
      <c r="H232" s="78"/>
      <c r="I232" s="77">
        <v>25.23461</v>
      </c>
      <c r="J232" s="112"/>
      <c r="K232" s="114"/>
    </row>
    <row r="233" spans="1:14" x14ac:dyDescent="0.25">
      <c r="A233" s="33"/>
      <c r="B233" s="73"/>
      <c r="C233" s="74"/>
      <c r="D233" s="75"/>
      <c r="E233" s="74"/>
      <c r="F233" s="76"/>
      <c r="G233" s="74"/>
      <c r="H233" s="75"/>
      <c r="I233" s="74"/>
      <c r="J233" s="42"/>
      <c r="K233" s="33"/>
    </row>
    <row r="234" spans="1:14" x14ac:dyDescent="0.25">
      <c r="B234" s="67"/>
      <c r="C234" s="68"/>
      <c r="D234" s="40"/>
      <c r="E234" s="41"/>
      <c r="F234" s="40"/>
      <c r="G234" s="43"/>
      <c r="H234" s="40"/>
      <c r="I234" s="43"/>
      <c r="J234" s="40"/>
    </row>
    <row r="235" spans="1:14" customFormat="1" x14ac:dyDescent="0.25">
      <c r="A235" s="84" t="s">
        <v>192</v>
      </c>
      <c r="B235" s="85"/>
      <c r="C235" s="86"/>
      <c r="D235" s="87"/>
      <c r="E235" s="88"/>
      <c r="F235" s="84"/>
      <c r="G235" s="89"/>
      <c r="H235" s="88"/>
      <c r="I235" s="86"/>
      <c r="J235" s="85"/>
      <c r="K235" s="88"/>
      <c r="L235" s="84"/>
      <c r="M235" s="90"/>
      <c r="N235" s="91"/>
    </row>
    <row r="236" spans="1:14" customFormat="1" ht="5.25" customHeight="1" x14ac:dyDescent="0.25">
      <c r="A236" s="85"/>
      <c r="B236" s="85"/>
      <c r="C236" s="86"/>
      <c r="D236" s="87"/>
      <c r="E236" s="88"/>
      <c r="F236" s="84"/>
      <c r="G236" s="89"/>
      <c r="H236" s="88"/>
      <c r="I236" s="86"/>
      <c r="J236" s="85"/>
      <c r="K236" s="88"/>
      <c r="L236" s="84"/>
      <c r="M236" s="90"/>
      <c r="N236" s="91"/>
    </row>
    <row r="237" spans="1:14" customFormat="1" ht="15" customHeight="1" x14ac:dyDescent="0.25">
      <c r="A237" s="123" t="s">
        <v>236</v>
      </c>
      <c r="B237" s="123"/>
      <c r="C237" s="123"/>
      <c r="D237" s="123"/>
      <c r="E237" s="123"/>
      <c r="F237" s="123"/>
      <c r="G237" s="123"/>
      <c r="H237" s="123"/>
      <c r="I237" s="123"/>
      <c r="J237" s="123"/>
      <c r="K237" s="92"/>
      <c r="L237" s="92"/>
      <c r="M237" s="92"/>
      <c r="N237" s="92"/>
    </row>
    <row r="238" spans="1:14" customFormat="1" ht="15" customHeight="1" x14ac:dyDescent="0.25">
      <c r="A238" s="126" t="s">
        <v>237</v>
      </c>
      <c r="B238" s="127"/>
      <c r="C238" s="127"/>
      <c r="D238" s="107"/>
      <c r="E238" s="107"/>
      <c r="F238" s="107"/>
      <c r="G238" s="107"/>
      <c r="H238" s="107"/>
      <c r="I238" s="107"/>
      <c r="J238" s="107"/>
      <c r="K238" s="92"/>
      <c r="L238" s="92"/>
      <c r="M238" s="92"/>
      <c r="N238" s="92"/>
    </row>
    <row r="239" spans="1:14" customFormat="1" ht="24.75" customHeight="1" x14ac:dyDescent="0.25">
      <c r="A239" s="124" t="s">
        <v>238</v>
      </c>
      <c r="B239" s="124"/>
      <c r="C239" s="124"/>
      <c r="D239" s="124"/>
      <c r="E239" s="124"/>
      <c r="F239" s="124"/>
      <c r="G239" s="124"/>
      <c r="H239" s="124"/>
      <c r="I239" s="124"/>
      <c r="J239" s="124"/>
    </row>
    <row r="240" spans="1:14" customFormat="1" ht="24" customHeight="1" x14ac:dyDescent="0.25">
      <c r="A240" s="117" t="s">
        <v>240</v>
      </c>
      <c r="B240" s="117"/>
      <c r="C240" s="117"/>
      <c r="D240" s="117"/>
      <c r="E240" s="117"/>
      <c r="F240" s="117"/>
      <c r="G240" s="117"/>
      <c r="H240" s="117"/>
      <c r="I240" s="117"/>
      <c r="J240" s="117"/>
    </row>
    <row r="241" spans="1:20" customFormat="1" ht="9.75" customHeight="1" x14ac:dyDescent="0.25">
      <c r="B241" s="97"/>
      <c r="C241" s="93"/>
      <c r="E241" s="94"/>
      <c r="G241" s="93"/>
      <c r="I241" s="93"/>
    </row>
    <row r="242" spans="1:20" customFormat="1" x14ac:dyDescent="0.25">
      <c r="A242" s="125" t="s">
        <v>193</v>
      </c>
      <c r="B242" s="125"/>
      <c r="C242" s="125"/>
      <c r="D242" s="125"/>
      <c r="E242" s="125"/>
      <c r="F242" s="125"/>
      <c r="G242" s="125"/>
      <c r="H242" s="125"/>
      <c r="I242" s="125"/>
      <c r="J242" s="125"/>
      <c r="K242" s="125"/>
      <c r="L242" s="98"/>
    </row>
    <row r="243" spans="1:20" customFormat="1" ht="9" customHeight="1" x14ac:dyDescent="0.25">
      <c r="A243" s="99"/>
      <c r="C243" s="100"/>
      <c r="D243" s="101"/>
      <c r="E243" s="102"/>
      <c r="F243" s="101"/>
      <c r="G243" s="100"/>
      <c r="H243" s="69"/>
      <c r="I243" s="100"/>
      <c r="J243" s="69"/>
      <c r="K243" s="103"/>
      <c r="L243" s="103"/>
    </row>
    <row r="244" spans="1:20" customFormat="1" ht="116.25" customHeight="1" x14ac:dyDescent="0.25">
      <c r="A244" s="116" t="s">
        <v>243</v>
      </c>
      <c r="B244" s="116"/>
      <c r="C244" s="116"/>
      <c r="D244" s="116"/>
      <c r="E244" s="116"/>
      <c r="F244" s="116"/>
      <c r="G244" s="116"/>
      <c r="H244" s="116"/>
      <c r="I244" s="116"/>
      <c r="J244" s="116"/>
      <c r="K244" s="108"/>
      <c r="L244" s="108"/>
      <c r="M244" s="108"/>
      <c r="N244" s="108"/>
      <c r="O244" s="108"/>
      <c r="P244" s="108"/>
      <c r="Q244" s="108"/>
      <c r="R244" s="108"/>
      <c r="S244" s="108"/>
      <c r="T244" s="108"/>
    </row>
    <row r="245" spans="1:20" customFormat="1" x14ac:dyDescent="0.25">
      <c r="A245" s="116" t="s">
        <v>244</v>
      </c>
      <c r="B245" s="116"/>
      <c r="C245" s="116"/>
      <c r="D245" s="116"/>
      <c r="E245" s="116"/>
      <c r="F245" s="116"/>
      <c r="G245" s="116"/>
      <c r="H245" s="116"/>
      <c r="I245" s="116"/>
      <c r="J245" s="116"/>
      <c r="K245" s="108"/>
      <c r="L245" s="108"/>
      <c r="M245" s="108"/>
      <c r="N245" s="108"/>
      <c r="O245" s="108"/>
      <c r="P245" s="108"/>
      <c r="Q245" s="108"/>
      <c r="R245" s="108"/>
      <c r="S245" s="108"/>
      <c r="T245" s="108"/>
    </row>
    <row r="246" spans="1:20" customFormat="1" x14ac:dyDescent="0.25">
      <c r="A246" s="116" t="s">
        <v>239</v>
      </c>
      <c r="B246" s="116"/>
      <c r="C246" s="116"/>
      <c r="D246" s="116"/>
      <c r="E246" s="116"/>
      <c r="F246" s="116"/>
      <c r="G246" s="116"/>
      <c r="H246" s="116"/>
      <c r="I246" s="116"/>
      <c r="J246" s="116"/>
      <c r="K246" s="108"/>
      <c r="L246" s="108"/>
      <c r="M246" s="108"/>
      <c r="N246" s="108"/>
      <c r="O246" s="108"/>
      <c r="P246" s="108"/>
      <c r="Q246" s="108"/>
      <c r="R246" s="108"/>
      <c r="S246" s="108"/>
      <c r="T246" s="108"/>
    </row>
    <row r="247" spans="1:20" customFormat="1" ht="12" customHeight="1" x14ac:dyDescent="0.25">
      <c r="B247" s="95"/>
      <c r="C247" s="96"/>
      <c r="D247" s="104"/>
      <c r="E247" s="95"/>
      <c r="F247" s="104"/>
      <c r="G247" s="96"/>
      <c r="H247" s="105"/>
      <c r="I247" s="96"/>
      <c r="J247" s="105"/>
      <c r="K247" s="96"/>
      <c r="L247" s="96"/>
    </row>
    <row r="248" spans="1:20" customFormat="1" ht="16.5" customHeight="1" x14ac:dyDescent="0.25">
      <c r="A248" s="106" t="s">
        <v>194</v>
      </c>
      <c r="B248" s="98"/>
      <c r="C248" s="96"/>
      <c r="D248" s="104"/>
      <c r="E248" s="95"/>
      <c r="F248" s="104"/>
      <c r="G248" s="96"/>
      <c r="H248" s="105"/>
      <c r="I248" s="96"/>
      <c r="J248" s="105"/>
      <c r="K248" s="96"/>
      <c r="L248" s="96"/>
    </row>
    <row r="249" spans="1:20" customFormat="1" ht="46.5" customHeight="1" x14ac:dyDescent="0.25">
      <c r="A249" s="118" t="s">
        <v>241</v>
      </c>
      <c r="B249" s="118"/>
      <c r="C249" s="118"/>
      <c r="D249" s="118"/>
      <c r="E249" s="118"/>
      <c r="F249" s="118"/>
      <c r="G249" s="118"/>
      <c r="H249" s="118"/>
      <c r="I249" s="118"/>
      <c r="J249" s="118"/>
      <c r="K249" s="109"/>
      <c r="L249" s="109"/>
      <c r="M249" s="109"/>
      <c r="N249" s="109"/>
      <c r="O249" s="109"/>
      <c r="P249" s="109"/>
      <c r="Q249" s="109"/>
      <c r="R249" s="109"/>
      <c r="S249" s="109"/>
      <c r="T249" s="109"/>
    </row>
    <row r="250" spans="1:20" customFormat="1" ht="12.6" customHeight="1" x14ac:dyDescent="0.25">
      <c r="A250" s="119" t="s">
        <v>242</v>
      </c>
      <c r="B250" s="119"/>
      <c r="C250" s="119"/>
      <c r="D250" s="119"/>
      <c r="E250" s="119"/>
      <c r="F250" s="119"/>
      <c r="G250" s="119"/>
      <c r="H250" s="119"/>
      <c r="I250" s="119"/>
      <c r="J250" s="119"/>
      <c r="K250" s="109"/>
      <c r="L250" s="109"/>
      <c r="M250" s="109"/>
      <c r="N250" s="109"/>
      <c r="O250" s="109"/>
      <c r="P250" s="109"/>
      <c r="Q250" s="109"/>
      <c r="R250" s="109"/>
      <c r="S250" s="109"/>
      <c r="T250" s="109"/>
    </row>
    <row r="251" spans="1:20" customFormat="1" ht="29.4" customHeight="1" x14ac:dyDescent="0.25">
      <c r="A251" s="116" t="s">
        <v>245</v>
      </c>
      <c r="B251" s="116"/>
      <c r="C251" s="116"/>
      <c r="D251" s="116"/>
      <c r="E251" s="116"/>
      <c r="F251" s="116"/>
      <c r="G251" s="116"/>
      <c r="H251" s="116"/>
      <c r="I251" s="116"/>
      <c r="J251" s="116"/>
      <c r="K251" s="110"/>
      <c r="L251" s="110"/>
      <c r="M251" s="110"/>
      <c r="N251" s="110"/>
      <c r="O251" s="110"/>
      <c r="P251" s="110"/>
      <c r="Q251" s="110"/>
      <c r="R251" s="110"/>
      <c r="S251" s="110"/>
      <c r="T251" s="110"/>
    </row>
    <row r="252" spans="1:20" ht="36" customHeight="1" x14ac:dyDescent="0.25">
      <c r="A252" s="116" t="s">
        <v>246</v>
      </c>
      <c r="B252" s="116"/>
      <c r="C252" s="116"/>
      <c r="D252" s="116"/>
      <c r="E252" s="116"/>
      <c r="F252" s="116"/>
      <c r="G252" s="116"/>
      <c r="H252" s="116"/>
      <c r="I252" s="116"/>
      <c r="J252" s="116"/>
      <c r="K252" s="110"/>
      <c r="L252" s="110"/>
      <c r="M252" s="110"/>
      <c r="N252" s="110"/>
      <c r="O252" s="110"/>
      <c r="P252" s="110"/>
      <c r="Q252" s="110"/>
      <c r="R252" s="110"/>
      <c r="S252" s="110"/>
      <c r="T252" s="110"/>
    </row>
  </sheetData>
  <sheetProtection selectLockedCells="1"/>
  <mergeCells count="13">
    <mergeCell ref="F7:J7"/>
    <mergeCell ref="A237:J237"/>
    <mergeCell ref="A239:J239"/>
    <mergeCell ref="A242:K242"/>
    <mergeCell ref="A244:J244"/>
    <mergeCell ref="A238:C238"/>
    <mergeCell ref="A246:J246"/>
    <mergeCell ref="A240:J240"/>
    <mergeCell ref="A252:J252"/>
    <mergeCell ref="A251:J251"/>
    <mergeCell ref="A245:J245"/>
    <mergeCell ref="A249:J249"/>
    <mergeCell ref="A250:J250"/>
  </mergeCells>
  <dataValidations disablePrompts="1" count="1">
    <dataValidation type="list" allowBlank="1" showInputMessage="1" showErrorMessage="1" sqref="F7:J7">
      <formula1>$B$19:$B$232</formula1>
    </dataValidation>
  </dataValidations>
  <hyperlinks>
    <hyperlink ref="A238:C238" r:id="rId1" display="See: http://mdgs.un.org/unsd/mdg/Data.aspx"/>
    <hyperlink ref="A250:J250" r:id="rId2" display="See: http://cdiac.ornl.gov/ ."/>
  </hyperlinks>
  <pageMargins left="0.75" right="0.75" top="0.5" bottom="0.5" header="0.5" footer="0.5"/>
  <pageSetup scale="85"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CO2_2015</vt:lpstr>
      <vt:lpstr>CO2_2015!Print_Area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Rausis</dc:creator>
  <cp:lastModifiedBy>Marcus Newbury</cp:lastModifiedBy>
  <cp:lastPrinted>2016-03-16T19:21:33Z</cp:lastPrinted>
  <dcterms:created xsi:type="dcterms:W3CDTF">1996-10-14T23:33:28Z</dcterms:created>
  <dcterms:modified xsi:type="dcterms:W3CDTF">2016-03-17T20:37:44Z</dcterms:modified>
</cp:coreProperties>
</file>