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foucoux/Documents/Cours/ma2/aidmulticrit/projetaidmulticrit/"/>
    </mc:Choice>
  </mc:AlternateContent>
  <xr:revisionPtr revIDLastSave="0" documentId="13_ncr:1_{A868F7D2-0013-7545-B57E-01B329CA52AC}" xr6:coauthVersionLast="47" xr6:coauthVersionMax="47" xr10:uidLastSave="{00000000-0000-0000-0000-000000000000}"/>
  <bookViews>
    <workbookView xWindow="0" yWindow="760" windowWidth="34560" windowHeight="21580" xr2:uid="{E16892A5-2733-6247-BC2F-556276338AEC}"/>
  </bookViews>
  <sheets>
    <sheet name="Additive" sheetId="1" r:id="rId1"/>
    <sheet name="Domin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2" l="1" a="1"/>
  <c r="K19" i="2" s="1"/>
  <c r="L19" i="2" a="1"/>
  <c r="L19" i="2"/>
  <c r="M19" i="2" a="1"/>
  <c r="M19" i="2" s="1"/>
  <c r="N19" i="2" a="1"/>
  <c r="N19" i="2" s="1"/>
  <c r="O19" i="2" a="1"/>
  <c r="O19" i="2" s="1"/>
  <c r="P19" i="2" a="1"/>
  <c r="P19" i="2" s="1"/>
  <c r="Q19" i="2" a="1"/>
  <c r="Q19" i="2"/>
  <c r="R19" i="2" a="1"/>
  <c r="R19" i="2" s="1"/>
  <c r="K20" i="2" a="1"/>
  <c r="K20" i="2" s="1"/>
  <c r="L20" i="2" a="1"/>
  <c r="L20" i="2" s="1"/>
  <c r="M20" i="2" a="1"/>
  <c r="M20" i="2" s="1"/>
  <c r="N20" i="2" a="1"/>
  <c r="N20" i="2"/>
  <c r="O20" i="2" a="1"/>
  <c r="O20" i="2"/>
  <c r="P20" i="2" a="1"/>
  <c r="P20" i="2" s="1"/>
  <c r="Q20" i="2" a="1"/>
  <c r="Q20" i="2" s="1"/>
  <c r="R20" i="2" a="1"/>
  <c r="R20" i="2" s="1"/>
  <c r="K21" i="2" a="1"/>
  <c r="K21" i="2"/>
  <c r="L21" i="2" a="1"/>
  <c r="L21" i="2"/>
  <c r="M21" i="2" a="1"/>
  <c r="M21" i="2" s="1"/>
  <c r="N21" i="2" a="1"/>
  <c r="N21" i="2" s="1"/>
  <c r="O21" i="2" a="1"/>
  <c r="O21" i="2" s="1"/>
  <c r="P21" i="2" a="1"/>
  <c r="P21" i="2"/>
  <c r="Q21" i="2" a="1"/>
  <c r="Q21" i="2"/>
  <c r="R21" i="2" a="1"/>
  <c r="R21" i="2" s="1"/>
  <c r="K22" i="2" a="1"/>
  <c r="K22" i="2" s="1"/>
  <c r="L22" i="2" a="1"/>
  <c r="L22" i="2" s="1"/>
  <c r="M22" i="2" a="1"/>
  <c r="M22" i="2"/>
  <c r="N22" i="2" a="1"/>
  <c r="N22" i="2"/>
  <c r="O22" i="2" a="1"/>
  <c r="O22" i="2" s="1"/>
  <c r="P22" i="2" a="1"/>
  <c r="P22" i="2" s="1"/>
  <c r="Q22" i="2" a="1"/>
  <c r="Q22" i="2" s="1"/>
  <c r="R22" i="2" a="1"/>
  <c r="R22" i="2" s="1"/>
  <c r="K23" i="2" a="1"/>
  <c r="K23" i="2"/>
  <c r="L23" i="2" a="1"/>
  <c r="L23" i="2" s="1"/>
  <c r="M23" i="2" a="1"/>
  <c r="M23" i="2" s="1"/>
  <c r="N23" i="2" a="1"/>
  <c r="N23" i="2" s="1"/>
  <c r="O23" i="2" a="1"/>
  <c r="O23" i="2"/>
  <c r="P23" i="2" a="1"/>
  <c r="P23" i="2"/>
  <c r="Q23" i="2" a="1"/>
  <c r="Q23" i="2" s="1"/>
  <c r="R23" i="2" a="1"/>
  <c r="R23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R27" i="2" a="1"/>
  <c r="R27" i="2" s="1"/>
  <c r="J20" i="2" a="1"/>
  <c r="J20" i="2" s="1"/>
  <c r="J21" i="2" a="1"/>
  <c r="J21" i="2"/>
  <c r="J22" i="2" a="1"/>
  <c r="J22" i="2" s="1"/>
  <c r="J23" i="2" a="1"/>
  <c r="J23" i="2" s="1"/>
  <c r="J24" i="2" a="1"/>
  <c r="J24" i="2" s="1"/>
  <c r="J25" i="2" a="1"/>
  <c r="J25" i="2" s="1"/>
  <c r="J26" i="2" a="1"/>
  <c r="J26" i="2"/>
  <c r="J27" i="2" a="1"/>
  <c r="J27" i="2" s="1"/>
  <c r="J19" i="2" a="1"/>
  <c r="J19" i="2" s="1"/>
  <c r="J18" i="2" a="1"/>
  <c r="J18" i="2" s="1"/>
  <c r="I19" i="2" a="1"/>
  <c r="I19" i="2" s="1"/>
  <c r="I12" i="2" a="1"/>
  <c r="I12" i="2" s="1"/>
  <c r="O2" i="2" a="1"/>
  <c r="O2" i="2" s="1"/>
  <c r="J2" i="2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I3" i="2"/>
  <c r="I4" i="2"/>
  <c r="I5" i="2"/>
  <c r="I6" i="2"/>
  <c r="I7" i="2"/>
  <c r="I8" i="2"/>
  <c r="I9" i="2"/>
  <c r="I10" i="2"/>
  <c r="I2" i="2"/>
  <c r="F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<sst xmlns="http://schemas.openxmlformats.org/spreadsheetml/2006/main" count="45" uniqueCount="24">
  <si>
    <t>BEKO CEG3190B</t>
  </si>
  <si>
    <t>MELITTA LATTICIA OT F300-100</t>
  </si>
  <si>
    <t>KRUPS EVIDENCE ECO BLACK EA897B</t>
  </si>
  <si>
    <t>PHILIPS EP3246/70</t>
  </si>
  <si>
    <t>DELONGHI MAGNIFICA EVO ECAM290.21</t>
  </si>
  <si>
    <t>SAECO XELSIS DELUXE SM8785/00</t>
  </si>
  <si>
    <t>DELONGHI MAGNIFICA START ECAM220.31.SB</t>
  </si>
  <si>
    <t>DELONGHI MAGNIFICA ECAMI3.123.B</t>
  </si>
  <si>
    <t>QILIVE Q.5404 (600094159)</t>
  </si>
  <si>
    <t>Prix</t>
  </si>
  <si>
    <t>Capacité eau</t>
  </si>
  <si>
    <t>Température</t>
  </si>
  <si>
    <t>Mousse</t>
  </si>
  <si>
    <t>Bruit et vibration</t>
  </si>
  <si>
    <t>Valeur original</t>
  </si>
  <si>
    <t>jugement d'indifférence pour la capacité</t>
  </si>
  <si>
    <t>jugement d'indifférence pour température</t>
  </si>
  <si>
    <t>jugement d'indifférence pour Mousse</t>
  </si>
  <si>
    <t>MIN/MAX</t>
  </si>
  <si>
    <t>g1Or</t>
  </si>
  <si>
    <t>g2Or</t>
  </si>
  <si>
    <t>g3Or</t>
  </si>
  <si>
    <t>g4Or</t>
  </si>
  <si>
    <t>g5Or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</si>
</sst>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4">
    <dxf>
      <font>
        <color rgb="FF9C0006"/>
      </font>
    </dxf>
    <dxf>
      <font>
        <b val="0"/>
        <i val="0"/>
        <color rgb="FFFFC000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7E64-42F2-044D-BD17-AF19D2ABB3C0}">
  <dimension ref="A1:I49"/>
  <sheetViews>
    <sheetView tabSelected="1" workbookViewId="0">
      <selection activeCell="G18" sqref="G18"/>
    </sheetView>
  </sheetViews>
  <sheetFormatPr baseColWidth="10" defaultRowHeight="16" x14ac:dyDescent="0.2"/>
  <cols>
    <col min="2" max="2" width="43.1640625" customWidth="1"/>
    <col min="3" max="3" width="17.83203125" customWidth="1"/>
    <col min="4" max="5" width="13.6640625" customWidth="1"/>
  </cols>
  <sheetData>
    <row r="1" spans="1:7" x14ac:dyDescent="0.2">
      <c r="C1" t="s">
        <v>11</v>
      </c>
      <c r="D1" t="s">
        <v>12</v>
      </c>
      <c r="E1" t="s">
        <v>13</v>
      </c>
      <c r="F1" t="s">
        <v>10</v>
      </c>
      <c r="G1" t="s">
        <v>9</v>
      </c>
    </row>
    <row r="2" spans="1:7" x14ac:dyDescent="0.2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">
        <v>329</v>
      </c>
    </row>
    <row r="3" spans="1:7" x14ac:dyDescent="0.2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">
        <v>600</v>
      </c>
    </row>
    <row r="4" spans="1:7" x14ac:dyDescent="0.2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">
        <v>549</v>
      </c>
    </row>
    <row r="5" spans="1:7" x14ac:dyDescent="0.2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">
        <v>549</v>
      </c>
    </row>
    <row r="6" spans="1:7" x14ac:dyDescent="0.2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">
        <v>374</v>
      </c>
    </row>
    <row r="7" spans="1:7" x14ac:dyDescent="0.2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">
        <v>1310</v>
      </c>
    </row>
    <row r="8" spans="1:7" x14ac:dyDescent="0.2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">
        <v>399</v>
      </c>
    </row>
    <row r="9" spans="1:7" x14ac:dyDescent="0.2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">
        <v>499</v>
      </c>
    </row>
    <row r="10" spans="1:7" x14ac:dyDescent="0.2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">
        <v>349</v>
      </c>
    </row>
    <row r="13" spans="1:7" x14ac:dyDescent="0.2">
      <c r="C13" t="s">
        <v>14</v>
      </c>
    </row>
    <row r="14" spans="1:7" x14ac:dyDescent="0.2">
      <c r="F14">
        <f>AVERAGE(G2:G10)</f>
        <v>550.88888888888891</v>
      </c>
      <c r="G14">
        <v>650</v>
      </c>
    </row>
    <row r="15" spans="1:7" x14ac:dyDescent="0.2">
      <c r="C15" t="s">
        <v>11</v>
      </c>
      <c r="D15" t="s">
        <v>12</v>
      </c>
      <c r="E15" t="s">
        <v>13</v>
      </c>
      <c r="F15" t="s">
        <v>10</v>
      </c>
      <c r="G15" t="s">
        <v>9</v>
      </c>
    </row>
    <row r="16" spans="1:7" x14ac:dyDescent="0.2">
      <c r="G16">
        <v>328</v>
      </c>
    </row>
    <row r="17" spans="3:7" x14ac:dyDescent="0.2">
      <c r="G17">
        <v>329</v>
      </c>
    </row>
    <row r="18" spans="3:7" x14ac:dyDescent="0.2">
      <c r="G18">
        <v>1310</v>
      </c>
    </row>
    <row r="19" spans="3:7" x14ac:dyDescent="0.2">
      <c r="G19">
        <v>1311</v>
      </c>
    </row>
    <row r="28" spans="3:7" x14ac:dyDescent="0.2">
      <c r="C28" t="s">
        <v>15</v>
      </c>
    </row>
    <row r="29" spans="3:7" x14ac:dyDescent="0.2">
      <c r="C29">
        <v>550</v>
      </c>
      <c r="E29">
        <v>650</v>
      </c>
    </row>
    <row r="30" spans="3:7" x14ac:dyDescent="0.2">
      <c r="C30">
        <v>550</v>
      </c>
      <c r="E30">
        <v>650</v>
      </c>
    </row>
    <row r="31" spans="3:7" x14ac:dyDescent="0.2">
      <c r="C31">
        <v>550</v>
      </c>
      <c r="E31">
        <v>650</v>
      </c>
    </row>
    <row r="32" spans="3:7" x14ac:dyDescent="0.2">
      <c r="C32">
        <v>550</v>
      </c>
      <c r="D32">
        <v>1.8</v>
      </c>
      <c r="E32">
        <v>650</v>
      </c>
    </row>
    <row r="33" spans="3:9" x14ac:dyDescent="0.2">
      <c r="C33">
        <v>550</v>
      </c>
      <c r="E33">
        <v>650</v>
      </c>
    </row>
    <row r="34" spans="3:9" x14ac:dyDescent="0.2">
      <c r="C34">
        <v>550</v>
      </c>
      <c r="E34">
        <v>650</v>
      </c>
    </row>
    <row r="35" spans="3:9" x14ac:dyDescent="0.2">
      <c r="C35">
        <v>550</v>
      </c>
      <c r="E35">
        <v>650</v>
      </c>
    </row>
    <row r="38" spans="3:9" x14ac:dyDescent="0.2">
      <c r="C38" t="s">
        <v>16</v>
      </c>
      <c r="G38" t="s">
        <v>16</v>
      </c>
    </row>
    <row r="39" spans="3:9" x14ac:dyDescent="0.2">
      <c r="C39">
        <v>1</v>
      </c>
      <c r="E39">
        <v>2</v>
      </c>
      <c r="G39">
        <v>2</v>
      </c>
      <c r="I39">
        <v>1</v>
      </c>
    </row>
    <row r="40" spans="3:9" x14ac:dyDescent="0.2">
      <c r="C40">
        <v>2</v>
      </c>
      <c r="E40">
        <v>3</v>
      </c>
      <c r="G40">
        <v>3</v>
      </c>
      <c r="I40">
        <v>2</v>
      </c>
    </row>
    <row r="41" spans="3:9" x14ac:dyDescent="0.2">
      <c r="C41">
        <v>3</v>
      </c>
      <c r="E41">
        <v>4</v>
      </c>
      <c r="G41">
        <v>4</v>
      </c>
      <c r="I41">
        <v>3</v>
      </c>
    </row>
    <row r="42" spans="3:9" x14ac:dyDescent="0.2">
      <c r="C42">
        <v>4</v>
      </c>
      <c r="E42">
        <v>5</v>
      </c>
      <c r="G42">
        <v>5</v>
      </c>
      <c r="I42">
        <v>4</v>
      </c>
    </row>
    <row r="45" spans="3:9" x14ac:dyDescent="0.2">
      <c r="C45" t="s">
        <v>17</v>
      </c>
      <c r="G45" t="s">
        <v>17</v>
      </c>
    </row>
    <row r="46" spans="3:9" x14ac:dyDescent="0.2">
      <c r="C46">
        <v>1</v>
      </c>
      <c r="E46">
        <v>2</v>
      </c>
      <c r="G46">
        <v>2</v>
      </c>
      <c r="I46">
        <v>1</v>
      </c>
    </row>
    <row r="47" spans="3:9" x14ac:dyDescent="0.2">
      <c r="C47">
        <v>2</v>
      </c>
      <c r="E47">
        <v>3</v>
      </c>
      <c r="G47">
        <v>3</v>
      </c>
      <c r="I47">
        <v>2</v>
      </c>
    </row>
    <row r="48" spans="3:9" x14ac:dyDescent="0.2">
      <c r="C48">
        <v>3</v>
      </c>
      <c r="E48">
        <v>4</v>
      </c>
      <c r="G48">
        <v>4</v>
      </c>
      <c r="I48">
        <v>3</v>
      </c>
    </row>
    <row r="49" spans="3:9" x14ac:dyDescent="0.2">
      <c r="C49">
        <v>4</v>
      </c>
      <c r="E49">
        <v>5</v>
      </c>
      <c r="G49">
        <v>5</v>
      </c>
      <c r="I4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D970-769F-5440-BD83-72826FE4EE68}">
  <dimension ref="A1:X27"/>
  <sheetViews>
    <sheetView topLeftCell="I7" workbookViewId="0">
      <selection activeCell="O24" sqref="O24"/>
    </sheetView>
  </sheetViews>
  <sheetFormatPr baseColWidth="10" defaultRowHeight="16" x14ac:dyDescent="0.2"/>
  <cols>
    <col min="9" max="9" width="39.33203125" bestFit="1" customWidth="1"/>
    <col min="10" max="10" width="14.83203125" bestFit="1" customWidth="1"/>
    <col min="11" max="11" width="25.6640625" bestFit="1" customWidth="1"/>
    <col min="12" max="12" width="32.1640625" bestFit="1" customWidth="1"/>
    <col min="13" max="13" width="16.5" bestFit="1" customWidth="1"/>
    <col min="14" max="14" width="35" bestFit="1" customWidth="1"/>
    <col min="15" max="15" width="29.1640625" bestFit="1" customWidth="1"/>
    <col min="16" max="16" width="39.33203125" bestFit="1" customWidth="1"/>
    <col min="17" max="17" width="32.5" bestFit="1" customWidth="1"/>
    <col min="18" max="18" width="23.5" bestFit="1" customWidth="1"/>
  </cols>
  <sheetData>
    <row r="1" spans="1:24" x14ac:dyDescent="0.2">
      <c r="C1" t="s">
        <v>11</v>
      </c>
      <c r="D1" t="s">
        <v>12</v>
      </c>
      <c r="E1" t="s">
        <v>13</v>
      </c>
      <c r="F1" t="s">
        <v>10</v>
      </c>
      <c r="G1" t="s">
        <v>9</v>
      </c>
      <c r="I1" t="s">
        <v>19</v>
      </c>
      <c r="J1" t="s">
        <v>20</v>
      </c>
      <c r="K1" t="s">
        <v>21</v>
      </c>
      <c r="L1" s="2" t="s">
        <v>22</v>
      </c>
      <c r="M1" s="3" t="s">
        <v>23</v>
      </c>
    </row>
    <row r="2" spans="1:24" x14ac:dyDescent="0.2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">
        <v>329</v>
      </c>
      <c r="I2">
        <f>C2*C$12</f>
        <v>4</v>
      </c>
      <c r="J2">
        <f t="shared" ref="J2:M10" si="0">D2*D$12</f>
        <v>3</v>
      </c>
      <c r="K2">
        <f t="shared" si="0"/>
        <v>5</v>
      </c>
      <c r="L2">
        <f t="shared" si="0"/>
        <v>1.5</v>
      </c>
      <c r="M2">
        <f t="shared" si="0"/>
        <v>-329</v>
      </c>
      <c r="O2" t="str" cm="1">
        <f t="array" ref="O2:X6">TRANSPOSE(I1:M10)</f>
        <v>g1Or</v>
      </c>
      <c r="P2">
        <v>4</v>
      </c>
      <c r="Q2">
        <v>5</v>
      </c>
      <c r="R2">
        <v>5</v>
      </c>
      <c r="S2">
        <v>4</v>
      </c>
      <c r="T2">
        <v>5</v>
      </c>
      <c r="U2">
        <v>5</v>
      </c>
      <c r="V2">
        <v>5</v>
      </c>
      <c r="W2">
        <v>5</v>
      </c>
      <c r="X2">
        <v>4</v>
      </c>
    </row>
    <row r="3" spans="1:24" x14ac:dyDescent="0.2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">
        <v>600</v>
      </c>
      <c r="I3">
        <f t="shared" ref="I3:I10" si="1">C3*C$12</f>
        <v>5</v>
      </c>
      <c r="J3">
        <f t="shared" si="0"/>
        <v>3</v>
      </c>
      <c r="K3">
        <f t="shared" si="0"/>
        <v>4</v>
      </c>
      <c r="L3">
        <f t="shared" si="0"/>
        <v>1.5</v>
      </c>
      <c r="M3">
        <f t="shared" si="0"/>
        <v>-600</v>
      </c>
      <c r="O3" t="str">
        <v>g2Or</v>
      </c>
      <c r="P3">
        <v>3</v>
      </c>
      <c r="Q3">
        <v>3</v>
      </c>
      <c r="R3">
        <v>3</v>
      </c>
      <c r="S3">
        <v>5</v>
      </c>
      <c r="T3">
        <v>5</v>
      </c>
      <c r="U3">
        <v>5</v>
      </c>
      <c r="V3">
        <v>4</v>
      </c>
      <c r="W3">
        <v>5</v>
      </c>
      <c r="X3">
        <v>3</v>
      </c>
    </row>
    <row r="4" spans="1:24" x14ac:dyDescent="0.2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">
        <v>549</v>
      </c>
      <c r="I4">
        <f t="shared" si="1"/>
        <v>5</v>
      </c>
      <c r="J4">
        <f t="shared" si="0"/>
        <v>3</v>
      </c>
      <c r="K4">
        <f t="shared" si="0"/>
        <v>3</v>
      </c>
      <c r="L4">
        <f t="shared" si="0"/>
        <v>2.2999999999999998</v>
      </c>
      <c r="M4">
        <f t="shared" si="0"/>
        <v>-549</v>
      </c>
      <c r="O4" t="str">
        <v>g3Or</v>
      </c>
      <c r="P4">
        <v>5</v>
      </c>
      <c r="Q4">
        <v>4</v>
      </c>
      <c r="R4">
        <v>3</v>
      </c>
      <c r="S4">
        <v>3</v>
      </c>
      <c r="T4">
        <v>3</v>
      </c>
      <c r="U4">
        <v>3</v>
      </c>
      <c r="V4">
        <v>3</v>
      </c>
      <c r="W4">
        <v>4</v>
      </c>
      <c r="X4">
        <v>1</v>
      </c>
    </row>
    <row r="5" spans="1:24" x14ac:dyDescent="0.2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">
        <v>549</v>
      </c>
      <c r="I5">
        <f t="shared" si="1"/>
        <v>4</v>
      </c>
      <c r="J5">
        <f t="shared" si="0"/>
        <v>5</v>
      </c>
      <c r="K5">
        <f t="shared" si="0"/>
        <v>3</v>
      </c>
      <c r="L5">
        <f t="shared" si="0"/>
        <v>1.8</v>
      </c>
      <c r="M5">
        <f t="shared" si="0"/>
        <v>-549</v>
      </c>
      <c r="O5" t="str">
        <v>g4Or</v>
      </c>
      <c r="P5">
        <v>1.5</v>
      </c>
      <c r="Q5">
        <v>1.5</v>
      </c>
      <c r="R5">
        <v>2.2999999999999998</v>
      </c>
      <c r="S5">
        <v>1.8</v>
      </c>
      <c r="T5">
        <v>1.8</v>
      </c>
      <c r="U5">
        <v>1.7</v>
      </c>
      <c r="V5">
        <v>1.8</v>
      </c>
      <c r="W5">
        <v>1.8</v>
      </c>
      <c r="X5">
        <v>1.8</v>
      </c>
    </row>
    <row r="6" spans="1:24" x14ac:dyDescent="0.2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">
        <v>374</v>
      </c>
      <c r="I6">
        <f t="shared" si="1"/>
        <v>5</v>
      </c>
      <c r="J6">
        <f t="shared" si="0"/>
        <v>5</v>
      </c>
      <c r="K6">
        <f t="shared" si="0"/>
        <v>3</v>
      </c>
      <c r="L6">
        <f t="shared" si="0"/>
        <v>1.8</v>
      </c>
      <c r="M6">
        <f t="shared" si="0"/>
        <v>-374</v>
      </c>
      <c r="O6" t="str">
        <v>g5Or</v>
      </c>
      <c r="P6">
        <v>-329</v>
      </c>
      <c r="Q6">
        <v>-600</v>
      </c>
      <c r="R6">
        <v>-549</v>
      </c>
      <c r="S6">
        <v>-549</v>
      </c>
      <c r="T6">
        <v>-374</v>
      </c>
      <c r="U6">
        <v>-1310</v>
      </c>
      <c r="V6">
        <v>-399</v>
      </c>
      <c r="W6">
        <v>-499</v>
      </c>
      <c r="X6">
        <v>-349</v>
      </c>
    </row>
    <row r="7" spans="1:24" x14ac:dyDescent="0.2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">
        <v>1310</v>
      </c>
      <c r="I7">
        <f t="shared" si="1"/>
        <v>5</v>
      </c>
      <c r="J7">
        <f t="shared" si="0"/>
        <v>5</v>
      </c>
      <c r="K7">
        <f t="shared" si="0"/>
        <v>3</v>
      </c>
      <c r="L7">
        <f t="shared" si="0"/>
        <v>1.7</v>
      </c>
      <c r="M7">
        <f t="shared" si="0"/>
        <v>-1310</v>
      </c>
    </row>
    <row r="8" spans="1:24" x14ac:dyDescent="0.2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">
        <v>399</v>
      </c>
      <c r="I8">
        <f t="shared" si="1"/>
        <v>5</v>
      </c>
      <c r="J8">
        <f t="shared" si="0"/>
        <v>4</v>
      </c>
      <c r="K8">
        <f t="shared" si="0"/>
        <v>3</v>
      </c>
      <c r="L8">
        <f t="shared" si="0"/>
        <v>1.8</v>
      </c>
      <c r="M8">
        <f t="shared" si="0"/>
        <v>-399</v>
      </c>
    </row>
    <row r="9" spans="1:24" x14ac:dyDescent="0.2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">
        <v>499</v>
      </c>
      <c r="I9">
        <f t="shared" si="1"/>
        <v>5</v>
      </c>
      <c r="J9">
        <f t="shared" si="0"/>
        <v>5</v>
      </c>
      <c r="K9">
        <f t="shared" si="0"/>
        <v>4</v>
      </c>
      <c r="L9">
        <f t="shared" si="0"/>
        <v>1.8</v>
      </c>
      <c r="M9">
        <f t="shared" si="0"/>
        <v>-499</v>
      </c>
    </row>
    <row r="10" spans="1:24" x14ac:dyDescent="0.2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">
        <v>349</v>
      </c>
      <c r="I10">
        <f t="shared" si="1"/>
        <v>4</v>
      </c>
      <c r="J10">
        <f t="shared" si="0"/>
        <v>3</v>
      </c>
      <c r="K10">
        <f t="shared" si="0"/>
        <v>1</v>
      </c>
      <c r="L10">
        <f t="shared" si="0"/>
        <v>1.8</v>
      </c>
      <c r="M10">
        <f t="shared" si="0"/>
        <v>-349</v>
      </c>
    </row>
    <row r="12" spans="1:24" x14ac:dyDescent="0.2">
      <c r="B12" s="1" t="s">
        <v>18</v>
      </c>
      <c r="C12" s="1">
        <v>1</v>
      </c>
      <c r="D12" s="1">
        <v>1</v>
      </c>
      <c r="E12" s="1">
        <v>1</v>
      </c>
      <c r="F12" s="1">
        <v>1</v>
      </c>
      <c r="G12" s="1">
        <v>-1</v>
      </c>
      <c r="I12" cm="1">
        <f t="array" ref="I12">SUM(ABS(C12:G12))</f>
        <v>5</v>
      </c>
    </row>
    <row r="18" spans="9:18" x14ac:dyDescent="0.2">
      <c r="J18" t="str" cm="1">
        <f t="array" ref="J18:R18">TRANSPOSE(_xlfn.ANCHORARRAY(I19))</f>
        <v>BEKO CEG3190B</v>
      </c>
      <c r="K18" t="str">
        <v>MELITTA LATTICIA OT F300-100</v>
      </c>
      <c r="L18" t="str">
        <v>KRUPS EVIDENCE ECO BLACK EA897B</v>
      </c>
      <c r="M18" t="str">
        <v>PHILIPS EP3246/70</v>
      </c>
      <c r="N18" t="str">
        <v>DELONGHI MAGNIFICA EVO ECAM290.21</v>
      </c>
      <c r="O18" t="str">
        <v>SAECO XELSIS DELUXE SM8785/00</v>
      </c>
      <c r="P18" t="str">
        <v>DELONGHI MAGNIFICA START ECAM220.31.SB</v>
      </c>
      <c r="Q18" t="str">
        <v>DELONGHI MAGNIFICA ECAMI3.123.B</v>
      </c>
      <c r="R18" t="str">
        <v>QILIVE Q.5404 (600094159)</v>
      </c>
    </row>
    <row r="19" spans="9:18" x14ac:dyDescent="0.2">
      <c r="I19" t="str" cm="1">
        <f t="array" ref="I19:I27">B2:B10</f>
        <v>BEKO CEG3190B</v>
      </c>
      <c r="J19" s="4" cm="1">
        <f t="array" ref="J19">IF(SUM(IF($I2:$M2&gt;=TRANSPOSE(P$2:P$6),1,0))&gt;=$I$12,1,0)</f>
        <v>1</v>
      </c>
      <c r="K19" cm="1">
        <f t="array" ref="K19">IF(SUM(IF($I2:$M2&gt;=TRANSPOSE(Q$2:Q$6),1,0))&gt;=$I$12,1,0)</f>
        <v>0</v>
      </c>
      <c r="L19" cm="1">
        <f t="array" ref="L19">IF(SUM(IF($I2:$M2&gt;=TRANSPOSE(R$2:R$6),1,0))&gt;=$I$12,1,0)</f>
        <v>0</v>
      </c>
      <c r="M19" cm="1">
        <f t="array" ref="M19">IF(SUM(IF($I2:$M2&gt;=TRANSPOSE(S$2:S$6),1,0))&gt;=$I$12,1,0)</f>
        <v>0</v>
      </c>
      <c r="N19" cm="1">
        <f t="array" ref="N19">IF(SUM(IF($I2:$M2&gt;=TRANSPOSE(T$2:T$6),1,0))&gt;=$I$12,1,0)</f>
        <v>0</v>
      </c>
      <c r="O19" cm="1">
        <f t="array" ref="O19">IF(SUM(IF($I2:$M2&gt;=TRANSPOSE(U$2:U$6),1,0))&gt;=$I$12,1,0)</f>
        <v>0</v>
      </c>
      <c r="P19" cm="1">
        <f t="array" ref="P19">IF(SUM(IF($I2:$M2&gt;=TRANSPOSE(V$2:V$6),1,0))&gt;=$I$12,1,0)</f>
        <v>0</v>
      </c>
      <c r="Q19" cm="1">
        <f t="array" ref="Q19">IF(SUM(IF($I2:$M2&gt;=TRANSPOSE(W$2:W$6),1,0))&gt;=$I$12,1,0)</f>
        <v>0</v>
      </c>
      <c r="R19" cm="1">
        <f t="array" ref="R19">IF(SUM(IF($I2:$M2&gt;=TRANSPOSE(X$2:X$6),1,0))&gt;=$I$12,1,0)</f>
        <v>0</v>
      </c>
    </row>
    <row r="20" spans="9:18" x14ac:dyDescent="0.2">
      <c r="I20" t="str">
        <v>MELITTA LATTICIA OT F300-100</v>
      </c>
      <c r="J20" cm="1">
        <f t="array" ref="J20">IF(SUM(IF($I3:$M3&gt;=TRANSPOSE(P$2:P$6),1,0))&gt;=$I$12,1,0)</f>
        <v>0</v>
      </c>
      <c r="K20" s="4" cm="1">
        <f t="array" ref="K20">IF(SUM(IF($I3:$M3&gt;=TRANSPOSE(Q$2:Q$6),1,0))&gt;=$I$12,1,0)</f>
        <v>1</v>
      </c>
      <c r="L20" cm="1">
        <f t="array" ref="L20">IF(SUM(IF($I3:$M3&gt;=TRANSPOSE(R$2:R$6),1,0))&gt;=$I$12,1,0)</f>
        <v>0</v>
      </c>
      <c r="M20" cm="1">
        <f t="array" ref="M20">IF(SUM(IF($I3:$M3&gt;=TRANSPOSE(S$2:S$6),1,0))&gt;=$I$12,1,0)</f>
        <v>0</v>
      </c>
      <c r="N20" cm="1">
        <f t="array" ref="N20">IF(SUM(IF($I3:$M3&gt;=TRANSPOSE(T$2:T$6),1,0))&gt;=$I$12,1,0)</f>
        <v>0</v>
      </c>
      <c r="O20" cm="1">
        <f t="array" ref="O20">IF(SUM(IF($I3:$M3&gt;=TRANSPOSE(U$2:U$6),1,0))&gt;=$I$12,1,0)</f>
        <v>0</v>
      </c>
      <c r="P20" cm="1">
        <f t="array" ref="P20">IF(SUM(IF($I3:$M3&gt;=TRANSPOSE(V$2:V$6),1,0))&gt;=$I$12,1,0)</f>
        <v>0</v>
      </c>
      <c r="Q20" cm="1">
        <f t="array" ref="Q20">IF(SUM(IF($I3:$M3&gt;=TRANSPOSE(W$2:W$6),1,0))&gt;=$I$12,1,0)</f>
        <v>0</v>
      </c>
      <c r="R20" cm="1">
        <f t="array" ref="R20">IF(SUM(IF($I3:$M3&gt;=TRANSPOSE(X$2:X$6),1,0))&gt;=$I$12,1,0)</f>
        <v>0</v>
      </c>
    </row>
    <row r="21" spans="9:18" x14ac:dyDescent="0.2">
      <c r="I21" t="str">
        <v>KRUPS EVIDENCE ECO BLACK EA897B</v>
      </c>
      <c r="J21" cm="1">
        <f t="array" ref="J21">IF(SUM(IF($I4:$M4&gt;=TRANSPOSE(P$2:P$6),1,0))&gt;=$I$12,1,0)</f>
        <v>0</v>
      </c>
      <c r="K21" cm="1">
        <f t="array" ref="K21">IF(SUM(IF($I4:$M4&gt;=TRANSPOSE(Q$2:Q$6),1,0))&gt;=$I$12,1,0)</f>
        <v>0</v>
      </c>
      <c r="L21" cm="1">
        <f t="array" ref="L21">IF(SUM(IF($I4:$M4&gt;=TRANSPOSE(R$2:R$6),1,0))&gt;=$I$12,1,0)</f>
        <v>1</v>
      </c>
      <c r="M21" cm="1">
        <f t="array" ref="M21">IF(SUM(IF($I4:$M4&gt;=TRANSPOSE(S$2:S$6),1,0))&gt;=$I$12,1,0)</f>
        <v>0</v>
      </c>
      <c r="N21" cm="1">
        <f t="array" ref="N21">IF(SUM(IF($I4:$M4&gt;=TRANSPOSE(T$2:T$6),1,0))&gt;=$I$12,1,0)</f>
        <v>0</v>
      </c>
      <c r="O21" cm="1">
        <f t="array" ref="O21">IF(SUM(IF($I4:$M4&gt;=TRANSPOSE(U$2:U$6),1,0))&gt;=$I$12,1,0)</f>
        <v>0</v>
      </c>
      <c r="P21" cm="1">
        <f t="array" ref="P21">IF(SUM(IF($I4:$M4&gt;=TRANSPOSE(V$2:V$6),1,0))&gt;=$I$12,1,0)</f>
        <v>0</v>
      </c>
      <c r="Q21" cm="1">
        <f t="array" ref="Q21">IF(SUM(IF($I4:$M4&gt;=TRANSPOSE(W$2:W$6),1,0))&gt;=$I$12,1,0)</f>
        <v>0</v>
      </c>
      <c r="R21" cm="1">
        <f t="array" ref="R21">IF(SUM(IF($I4:$M4&gt;=TRANSPOSE(X$2:X$6),1,0))&gt;=$I$12,1,0)</f>
        <v>0</v>
      </c>
    </row>
    <row r="22" spans="9:18" x14ac:dyDescent="0.2">
      <c r="I22" t="str">
        <v>PHILIPS EP3246/70</v>
      </c>
      <c r="J22" cm="1">
        <f t="array" ref="J22">IF(SUM(IF($I5:$M5&gt;=TRANSPOSE(P$2:P$6),1,0))&gt;=$I$12,1,0)</f>
        <v>0</v>
      </c>
      <c r="K22" cm="1">
        <f t="array" ref="K22">IF(SUM(IF($I5:$M5&gt;=TRANSPOSE(Q$2:Q$6),1,0))&gt;=$I$12,1,0)</f>
        <v>0</v>
      </c>
      <c r="L22" cm="1">
        <f t="array" ref="L22">IF(SUM(IF($I5:$M5&gt;=TRANSPOSE(R$2:R$6),1,0))&gt;=$I$12,1,0)</f>
        <v>0</v>
      </c>
      <c r="M22" cm="1">
        <f t="array" ref="M22">IF(SUM(IF($I5:$M5&gt;=TRANSPOSE(S$2:S$6),1,0))&gt;=$I$12,1,0)</f>
        <v>1</v>
      </c>
      <c r="N22" cm="1">
        <f t="array" ref="N22">IF(SUM(IF($I5:$M5&gt;=TRANSPOSE(T$2:T$6),1,0))&gt;=$I$12,1,0)</f>
        <v>0</v>
      </c>
      <c r="O22" cm="1">
        <f t="array" ref="O22">IF(SUM(IF($I5:$M5&gt;=TRANSPOSE(U$2:U$6),1,0))&gt;=$I$12,1,0)</f>
        <v>0</v>
      </c>
      <c r="P22" cm="1">
        <f t="array" ref="P22">IF(SUM(IF($I5:$M5&gt;=TRANSPOSE(V$2:V$6),1,0))&gt;=$I$12,1,0)</f>
        <v>0</v>
      </c>
      <c r="Q22" cm="1">
        <f t="array" ref="Q22">IF(SUM(IF($I5:$M5&gt;=TRANSPOSE(W$2:W$6),1,0))&gt;=$I$12,1,0)</f>
        <v>0</v>
      </c>
      <c r="R22" cm="1">
        <f t="array" ref="R22">IF(SUM(IF($I5:$M5&gt;=TRANSPOSE(X$2:X$6),1,0))&gt;=$I$12,1,0)</f>
        <v>0</v>
      </c>
    </row>
    <row r="23" spans="9:18" x14ac:dyDescent="0.2">
      <c r="I23" t="str">
        <v>DELONGHI MAGNIFICA EVO ECAM290.21</v>
      </c>
      <c r="J23" cm="1">
        <f t="array" ref="J23">IF(SUM(IF($I6:$M6&gt;=TRANSPOSE(P$2:P$6),1,0))&gt;=$I$12,1,0)</f>
        <v>0</v>
      </c>
      <c r="K23" cm="1">
        <f t="array" ref="K23">IF(SUM(IF($I6:$M6&gt;=TRANSPOSE(Q$2:Q$6),1,0))&gt;=$I$12,1,0)</f>
        <v>0</v>
      </c>
      <c r="L23" cm="1">
        <f t="array" ref="L23">IF(SUM(IF($I6:$M6&gt;=TRANSPOSE(R$2:R$6),1,0))&gt;=$I$12,1,0)</f>
        <v>0</v>
      </c>
      <c r="M23" cm="1">
        <f t="array" ref="M23">IF(SUM(IF($I6:$M6&gt;=TRANSPOSE(S$2:S$6),1,0))&gt;=$I$12,1,0)</f>
        <v>1</v>
      </c>
      <c r="N23" cm="1">
        <f t="array" ref="N23">IF(SUM(IF($I6:$M6&gt;=TRANSPOSE(T$2:T$6),1,0))&gt;=$I$12,1,0)</f>
        <v>1</v>
      </c>
      <c r="O23" cm="1">
        <f t="array" ref="O23">IF(SUM(IF($I6:$M6&gt;=TRANSPOSE(U$2:U$6),1,0))&gt;=$I$12,1,0)</f>
        <v>1</v>
      </c>
      <c r="P23" cm="1">
        <f t="array" ref="P23">IF(SUM(IF($I6:$M6&gt;=TRANSPOSE(V$2:V$6),1,0))&gt;=$I$12,1,0)</f>
        <v>1</v>
      </c>
      <c r="Q23" cm="1">
        <f t="array" ref="Q23">IF(SUM(IF($I6:$M6&gt;=TRANSPOSE(W$2:W$6),1,0))&gt;=$I$12,1,0)</f>
        <v>0</v>
      </c>
      <c r="R23" cm="1">
        <f t="array" ref="R23">IF(SUM(IF($I6:$M6&gt;=TRANSPOSE(X$2:X$6),1,0))&gt;=$I$12,1,0)</f>
        <v>0</v>
      </c>
    </row>
    <row r="24" spans="9:18" x14ac:dyDescent="0.2">
      <c r="I24" t="str">
        <v>SAECO XELSIS DELUXE SM8785/00</v>
      </c>
      <c r="J24" cm="1">
        <f t="array" ref="J24">IF(SUM(IF($I7:$M7&gt;=TRANSPOSE(P$2:P$6),1,0))&gt;=$I$12,1,0)</f>
        <v>0</v>
      </c>
      <c r="K24" cm="1">
        <f t="array" ref="K24">IF(SUM(IF($I7:$M7&gt;=TRANSPOSE(Q$2:Q$6),1,0))&gt;=$I$12,1,0)</f>
        <v>0</v>
      </c>
      <c r="L24" cm="1">
        <f t="array" ref="L24">IF(SUM(IF($I7:$M7&gt;=TRANSPOSE(R$2:R$6),1,0))&gt;=$I$12,1,0)</f>
        <v>0</v>
      </c>
      <c r="M24" cm="1">
        <f t="array" ref="M24">IF(SUM(IF($I7:$M7&gt;=TRANSPOSE(S$2:S$6),1,0))&gt;=$I$12,1,0)</f>
        <v>0</v>
      </c>
      <c r="N24" cm="1">
        <f t="array" ref="N24">IF(SUM(IF($I7:$M7&gt;=TRANSPOSE(T$2:T$6),1,0))&gt;=$I$12,1,0)</f>
        <v>0</v>
      </c>
      <c r="O24" cm="1">
        <f t="array" ref="O24">IF(SUM(IF($I7:$M7&gt;=TRANSPOSE(U$2:U$6),1,0))&gt;=$I$12,1,0)</f>
        <v>1</v>
      </c>
      <c r="P24" cm="1">
        <f t="array" ref="P24">IF(SUM(IF($I7:$M7&gt;=TRANSPOSE(V$2:V$6),1,0))&gt;=$I$12,1,0)</f>
        <v>0</v>
      </c>
      <c r="Q24" cm="1">
        <f t="array" ref="Q24">IF(SUM(IF($I7:$M7&gt;=TRANSPOSE(W$2:W$6),1,0))&gt;=$I$12,1,0)</f>
        <v>0</v>
      </c>
      <c r="R24" cm="1">
        <f t="array" ref="R24">IF(SUM(IF($I7:$M7&gt;=TRANSPOSE(X$2:X$6),1,0))&gt;=$I$12,1,0)</f>
        <v>0</v>
      </c>
    </row>
    <row r="25" spans="9:18" x14ac:dyDescent="0.2">
      <c r="I25" t="str">
        <v>DELONGHI MAGNIFICA START ECAM220.31.SB</v>
      </c>
      <c r="J25" cm="1">
        <f t="array" ref="J25">IF(SUM(IF($I8:$M8&gt;=TRANSPOSE(P$2:P$6),1,0))&gt;=$I$12,1,0)</f>
        <v>0</v>
      </c>
      <c r="K25" cm="1">
        <f t="array" ref="K25">IF(SUM(IF($I8:$M8&gt;=TRANSPOSE(Q$2:Q$6),1,0))&gt;=$I$12,1,0)</f>
        <v>0</v>
      </c>
      <c r="L25" cm="1">
        <f t="array" ref="L25">IF(SUM(IF($I8:$M8&gt;=TRANSPOSE(R$2:R$6),1,0))&gt;=$I$12,1,0)</f>
        <v>0</v>
      </c>
      <c r="M25" cm="1">
        <f t="array" ref="M25">IF(SUM(IF($I8:$M8&gt;=TRANSPOSE(S$2:S$6),1,0))&gt;=$I$12,1,0)</f>
        <v>0</v>
      </c>
      <c r="N25" cm="1">
        <f t="array" ref="N25">IF(SUM(IF($I8:$M8&gt;=TRANSPOSE(T$2:T$6),1,0))&gt;=$I$12,1,0)</f>
        <v>0</v>
      </c>
      <c r="O25" cm="1">
        <f t="array" ref="O25">IF(SUM(IF($I8:$M8&gt;=TRANSPOSE(U$2:U$6),1,0))&gt;=$I$12,1,0)</f>
        <v>0</v>
      </c>
      <c r="P25" cm="1">
        <f t="array" ref="P25">IF(SUM(IF($I8:$M8&gt;=TRANSPOSE(V$2:V$6),1,0))&gt;=$I$12,1,0)</f>
        <v>1</v>
      </c>
      <c r="Q25" cm="1">
        <f t="array" ref="Q25">IF(SUM(IF($I8:$M8&gt;=TRANSPOSE(W$2:W$6),1,0))&gt;=$I$12,1,0)</f>
        <v>0</v>
      </c>
      <c r="R25" cm="1">
        <f t="array" ref="R25">IF(SUM(IF($I8:$M8&gt;=TRANSPOSE(X$2:X$6),1,0))&gt;=$I$12,1,0)</f>
        <v>0</v>
      </c>
    </row>
    <row r="26" spans="9:18" x14ac:dyDescent="0.2">
      <c r="I26" t="str">
        <v>DELONGHI MAGNIFICA ECAMI3.123.B</v>
      </c>
      <c r="J26" cm="1">
        <f t="array" ref="J26">IF(SUM(IF($I9:$M9&gt;=TRANSPOSE(P$2:P$6),1,0))&gt;=$I$12,1,0)</f>
        <v>0</v>
      </c>
      <c r="K26" s="4" cm="1">
        <f t="array" ref="K26">IF(SUM(IF($I9:$M9&gt;=TRANSPOSE(Q$2:Q$6),1,0))&gt;=$I$12,1,0)</f>
        <v>1</v>
      </c>
      <c r="L26" cm="1">
        <f t="array" ref="L26">IF(SUM(IF($I9:$M9&gt;=TRANSPOSE(R$2:R$6),1,0))&gt;=$I$12,1,0)</f>
        <v>0</v>
      </c>
      <c r="M26" cm="1">
        <f t="array" ref="M26">IF(SUM(IF($I9:$M9&gt;=TRANSPOSE(S$2:S$6),1,0))&gt;=$I$12,1,0)</f>
        <v>1</v>
      </c>
      <c r="N26" cm="1">
        <f t="array" ref="N26">IF(SUM(IF($I9:$M9&gt;=TRANSPOSE(T$2:T$6),1,0))&gt;=$I$12,1,0)</f>
        <v>0</v>
      </c>
      <c r="O26" cm="1">
        <f t="array" ref="O26">IF(SUM(IF($I9:$M9&gt;=TRANSPOSE(U$2:U$6),1,0))&gt;=$I$12,1,0)</f>
        <v>1</v>
      </c>
      <c r="P26" cm="1">
        <f t="array" ref="P26">IF(SUM(IF($I9:$M9&gt;=TRANSPOSE(V$2:V$6),1,0))&gt;=$I$12,1,0)</f>
        <v>0</v>
      </c>
      <c r="Q26" cm="1">
        <f t="array" ref="Q26">IF(SUM(IF($I9:$M9&gt;=TRANSPOSE(W$2:W$6),1,0))&gt;=$I$12,1,0)</f>
        <v>1</v>
      </c>
      <c r="R26" cm="1">
        <f t="array" ref="R26">IF(SUM(IF($I9:$M9&gt;=TRANSPOSE(X$2:X$6),1,0))&gt;=$I$12,1,0)</f>
        <v>0</v>
      </c>
    </row>
    <row r="27" spans="9:18" x14ac:dyDescent="0.2">
      <c r="I27" t="str">
        <v>QILIVE Q.5404 (600094159)</v>
      </c>
      <c r="J27" cm="1">
        <f t="array" ref="J27">IF(SUM(IF($I10:$M10&gt;=TRANSPOSE(P$2:P$6),1,0))&gt;=$I$12,1,0)</f>
        <v>0</v>
      </c>
      <c r="K27" cm="1">
        <f t="array" ref="K27">IF(SUM(IF($I10:$M10&gt;=TRANSPOSE(Q$2:Q$6),1,0))&gt;=$I$12,1,0)</f>
        <v>0</v>
      </c>
      <c r="L27" cm="1">
        <f t="array" ref="L27">IF(SUM(IF($I10:$M10&gt;=TRANSPOSE(R$2:R$6),1,0))&gt;=$I$12,1,0)</f>
        <v>0</v>
      </c>
      <c r="M27" cm="1">
        <f t="array" ref="M27">IF(SUM(IF($I10:$M10&gt;=TRANSPOSE(S$2:S$6),1,0))&gt;=$I$12,1,0)</f>
        <v>0</v>
      </c>
      <c r="N27" cm="1">
        <f t="array" ref="N27">IF(SUM(IF($I10:$M10&gt;=TRANSPOSE(T$2:T$6),1,0))&gt;=$I$12,1,0)</f>
        <v>0</v>
      </c>
      <c r="O27" cm="1">
        <f t="array" ref="O27">IF(SUM(IF($I10:$M10&gt;=TRANSPOSE(U$2:U$6),1,0))&gt;=$I$12,1,0)</f>
        <v>0</v>
      </c>
      <c r="P27" cm="1">
        <f t="array" ref="P27">IF(SUM(IF($I10:$M10&gt;=TRANSPOSE(V$2:V$6),1,0))&gt;=$I$12,1,0)</f>
        <v>0</v>
      </c>
      <c r="Q27" cm="1">
        <f t="array" ref="Q27">IF(SUM(IF($I10:$M10&gt;=TRANSPOSE(W$2:W$6),1,0))&gt;=$I$12,1,0)</f>
        <v>0</v>
      </c>
      <c r="R27" cm="1">
        <f t="array" ref="R27">IF(SUM(IF($I10:$M10&gt;=TRANSPOSE(X$2:X$6),1,0))&gt;=$I$12,1,0)</f>
        <v>1</v>
      </c>
    </row>
  </sheetData>
  <conditionalFormatting sqref="K20">
    <cfRule type="cellIs" dxfId="3" priority="3" operator="equal">
      <formula>1</formula>
    </cfRule>
  </conditionalFormatting>
  <conditionalFormatting sqref="I18:R27">
    <cfRule type="cellIs" dxfId="2" priority="2" operator="equal">
      <formula>1</formula>
    </cfRule>
    <cfRule type="cellIs" dxfId="1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Additive</vt:lpstr>
      <vt:lpstr>Dominance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Beaumariage Anaïs</dc:creator>
  <cp:lastModifiedBy>Beaumariage Anaïs</cp:lastModifiedBy>
  <dcterms:created xsi:type="dcterms:W3CDTF">2024-04-15T06:32:40Z</dcterms:created>
  <dcterms:modified xsi:type="dcterms:W3CDTF">2024-04-15T07:21:36Z</dcterms:modified>
</cp:coreProperties>
</file>