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oafoucoux/Documents/Cours/ma2/aidmulticrit/projetaidmulticrit/"/>
    </mc:Choice>
  </mc:AlternateContent>
  <xr:revisionPtr revIDLastSave="0" documentId="13_ncr:1_{2705FE49-B4BE-8541-9288-4620D5E370D4}" xr6:coauthVersionLast="47" xr6:coauthVersionMax="47" xr10:uidLastSave="{00000000-0000-0000-0000-000000000000}"/>
  <bookViews>
    <workbookView xWindow="0" yWindow="760" windowWidth="34560" windowHeight="21580" xr2:uid="{E16892A5-2733-6247-BC2F-556276338AEC}"/>
  </bookViews>
  <sheets>
    <sheet name="Additive" sheetId="1" r:id="rId1"/>
    <sheet name="Domina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I5" i="1"/>
  <c r="O18" i="1"/>
  <c r="O19" i="1"/>
  <c r="O20" i="1"/>
  <c r="O21" i="1"/>
  <c r="O22" i="1"/>
  <c r="O23" i="1"/>
  <c r="O24" i="1"/>
  <c r="O25" i="1"/>
  <c r="O26" i="1"/>
  <c r="O17" i="1"/>
  <c r="K17" i="1" s="1" a="1"/>
  <c r="K17" i="1" s="1"/>
  <c r="K19" i="2" a="1"/>
  <c r="K19" i="2" s="1"/>
  <c r="L19" i="2" a="1"/>
  <c r="L19" i="2"/>
  <c r="M19" i="2" a="1"/>
  <c r="M19" i="2" s="1"/>
  <c r="N19" i="2" a="1"/>
  <c r="N19" i="2" s="1"/>
  <c r="O19" i="2" a="1"/>
  <c r="O19" i="2" s="1"/>
  <c r="P19" i="2" a="1"/>
  <c r="P19" i="2" s="1"/>
  <c r="Q19" i="2" a="1"/>
  <c r="Q19" i="2"/>
  <c r="R19" i="2" a="1"/>
  <c r="R19" i="2" s="1"/>
  <c r="K20" i="2" a="1"/>
  <c r="K20" i="2" s="1"/>
  <c r="L20" i="2" a="1"/>
  <c r="L20" i="2" s="1"/>
  <c r="M20" i="2" a="1"/>
  <c r="M20" i="2" s="1"/>
  <c r="N20" i="2" a="1"/>
  <c r="N20" i="2"/>
  <c r="O20" i="2" a="1"/>
  <c r="O20" i="2"/>
  <c r="P20" i="2" a="1"/>
  <c r="P20" i="2" s="1"/>
  <c r="Q20" i="2" a="1"/>
  <c r="Q20" i="2" s="1"/>
  <c r="R20" i="2" a="1"/>
  <c r="R20" i="2" s="1"/>
  <c r="K21" i="2" a="1"/>
  <c r="K21" i="2"/>
  <c r="L21" i="2" a="1"/>
  <c r="L21" i="2"/>
  <c r="M21" i="2" a="1"/>
  <c r="M21" i="2" s="1"/>
  <c r="N21" i="2" a="1"/>
  <c r="N21" i="2" s="1"/>
  <c r="O21" i="2" a="1"/>
  <c r="O21" i="2" s="1"/>
  <c r="P21" i="2" a="1"/>
  <c r="P21" i="2"/>
  <c r="Q21" i="2" a="1"/>
  <c r="Q21" i="2"/>
  <c r="R21" i="2" a="1"/>
  <c r="R21" i="2" s="1"/>
  <c r="K22" i="2" a="1"/>
  <c r="K22" i="2" s="1"/>
  <c r="L22" i="2" a="1"/>
  <c r="L22" i="2" s="1"/>
  <c r="M22" i="2" a="1"/>
  <c r="M22" i="2"/>
  <c r="N22" i="2" a="1"/>
  <c r="N22" i="2"/>
  <c r="O22" i="2" a="1"/>
  <c r="O22" i="2" s="1"/>
  <c r="P22" i="2" a="1"/>
  <c r="P22" i="2" s="1"/>
  <c r="Q22" i="2" a="1"/>
  <c r="Q22" i="2" s="1"/>
  <c r="R22" i="2" a="1"/>
  <c r="R22" i="2" s="1"/>
  <c r="K23" i="2" a="1"/>
  <c r="K23" i="2"/>
  <c r="L23" i="2" a="1"/>
  <c r="L23" i="2" s="1"/>
  <c r="M23" i="2" a="1"/>
  <c r="M23" i="2" s="1"/>
  <c r="N23" i="2" a="1"/>
  <c r="N23" i="2" s="1"/>
  <c r="O23" i="2" a="1"/>
  <c r="O23" i="2"/>
  <c r="P23" i="2" a="1"/>
  <c r="P23" i="2"/>
  <c r="Q23" i="2" a="1"/>
  <c r="Q23" i="2" s="1"/>
  <c r="R23" i="2" a="1"/>
  <c r="R23" i="2" s="1"/>
  <c r="K24" i="2" a="1"/>
  <c r="K24" i="2" s="1"/>
  <c r="L24" i="2" a="1"/>
  <c r="L24" i="2" s="1"/>
  <c r="M24" i="2" a="1"/>
  <c r="M24" i="2" s="1"/>
  <c r="N24" i="2" a="1"/>
  <c r="N24" i="2" s="1"/>
  <c r="O24" i="2" a="1"/>
  <c r="O24" i="2" s="1"/>
  <c r="P24" i="2" a="1"/>
  <c r="P24" i="2" s="1"/>
  <c r="Q24" i="2" a="1"/>
  <c r="Q24" i="2" s="1"/>
  <c r="R24" i="2" a="1"/>
  <c r="R24" i="2" s="1"/>
  <c r="K25" i="2" a="1"/>
  <c r="K25" i="2" s="1"/>
  <c r="L25" i="2" a="1"/>
  <c r="L25" i="2" s="1"/>
  <c r="M25" i="2" a="1"/>
  <c r="M25" i="2" s="1"/>
  <c r="N25" i="2" a="1"/>
  <c r="N25" i="2" s="1"/>
  <c r="O25" i="2" a="1"/>
  <c r="O25" i="2" s="1"/>
  <c r="P25" i="2" a="1"/>
  <c r="P25" i="2" s="1"/>
  <c r="Q25" i="2" a="1"/>
  <c r="Q25" i="2" s="1"/>
  <c r="R25" i="2" a="1"/>
  <c r="R25" i="2" s="1"/>
  <c r="K26" i="2" a="1"/>
  <c r="K26" i="2" s="1"/>
  <c r="L26" i="2" a="1"/>
  <c r="L26" i="2" s="1"/>
  <c r="M26" i="2" a="1"/>
  <c r="M26" i="2" s="1"/>
  <c r="N26" i="2" a="1"/>
  <c r="N26" i="2" s="1"/>
  <c r="O26" i="2" a="1"/>
  <c r="O26" i="2" s="1"/>
  <c r="P26" i="2" a="1"/>
  <c r="P26" i="2" s="1"/>
  <c r="Q26" i="2" a="1"/>
  <c r="Q26" i="2" s="1"/>
  <c r="R26" i="2" a="1"/>
  <c r="R26" i="2" s="1"/>
  <c r="K27" i="2" a="1"/>
  <c r="K27" i="2" s="1"/>
  <c r="L27" i="2" a="1"/>
  <c r="L27" i="2" s="1"/>
  <c r="M27" i="2" a="1"/>
  <c r="M27" i="2" s="1"/>
  <c r="N27" i="2" a="1"/>
  <c r="N27" i="2" s="1"/>
  <c r="O27" i="2" a="1"/>
  <c r="O27" i="2" s="1"/>
  <c r="P27" i="2" a="1"/>
  <c r="P27" i="2" s="1"/>
  <c r="Q27" i="2" a="1"/>
  <c r="Q27" i="2" s="1"/>
  <c r="R27" i="2" a="1"/>
  <c r="R27" i="2" s="1"/>
  <c r="J20" i="2" a="1"/>
  <c r="J20" i="2" s="1"/>
  <c r="J21" i="2" a="1"/>
  <c r="J21" i="2"/>
  <c r="J22" i="2" a="1"/>
  <c r="J22" i="2" s="1"/>
  <c r="J23" i="2" a="1"/>
  <c r="J23" i="2" s="1"/>
  <c r="J24" i="2" a="1"/>
  <c r="J24" i="2" s="1"/>
  <c r="J25" i="2" a="1"/>
  <c r="J25" i="2" s="1"/>
  <c r="J26" i="2" a="1"/>
  <c r="J26" i="2"/>
  <c r="J27" i="2" a="1"/>
  <c r="J27" i="2" s="1"/>
  <c r="J19" i="2" a="1"/>
  <c r="J19" i="2" s="1"/>
  <c r="J18" i="2" a="1"/>
  <c r="J18" i="2" s="1"/>
  <c r="I19" i="2" a="1"/>
  <c r="I19" i="2" s="1"/>
  <c r="I12" i="2" a="1"/>
  <c r="I12" i="2" s="1"/>
  <c r="O2" i="2" a="1"/>
  <c r="O2" i="2" s="1"/>
  <c r="J2" i="2"/>
  <c r="K2" i="2"/>
  <c r="L2" i="2"/>
  <c r="M2" i="2"/>
  <c r="J3" i="2"/>
  <c r="K3" i="2"/>
  <c r="L3" i="2"/>
  <c r="M3" i="2"/>
  <c r="J4" i="2"/>
  <c r="K4" i="2"/>
  <c r="L4" i="2"/>
  <c r="M4" i="2"/>
  <c r="J5" i="2"/>
  <c r="K5" i="2"/>
  <c r="L5" i="2"/>
  <c r="M5" i="2"/>
  <c r="J6" i="2"/>
  <c r="K6" i="2"/>
  <c r="L6" i="2"/>
  <c r="M6" i="2"/>
  <c r="J7" i="2"/>
  <c r="K7" i="2"/>
  <c r="L7" i="2"/>
  <c r="M7" i="2"/>
  <c r="J8" i="2"/>
  <c r="K8" i="2"/>
  <c r="L8" i="2"/>
  <c r="M8" i="2"/>
  <c r="J9" i="2"/>
  <c r="K9" i="2"/>
  <c r="L9" i="2"/>
  <c r="M9" i="2"/>
  <c r="J10" i="2"/>
  <c r="K10" i="2"/>
  <c r="L10" i="2"/>
  <c r="M10" i="2"/>
  <c r="I3" i="2"/>
  <c r="I4" i="2"/>
  <c r="I5" i="2"/>
  <c r="I6" i="2"/>
  <c r="I7" i="2"/>
  <c r="I8" i="2"/>
  <c r="I9" i="2"/>
  <c r="I10" i="2"/>
  <c r="I2" i="2"/>
  <c r="F1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<sst xmlns="http://schemas.openxmlformats.org/spreadsheetml/2006/main" count="58" uniqueCount="26">
  <si>
    <t>BEKO CEG3190B</t>
  </si>
  <si>
    <t>MELITTA LATTICIA OT F300-100</t>
  </si>
  <si>
    <t>KRUPS EVIDENCE ECO BLACK EA897B</t>
  </si>
  <si>
    <t>PHILIPS EP3246/70</t>
  </si>
  <si>
    <t>DELONGHI MAGNIFICA EVO ECAM290.21</t>
  </si>
  <si>
    <t>SAECO XELSIS DELUXE SM8785/00</t>
  </si>
  <si>
    <t>DELONGHI MAGNIFICA START ECAM220.31.SB</t>
  </si>
  <si>
    <t>DELONGHI MAGNIFICA ECAMI3.123.B</t>
  </si>
  <si>
    <t>QILIVE Q.5404 (600094159)</t>
  </si>
  <si>
    <t>Prix</t>
  </si>
  <si>
    <t>Capacité eau</t>
  </si>
  <si>
    <t>Température</t>
  </si>
  <si>
    <t>Mousse</t>
  </si>
  <si>
    <t>Bruit et vibration</t>
  </si>
  <si>
    <t>Valeur original</t>
  </si>
  <si>
    <t>jugement d'indifférence pour la capacité</t>
  </si>
  <si>
    <t>jugement d'indifférence pour température</t>
  </si>
  <si>
    <t>jugement d'indifférence pour Mousse</t>
  </si>
  <si>
    <t>MIN/MAX</t>
  </si>
  <si>
    <t>g1Or</t>
  </si>
  <si>
    <t>g2Or</t>
  </si>
  <si>
    <t>g3Or</t>
  </si>
  <si>
    <t>g4Or</t>
  </si>
  <si>
    <t>g5Or</t>
  </si>
  <si>
    <t>jugement d'indifférence pour Bruit et Vibration</t>
  </si>
  <si>
    <t>utilités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</si>
</sst>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12"/>
      <color rgb="FFFF000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3">
    <dxf>
      <font>
        <color rgb="FF9C0006"/>
      </font>
    </dxf>
    <dxf>
      <font>
        <color rgb="FF9C0006"/>
      </font>
    </dxf>
    <dxf>
      <font>
        <b val="0"/>
        <i val="0"/>
        <color rgb="FFFFC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37E64-42F2-044D-BD17-AF19D2ABB3C0}">
  <dimension ref="A1:O56"/>
  <sheetViews>
    <sheetView tabSelected="1" topLeftCell="B1" zoomScale="137" zoomScaleNormal="70" workbookViewId="0">
      <selection activeCell="K2" sqref="K2"/>
    </sheetView>
  </sheetViews>
  <sheetFormatPr baseColWidth="10" defaultRowHeight="16" x14ac:dyDescent="0.2"/>
  <cols>
    <col min="2" max="2" width="43.1640625" customWidth="1"/>
    <col min="3" max="3" width="17.83203125" customWidth="1"/>
    <col min="4" max="5" width="13.6640625" customWidth="1"/>
  </cols>
  <sheetData>
    <row r="1" spans="1:15" x14ac:dyDescent="0.2">
      <c r="C1" t="s">
        <v>11</v>
      </c>
      <c r="D1" t="s">
        <v>12</v>
      </c>
      <c r="E1" t="s">
        <v>13</v>
      </c>
      <c r="F1" t="s">
        <v>10</v>
      </c>
      <c r="G1" t="s">
        <v>9</v>
      </c>
      <c r="H1" t="s">
        <v>11</v>
      </c>
      <c r="I1" t="s">
        <v>12</v>
      </c>
      <c r="J1" t="s">
        <v>13</v>
      </c>
      <c r="K1" t="s">
        <v>10</v>
      </c>
      <c r="L1" t="s">
        <v>9</v>
      </c>
    </row>
    <row r="2" spans="1:15" x14ac:dyDescent="0.2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">
        <v>329</v>
      </c>
      <c r="K2" t="e">
        <f ca="1">_xlfn.FORECAST.LINEAR(F2,OFFSET(K$17:K$26,MATCH(F2,F$17:F$26,1)-1,0,2),OFFSET(F$17:F$26,MATCH(F2,F$17:F$26,1)-1,0,2))</f>
        <v>#N/A</v>
      </c>
    </row>
    <row r="3" spans="1:15" x14ac:dyDescent="0.2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">
        <v>600</v>
      </c>
      <c r="K3" t="e">
        <f t="shared" ref="K3:K10" ca="1" si="0">_xlfn.FORECAST.LINEAR(F3,OFFSET(K$17:K$26,MATCH(F3,F$17:F$26,1)-1,0,2),OFFSET(F$17:F$26,MATCH(F3,F$17:F$26,1)-1,0,2))</f>
        <v>#N/A</v>
      </c>
    </row>
    <row r="4" spans="1:15" x14ac:dyDescent="0.2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">
        <v>549</v>
      </c>
      <c r="K4">
        <f t="shared" ca="1" si="0"/>
        <v>0</v>
      </c>
    </row>
    <row r="5" spans="1:15" x14ac:dyDescent="0.2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">
        <v>549</v>
      </c>
      <c r="I5" t="e">
        <f ca="1">_xlfn.FORECAST.LINEAR(C6,OFFSET(G$28:G$35,MATCH(C6,C$28:C$35,1)-1,0,2),OFFSET(C$28:C$35,MATCH(C6,C$28:C$35,1)-1,0,2))</f>
        <v>#N/A</v>
      </c>
      <c r="K5" t="e">
        <f t="shared" ca="1" si="0"/>
        <v>#N/A</v>
      </c>
    </row>
    <row r="6" spans="1:15" x14ac:dyDescent="0.2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">
        <v>374</v>
      </c>
      <c r="K6" t="e">
        <f t="shared" ca="1" si="0"/>
        <v>#N/A</v>
      </c>
    </row>
    <row r="7" spans="1:15" x14ac:dyDescent="0.2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">
        <v>1310</v>
      </c>
      <c r="K7" t="e">
        <f t="shared" ca="1" si="0"/>
        <v>#N/A</v>
      </c>
    </row>
    <row r="8" spans="1:15" x14ac:dyDescent="0.2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">
        <v>399</v>
      </c>
      <c r="K8" t="e">
        <f t="shared" ca="1" si="0"/>
        <v>#N/A</v>
      </c>
    </row>
    <row r="9" spans="1:15" x14ac:dyDescent="0.2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">
        <v>499</v>
      </c>
      <c r="K9" t="e">
        <f t="shared" ca="1" si="0"/>
        <v>#N/A</v>
      </c>
    </row>
    <row r="10" spans="1:15" x14ac:dyDescent="0.2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">
        <v>349</v>
      </c>
      <c r="K10" t="e">
        <f t="shared" ca="1" si="0"/>
        <v>#N/A</v>
      </c>
    </row>
    <row r="13" spans="1:15" x14ac:dyDescent="0.2">
      <c r="C13" t="s">
        <v>14</v>
      </c>
      <c r="H13" t="s">
        <v>25</v>
      </c>
    </row>
    <row r="14" spans="1:15" x14ac:dyDescent="0.2">
      <c r="F14">
        <f>AVERAGE(G2:G10)</f>
        <v>550.88888888888891</v>
      </c>
      <c r="G14">
        <v>650</v>
      </c>
    </row>
    <row r="15" spans="1:15" x14ac:dyDescent="0.2">
      <c r="C15" t="s">
        <v>11</v>
      </c>
      <c r="D15" t="s">
        <v>12</v>
      </c>
      <c r="E15" t="s">
        <v>13</v>
      </c>
      <c r="F15" t="s">
        <v>10</v>
      </c>
      <c r="G15" t="s">
        <v>9</v>
      </c>
      <c r="H15" t="s">
        <v>11</v>
      </c>
      <c r="I15" t="s">
        <v>12</v>
      </c>
      <c r="J15" t="s">
        <v>13</v>
      </c>
      <c r="K15" t="s">
        <v>10</v>
      </c>
      <c r="L15" t="s">
        <v>9</v>
      </c>
    </row>
    <row r="16" spans="1:15" x14ac:dyDescent="0.2">
      <c r="C16" s="4">
        <v>6</v>
      </c>
      <c r="D16" s="5">
        <v>6</v>
      </c>
      <c r="E16" s="6">
        <v>6</v>
      </c>
      <c r="F16" s="7">
        <v>2.5</v>
      </c>
      <c r="G16" s="8">
        <v>328</v>
      </c>
      <c r="H16" s="4">
        <v>100</v>
      </c>
      <c r="I16" s="5">
        <v>100</v>
      </c>
      <c r="J16" s="6">
        <v>100</v>
      </c>
      <c r="K16" s="7">
        <v>100</v>
      </c>
      <c r="L16" s="8">
        <v>100</v>
      </c>
      <c r="N16">
        <v>10</v>
      </c>
      <c r="O16">
        <v>100</v>
      </c>
    </row>
    <row r="17" spans="3:15" x14ac:dyDescent="0.2">
      <c r="C17" s="4">
        <v>5</v>
      </c>
      <c r="D17" s="5">
        <v>5</v>
      </c>
      <c r="E17" s="6">
        <v>5</v>
      </c>
      <c r="F17" s="7">
        <v>2.4</v>
      </c>
      <c r="G17" s="8">
        <v>329</v>
      </c>
      <c r="H17" s="4">
        <v>100</v>
      </c>
      <c r="I17" s="5">
        <v>100</v>
      </c>
      <c r="J17" s="6">
        <v>100</v>
      </c>
      <c r="K17" s="7" cm="1">
        <f t="array" ref="K17:K26">O17:O26</f>
        <v>100</v>
      </c>
      <c r="L17" s="8">
        <v>100</v>
      </c>
      <c r="N17">
        <v>9</v>
      </c>
      <c r="O17">
        <f>(N16-1)*100/$N$17</f>
        <v>100</v>
      </c>
    </row>
    <row r="18" spans="3:15" x14ac:dyDescent="0.2">
      <c r="C18" s="4">
        <v>4</v>
      </c>
      <c r="D18" s="5">
        <v>4</v>
      </c>
      <c r="E18" s="6">
        <v>4</v>
      </c>
      <c r="F18" s="7">
        <v>2.2999999999999998</v>
      </c>
      <c r="G18" s="8">
        <v>1310</v>
      </c>
      <c r="H18" s="4">
        <v>80</v>
      </c>
      <c r="I18" s="5">
        <v>90</v>
      </c>
      <c r="J18" s="6">
        <v>60</v>
      </c>
      <c r="K18" s="7">
        <v>88.888888888888886</v>
      </c>
      <c r="L18" s="8">
        <v>0</v>
      </c>
      <c r="N18">
        <v>8</v>
      </c>
      <c r="O18">
        <f t="shared" ref="O18:O26" si="1">(N17-1)*100/$N$17</f>
        <v>88.888888888888886</v>
      </c>
    </row>
    <row r="19" spans="3:15" x14ac:dyDescent="0.2">
      <c r="C19" s="4">
        <v>3</v>
      </c>
      <c r="D19" s="5">
        <v>3</v>
      </c>
      <c r="E19" s="6">
        <v>3</v>
      </c>
      <c r="F19" s="7">
        <v>2.1</v>
      </c>
      <c r="G19" s="8">
        <v>1311</v>
      </c>
      <c r="H19" s="4">
        <v>60</v>
      </c>
      <c r="I19" s="5">
        <v>80</v>
      </c>
      <c r="J19" s="6">
        <v>40</v>
      </c>
      <c r="K19" s="7">
        <v>77.777777777777771</v>
      </c>
      <c r="L19" s="8">
        <v>0</v>
      </c>
      <c r="N19">
        <v>7</v>
      </c>
      <c r="O19">
        <f t="shared" si="1"/>
        <v>77.777777777777771</v>
      </c>
    </row>
    <row r="20" spans="3:15" x14ac:dyDescent="0.2">
      <c r="C20" s="4">
        <v>2</v>
      </c>
      <c r="D20" s="5">
        <v>2</v>
      </c>
      <c r="E20" s="6">
        <v>2</v>
      </c>
      <c r="F20" s="7">
        <v>2</v>
      </c>
      <c r="H20" s="4">
        <v>30</v>
      </c>
      <c r="I20" s="5">
        <v>40</v>
      </c>
      <c r="J20" s="6">
        <v>10</v>
      </c>
      <c r="K20" s="7">
        <v>66.666666666666671</v>
      </c>
      <c r="N20">
        <v>6</v>
      </c>
      <c r="O20">
        <f t="shared" si="1"/>
        <v>66.666666666666671</v>
      </c>
    </row>
    <row r="21" spans="3:15" x14ac:dyDescent="0.2">
      <c r="C21" s="4">
        <v>1</v>
      </c>
      <c r="D21" s="5">
        <v>1</v>
      </c>
      <c r="E21" s="6">
        <v>1</v>
      </c>
      <c r="F21" s="7">
        <v>1.9</v>
      </c>
      <c r="H21" s="4">
        <v>0</v>
      </c>
      <c r="I21" s="5">
        <v>0</v>
      </c>
      <c r="J21" s="6">
        <v>0</v>
      </c>
      <c r="K21" s="7">
        <v>55.555555555555557</v>
      </c>
      <c r="N21">
        <v>5</v>
      </c>
      <c r="O21">
        <f t="shared" si="1"/>
        <v>55.555555555555557</v>
      </c>
    </row>
    <row r="22" spans="3:15" x14ac:dyDescent="0.2">
      <c r="C22" s="4">
        <v>0</v>
      </c>
      <c r="D22" s="5">
        <v>0</v>
      </c>
      <c r="E22" s="6">
        <v>0</v>
      </c>
      <c r="F22" s="7">
        <v>1.8</v>
      </c>
      <c r="H22" s="4">
        <v>0</v>
      </c>
      <c r="I22" s="5">
        <v>0</v>
      </c>
      <c r="J22" s="6">
        <v>0</v>
      </c>
      <c r="K22" s="7">
        <v>44.444444444444443</v>
      </c>
      <c r="N22">
        <v>4</v>
      </c>
      <c r="O22">
        <f t="shared" si="1"/>
        <v>44.444444444444443</v>
      </c>
    </row>
    <row r="23" spans="3:15" x14ac:dyDescent="0.2">
      <c r="F23" s="7">
        <v>1.7</v>
      </c>
      <c r="K23" s="7">
        <v>33.333333333333336</v>
      </c>
      <c r="N23">
        <v>3</v>
      </c>
      <c r="O23">
        <f t="shared" si="1"/>
        <v>33.333333333333336</v>
      </c>
    </row>
    <row r="24" spans="3:15" x14ac:dyDescent="0.2">
      <c r="F24" s="7">
        <v>1.65</v>
      </c>
      <c r="K24" s="7">
        <v>22.222222222222221</v>
      </c>
      <c r="N24">
        <v>2</v>
      </c>
      <c r="O24">
        <f t="shared" si="1"/>
        <v>22.222222222222221</v>
      </c>
    </row>
    <row r="25" spans="3:15" x14ac:dyDescent="0.2">
      <c r="F25" s="7">
        <v>1.6</v>
      </c>
      <c r="K25" s="7">
        <v>11.111111111111111</v>
      </c>
      <c r="N25">
        <v>1</v>
      </c>
      <c r="O25">
        <f t="shared" si="1"/>
        <v>11.111111111111111</v>
      </c>
    </row>
    <row r="26" spans="3:15" x14ac:dyDescent="0.2">
      <c r="F26" s="7">
        <v>1.5</v>
      </c>
      <c r="K26" s="7">
        <v>0</v>
      </c>
      <c r="N26">
        <v>0</v>
      </c>
      <c r="O26">
        <f t="shared" si="1"/>
        <v>0</v>
      </c>
    </row>
    <row r="27" spans="3:15" x14ac:dyDescent="0.2">
      <c r="F27" s="7">
        <v>1.4</v>
      </c>
      <c r="K27" s="7">
        <v>0</v>
      </c>
    </row>
    <row r="28" spans="3:15" x14ac:dyDescent="0.2">
      <c r="C28" t="s">
        <v>15</v>
      </c>
    </row>
    <row r="29" spans="3:15" x14ac:dyDescent="0.2">
      <c r="C29">
        <v>550</v>
      </c>
      <c r="D29">
        <v>1.5</v>
      </c>
      <c r="E29">
        <v>650</v>
      </c>
      <c r="F29">
        <v>1.6</v>
      </c>
      <c r="H29">
        <v>650</v>
      </c>
      <c r="I29">
        <v>2.5</v>
      </c>
      <c r="J29">
        <v>550</v>
      </c>
      <c r="K29">
        <v>2.2999999999999998</v>
      </c>
    </row>
    <row r="30" spans="3:15" x14ac:dyDescent="0.2">
      <c r="C30">
        <v>550</v>
      </c>
      <c r="D30">
        <v>1.6</v>
      </c>
      <c r="E30">
        <v>650</v>
      </c>
      <c r="F30">
        <v>1.65</v>
      </c>
      <c r="H30">
        <v>650</v>
      </c>
      <c r="I30">
        <v>2.2999999999999998</v>
      </c>
      <c r="J30">
        <v>550</v>
      </c>
      <c r="K30">
        <v>2.1</v>
      </c>
    </row>
    <row r="31" spans="3:15" x14ac:dyDescent="0.2">
      <c r="C31">
        <v>550</v>
      </c>
      <c r="D31">
        <v>1.65</v>
      </c>
      <c r="E31">
        <v>650</v>
      </c>
      <c r="F31">
        <v>1.8</v>
      </c>
      <c r="H31">
        <v>650</v>
      </c>
      <c r="I31">
        <v>2.1</v>
      </c>
      <c r="J31">
        <v>550</v>
      </c>
      <c r="K31">
        <v>2</v>
      </c>
    </row>
    <row r="32" spans="3:15" x14ac:dyDescent="0.2">
      <c r="C32">
        <v>550</v>
      </c>
      <c r="D32">
        <v>1.8</v>
      </c>
      <c r="E32">
        <v>650</v>
      </c>
      <c r="F32">
        <v>1.9</v>
      </c>
      <c r="H32">
        <v>650</v>
      </c>
      <c r="I32">
        <v>2</v>
      </c>
      <c r="J32">
        <v>550</v>
      </c>
      <c r="K32">
        <v>1.8</v>
      </c>
    </row>
    <row r="33" spans="3:11" x14ac:dyDescent="0.2">
      <c r="C33">
        <v>550</v>
      </c>
      <c r="D33">
        <v>1.9</v>
      </c>
      <c r="E33">
        <v>650</v>
      </c>
      <c r="F33">
        <v>2.1</v>
      </c>
      <c r="H33">
        <v>650</v>
      </c>
      <c r="I33">
        <v>1.8</v>
      </c>
      <c r="J33">
        <v>550</v>
      </c>
      <c r="K33">
        <v>1.7</v>
      </c>
    </row>
    <row r="34" spans="3:11" x14ac:dyDescent="0.2">
      <c r="C34">
        <v>550</v>
      </c>
      <c r="D34">
        <v>2.1</v>
      </c>
      <c r="E34">
        <v>650</v>
      </c>
      <c r="F34">
        <v>2.2999999999999998</v>
      </c>
      <c r="H34">
        <v>650</v>
      </c>
      <c r="I34">
        <v>1.7</v>
      </c>
      <c r="J34">
        <v>550</v>
      </c>
      <c r="K34">
        <v>1.6</v>
      </c>
    </row>
    <row r="35" spans="3:11" x14ac:dyDescent="0.2">
      <c r="C35">
        <v>550</v>
      </c>
      <c r="D35">
        <v>2.2999999999999998</v>
      </c>
      <c r="E35">
        <v>650</v>
      </c>
      <c r="F35">
        <v>2.4</v>
      </c>
      <c r="H35">
        <v>650</v>
      </c>
      <c r="I35">
        <v>1.6</v>
      </c>
      <c r="J35">
        <v>550</v>
      </c>
      <c r="K35">
        <v>1.5</v>
      </c>
    </row>
    <row r="38" spans="3:11" x14ac:dyDescent="0.2">
      <c r="C38" t="s">
        <v>16</v>
      </c>
      <c r="G38" t="s">
        <v>16</v>
      </c>
    </row>
    <row r="39" spans="3:11" x14ac:dyDescent="0.2">
      <c r="C39">
        <v>1</v>
      </c>
      <c r="D39">
        <v>300</v>
      </c>
      <c r="E39">
        <v>2</v>
      </c>
      <c r="F39">
        <v>400</v>
      </c>
      <c r="G39">
        <v>2</v>
      </c>
      <c r="H39">
        <v>450</v>
      </c>
      <c r="I39">
        <v>1</v>
      </c>
      <c r="J39">
        <v>300</v>
      </c>
    </row>
    <row r="40" spans="3:11" x14ac:dyDescent="0.2">
      <c r="C40">
        <v>2</v>
      </c>
      <c r="D40">
        <v>400</v>
      </c>
      <c r="E40">
        <v>3</v>
      </c>
      <c r="F40">
        <v>600</v>
      </c>
      <c r="G40">
        <v>3</v>
      </c>
      <c r="H40">
        <v>600</v>
      </c>
      <c r="I40">
        <v>2</v>
      </c>
      <c r="J40">
        <v>450</v>
      </c>
    </row>
    <row r="41" spans="3:11" x14ac:dyDescent="0.2">
      <c r="C41">
        <v>3</v>
      </c>
      <c r="D41">
        <v>600</v>
      </c>
      <c r="E41">
        <v>4</v>
      </c>
      <c r="F41">
        <v>900</v>
      </c>
      <c r="G41">
        <v>4</v>
      </c>
      <c r="H41">
        <v>1000</v>
      </c>
      <c r="I41">
        <v>3</v>
      </c>
      <c r="J41">
        <v>600</v>
      </c>
    </row>
    <row r="42" spans="3:11" x14ac:dyDescent="0.2">
      <c r="C42">
        <v>4</v>
      </c>
      <c r="D42">
        <v>900</v>
      </c>
      <c r="E42">
        <v>5</v>
      </c>
      <c r="F42">
        <v>1500</v>
      </c>
      <c r="G42">
        <v>5</v>
      </c>
      <c r="H42">
        <v>1500</v>
      </c>
      <c r="I42">
        <v>4</v>
      </c>
      <c r="J42">
        <v>1000</v>
      </c>
    </row>
    <row r="45" spans="3:11" x14ac:dyDescent="0.2">
      <c r="C45" t="s">
        <v>17</v>
      </c>
      <c r="G45" t="s">
        <v>17</v>
      </c>
    </row>
    <row r="46" spans="3:11" x14ac:dyDescent="0.2">
      <c r="C46">
        <v>1</v>
      </c>
      <c r="D46">
        <v>200</v>
      </c>
      <c r="E46">
        <v>2</v>
      </c>
      <c r="F46">
        <v>300</v>
      </c>
      <c r="G46">
        <v>2</v>
      </c>
      <c r="H46">
        <v>400</v>
      </c>
      <c r="I46">
        <v>1</v>
      </c>
      <c r="J46">
        <v>300</v>
      </c>
    </row>
    <row r="47" spans="3:11" x14ac:dyDescent="0.2">
      <c r="C47">
        <v>2</v>
      </c>
      <c r="D47">
        <v>300</v>
      </c>
      <c r="E47">
        <v>3</v>
      </c>
      <c r="F47">
        <v>500</v>
      </c>
      <c r="G47">
        <v>3</v>
      </c>
      <c r="H47">
        <v>700</v>
      </c>
      <c r="I47">
        <v>2</v>
      </c>
      <c r="J47">
        <v>400</v>
      </c>
    </row>
    <row r="48" spans="3:11" x14ac:dyDescent="0.2">
      <c r="C48">
        <v>3</v>
      </c>
      <c r="D48">
        <v>500</v>
      </c>
      <c r="E48">
        <v>4</v>
      </c>
      <c r="F48">
        <v>600</v>
      </c>
      <c r="G48">
        <v>4</v>
      </c>
      <c r="H48">
        <v>900</v>
      </c>
      <c r="I48">
        <v>3</v>
      </c>
      <c r="J48">
        <v>700</v>
      </c>
    </row>
    <row r="49" spans="3:10" x14ac:dyDescent="0.2">
      <c r="C49">
        <v>4</v>
      </c>
      <c r="D49">
        <v>600</v>
      </c>
      <c r="E49">
        <v>5</v>
      </c>
      <c r="F49">
        <v>1500</v>
      </c>
      <c r="G49">
        <v>5</v>
      </c>
      <c r="H49">
        <v>1500</v>
      </c>
      <c r="I49">
        <v>4</v>
      </c>
      <c r="J49">
        <v>900</v>
      </c>
    </row>
    <row r="52" spans="3:10" x14ac:dyDescent="0.2">
      <c r="C52" t="s">
        <v>24</v>
      </c>
      <c r="G52" t="s">
        <v>24</v>
      </c>
    </row>
    <row r="53" spans="3:10" x14ac:dyDescent="0.2">
      <c r="C53">
        <v>1</v>
      </c>
      <c r="D53">
        <v>300</v>
      </c>
      <c r="E53">
        <v>2</v>
      </c>
      <c r="F53">
        <v>400</v>
      </c>
      <c r="G53">
        <v>2</v>
      </c>
      <c r="H53">
        <v>400</v>
      </c>
      <c r="I53">
        <v>1</v>
      </c>
      <c r="J53">
        <v>300</v>
      </c>
    </row>
    <row r="54" spans="3:10" x14ac:dyDescent="0.2">
      <c r="C54">
        <v>2</v>
      </c>
      <c r="D54">
        <v>400</v>
      </c>
      <c r="E54">
        <v>3</v>
      </c>
      <c r="F54">
        <v>500</v>
      </c>
      <c r="G54">
        <v>3</v>
      </c>
      <c r="H54">
        <v>600</v>
      </c>
      <c r="I54">
        <v>2</v>
      </c>
      <c r="J54">
        <v>400</v>
      </c>
    </row>
    <row r="55" spans="3:10" x14ac:dyDescent="0.2">
      <c r="C55">
        <v>3</v>
      </c>
      <c r="D55">
        <v>500</v>
      </c>
      <c r="E55">
        <v>4</v>
      </c>
      <c r="F55">
        <v>1000</v>
      </c>
      <c r="G55">
        <v>4</v>
      </c>
      <c r="H55">
        <v>900</v>
      </c>
      <c r="I55">
        <v>3</v>
      </c>
      <c r="J55">
        <v>600</v>
      </c>
    </row>
    <row r="56" spans="3:10" x14ac:dyDescent="0.2">
      <c r="C56">
        <v>4</v>
      </c>
      <c r="D56">
        <v>1000</v>
      </c>
      <c r="E56">
        <v>5</v>
      </c>
      <c r="F56">
        <v>1500</v>
      </c>
      <c r="G56">
        <v>5</v>
      </c>
      <c r="H56">
        <v>1500</v>
      </c>
      <c r="I56">
        <v>4</v>
      </c>
      <c r="J56">
        <v>900</v>
      </c>
    </row>
  </sheetData>
  <sortState xmlns:xlrd2="http://schemas.microsoft.com/office/spreadsheetml/2017/richdata2" ref="F16:F27">
    <sortCondition descending="1" ref="F16:F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AD970-769F-5440-BD83-72826FE4EE68}">
  <dimension ref="A1:X27"/>
  <sheetViews>
    <sheetView topLeftCell="G1" zoomScale="58" workbookViewId="0">
      <selection activeCell="O24" sqref="O24"/>
    </sheetView>
  </sheetViews>
  <sheetFormatPr baseColWidth="10" defaultRowHeight="16" x14ac:dyDescent="0.2"/>
  <cols>
    <col min="9" max="9" width="39.33203125" bestFit="1" customWidth="1"/>
    <col min="10" max="10" width="14.83203125" bestFit="1" customWidth="1"/>
    <col min="11" max="11" width="25.6640625" bestFit="1" customWidth="1"/>
    <col min="12" max="12" width="32.1640625" bestFit="1" customWidth="1"/>
    <col min="13" max="13" width="16.5" bestFit="1" customWidth="1"/>
    <col min="14" max="14" width="35" bestFit="1" customWidth="1"/>
    <col min="15" max="15" width="29.1640625" bestFit="1" customWidth="1"/>
    <col min="16" max="16" width="39.33203125" bestFit="1" customWidth="1"/>
    <col min="17" max="17" width="32.5" bestFit="1" customWidth="1"/>
    <col min="18" max="18" width="23.5" bestFit="1" customWidth="1"/>
  </cols>
  <sheetData>
    <row r="1" spans="1:24" x14ac:dyDescent="0.2">
      <c r="C1" t="s">
        <v>11</v>
      </c>
      <c r="D1" t="s">
        <v>12</v>
      </c>
      <c r="E1" t="s">
        <v>13</v>
      </c>
      <c r="F1" t="s">
        <v>10</v>
      </c>
      <c r="G1" t="s">
        <v>9</v>
      </c>
      <c r="I1" t="s">
        <v>19</v>
      </c>
      <c r="J1" t="s">
        <v>20</v>
      </c>
      <c r="K1" t="s">
        <v>21</v>
      </c>
      <c r="L1" s="2" t="s">
        <v>22</v>
      </c>
      <c r="M1" t="s">
        <v>23</v>
      </c>
    </row>
    <row r="2" spans="1:24" x14ac:dyDescent="0.2">
      <c r="A2" s="1">
        <v>1</v>
      </c>
      <c r="B2" s="1" t="s">
        <v>0</v>
      </c>
      <c r="C2" s="1">
        <v>4</v>
      </c>
      <c r="D2" s="1">
        <v>3</v>
      </c>
      <c r="E2" s="1">
        <v>5</v>
      </c>
      <c r="F2" s="1">
        <v>1.5</v>
      </c>
      <c r="G2" s="1">
        <v>329</v>
      </c>
      <c r="I2">
        <f>C2*C$12</f>
        <v>4</v>
      </c>
      <c r="J2">
        <f t="shared" ref="J2:M10" si="0">D2*D$12</f>
        <v>3</v>
      </c>
      <c r="K2">
        <f t="shared" si="0"/>
        <v>5</v>
      </c>
      <c r="L2">
        <f t="shared" si="0"/>
        <v>1.5</v>
      </c>
      <c r="M2">
        <f t="shared" si="0"/>
        <v>-329</v>
      </c>
      <c r="O2" t="str" cm="1">
        <f t="array" ref="O2:X6">TRANSPOSE(I1:M10)</f>
        <v>g1Or</v>
      </c>
      <c r="P2">
        <v>4</v>
      </c>
      <c r="Q2">
        <v>5</v>
      </c>
      <c r="R2">
        <v>5</v>
      </c>
      <c r="S2">
        <v>4</v>
      </c>
      <c r="T2">
        <v>5</v>
      </c>
      <c r="U2">
        <v>5</v>
      </c>
      <c r="V2">
        <v>5</v>
      </c>
      <c r="W2">
        <v>5</v>
      </c>
      <c r="X2">
        <v>4</v>
      </c>
    </row>
    <row r="3" spans="1:24" x14ac:dyDescent="0.2">
      <c r="A3" s="1">
        <v>2</v>
      </c>
      <c r="B3" s="1" t="s">
        <v>1</v>
      </c>
      <c r="C3" s="1">
        <v>5</v>
      </c>
      <c r="D3" s="1">
        <v>3</v>
      </c>
      <c r="E3" s="1">
        <v>4</v>
      </c>
      <c r="F3" s="1">
        <v>1.5</v>
      </c>
      <c r="G3" s="1">
        <v>600</v>
      </c>
      <c r="I3">
        <f t="shared" ref="I3:I10" si="1">C3*C$12</f>
        <v>5</v>
      </c>
      <c r="J3">
        <f t="shared" si="0"/>
        <v>3</v>
      </c>
      <c r="K3">
        <f t="shared" si="0"/>
        <v>4</v>
      </c>
      <c r="L3">
        <f t="shared" si="0"/>
        <v>1.5</v>
      </c>
      <c r="M3">
        <f t="shared" si="0"/>
        <v>-600</v>
      </c>
      <c r="O3" t="str">
        <v>g2Or</v>
      </c>
      <c r="P3">
        <v>3</v>
      </c>
      <c r="Q3">
        <v>3</v>
      </c>
      <c r="R3">
        <v>3</v>
      </c>
      <c r="S3">
        <v>5</v>
      </c>
      <c r="T3">
        <v>5</v>
      </c>
      <c r="U3">
        <v>5</v>
      </c>
      <c r="V3">
        <v>4</v>
      </c>
      <c r="W3">
        <v>5</v>
      </c>
      <c r="X3">
        <v>3</v>
      </c>
    </row>
    <row r="4" spans="1:24" x14ac:dyDescent="0.2">
      <c r="A4" s="1">
        <v>3</v>
      </c>
      <c r="B4" s="1" t="s">
        <v>2</v>
      </c>
      <c r="C4" s="1">
        <v>5</v>
      </c>
      <c r="D4" s="1">
        <v>3</v>
      </c>
      <c r="E4" s="1">
        <v>3</v>
      </c>
      <c r="F4" s="1">
        <v>2.2999999999999998</v>
      </c>
      <c r="G4" s="1">
        <v>549</v>
      </c>
      <c r="I4">
        <f t="shared" si="1"/>
        <v>5</v>
      </c>
      <c r="J4">
        <f t="shared" si="0"/>
        <v>3</v>
      </c>
      <c r="K4">
        <f t="shared" si="0"/>
        <v>3</v>
      </c>
      <c r="L4">
        <f t="shared" si="0"/>
        <v>2.2999999999999998</v>
      </c>
      <c r="M4">
        <f t="shared" si="0"/>
        <v>-549</v>
      </c>
      <c r="O4" t="str">
        <v>g3Or</v>
      </c>
      <c r="P4">
        <v>5</v>
      </c>
      <c r="Q4">
        <v>4</v>
      </c>
      <c r="R4">
        <v>3</v>
      </c>
      <c r="S4">
        <v>3</v>
      </c>
      <c r="T4">
        <v>3</v>
      </c>
      <c r="U4">
        <v>3</v>
      </c>
      <c r="V4">
        <v>3</v>
      </c>
      <c r="W4">
        <v>4</v>
      </c>
      <c r="X4">
        <v>1</v>
      </c>
    </row>
    <row r="5" spans="1:24" x14ac:dyDescent="0.2">
      <c r="A5" s="1">
        <v>4</v>
      </c>
      <c r="B5" s="1" t="s">
        <v>3</v>
      </c>
      <c r="C5" s="1">
        <v>4</v>
      </c>
      <c r="D5" s="1">
        <v>5</v>
      </c>
      <c r="E5" s="1">
        <v>3</v>
      </c>
      <c r="F5" s="1">
        <v>1.8</v>
      </c>
      <c r="G5" s="1">
        <v>549</v>
      </c>
      <c r="I5">
        <f t="shared" si="1"/>
        <v>4</v>
      </c>
      <c r="J5">
        <f t="shared" si="0"/>
        <v>5</v>
      </c>
      <c r="K5">
        <f t="shared" si="0"/>
        <v>3</v>
      </c>
      <c r="L5">
        <f t="shared" si="0"/>
        <v>1.8</v>
      </c>
      <c r="M5">
        <f t="shared" si="0"/>
        <v>-549</v>
      </c>
      <c r="O5" t="str">
        <v>g4Or</v>
      </c>
      <c r="P5">
        <v>1.5</v>
      </c>
      <c r="Q5">
        <v>1.5</v>
      </c>
      <c r="R5">
        <v>2.2999999999999998</v>
      </c>
      <c r="S5">
        <v>1.8</v>
      </c>
      <c r="T5">
        <v>1.8</v>
      </c>
      <c r="U5">
        <v>1.7</v>
      </c>
      <c r="V5">
        <v>1.8</v>
      </c>
      <c r="W5">
        <v>1.8</v>
      </c>
      <c r="X5">
        <v>1.8</v>
      </c>
    </row>
    <row r="6" spans="1:24" x14ac:dyDescent="0.2">
      <c r="A6" s="1">
        <v>5</v>
      </c>
      <c r="B6" s="1" t="s">
        <v>4</v>
      </c>
      <c r="C6" s="1">
        <v>5</v>
      </c>
      <c r="D6" s="1">
        <v>5</v>
      </c>
      <c r="E6" s="1">
        <v>3</v>
      </c>
      <c r="F6" s="1">
        <v>1.8</v>
      </c>
      <c r="G6" s="1">
        <v>374</v>
      </c>
      <c r="I6">
        <f t="shared" si="1"/>
        <v>5</v>
      </c>
      <c r="J6">
        <f t="shared" si="0"/>
        <v>5</v>
      </c>
      <c r="K6">
        <f t="shared" si="0"/>
        <v>3</v>
      </c>
      <c r="L6">
        <f t="shared" si="0"/>
        <v>1.8</v>
      </c>
      <c r="M6">
        <f t="shared" si="0"/>
        <v>-374</v>
      </c>
      <c r="O6" t="str">
        <v>g5Or</v>
      </c>
      <c r="P6">
        <v>-329</v>
      </c>
      <c r="Q6">
        <v>-600</v>
      </c>
      <c r="R6">
        <v>-549</v>
      </c>
      <c r="S6">
        <v>-549</v>
      </c>
      <c r="T6">
        <v>-374</v>
      </c>
      <c r="U6">
        <v>-1310</v>
      </c>
      <c r="V6">
        <v>-399</v>
      </c>
      <c r="W6">
        <v>-499</v>
      </c>
      <c r="X6">
        <v>-349</v>
      </c>
    </row>
    <row r="7" spans="1:24" x14ac:dyDescent="0.2">
      <c r="A7" s="1">
        <v>6</v>
      </c>
      <c r="B7" s="1" t="s">
        <v>5</v>
      </c>
      <c r="C7" s="1">
        <v>5</v>
      </c>
      <c r="D7" s="1">
        <v>5</v>
      </c>
      <c r="E7" s="1">
        <v>3</v>
      </c>
      <c r="F7" s="1">
        <v>1.7</v>
      </c>
      <c r="G7" s="1">
        <v>1310</v>
      </c>
      <c r="I7">
        <f t="shared" si="1"/>
        <v>5</v>
      </c>
      <c r="J7">
        <f t="shared" si="0"/>
        <v>5</v>
      </c>
      <c r="K7">
        <f t="shared" si="0"/>
        <v>3</v>
      </c>
      <c r="L7">
        <f t="shared" si="0"/>
        <v>1.7</v>
      </c>
      <c r="M7">
        <f t="shared" si="0"/>
        <v>-1310</v>
      </c>
    </row>
    <row r="8" spans="1:24" x14ac:dyDescent="0.2">
      <c r="A8" s="1">
        <v>7</v>
      </c>
      <c r="B8" s="1" t="s">
        <v>6</v>
      </c>
      <c r="C8" s="1">
        <v>5</v>
      </c>
      <c r="D8" s="1">
        <v>4</v>
      </c>
      <c r="E8" s="1">
        <v>3</v>
      </c>
      <c r="F8" s="1">
        <v>1.8</v>
      </c>
      <c r="G8" s="1">
        <v>399</v>
      </c>
      <c r="I8">
        <f t="shared" si="1"/>
        <v>5</v>
      </c>
      <c r="J8">
        <f t="shared" si="0"/>
        <v>4</v>
      </c>
      <c r="K8">
        <f t="shared" si="0"/>
        <v>3</v>
      </c>
      <c r="L8">
        <f t="shared" si="0"/>
        <v>1.8</v>
      </c>
      <c r="M8">
        <f t="shared" si="0"/>
        <v>-399</v>
      </c>
    </row>
    <row r="9" spans="1:24" x14ac:dyDescent="0.2">
      <c r="A9" s="1">
        <v>8</v>
      </c>
      <c r="B9" s="1" t="s">
        <v>7</v>
      </c>
      <c r="C9" s="1">
        <v>5</v>
      </c>
      <c r="D9" s="1">
        <v>5</v>
      </c>
      <c r="E9" s="1">
        <v>4</v>
      </c>
      <c r="F9" s="1">
        <v>1.8</v>
      </c>
      <c r="G9" s="1">
        <v>499</v>
      </c>
      <c r="I9">
        <f t="shared" si="1"/>
        <v>5</v>
      </c>
      <c r="J9">
        <f t="shared" si="0"/>
        <v>5</v>
      </c>
      <c r="K9">
        <f t="shared" si="0"/>
        <v>4</v>
      </c>
      <c r="L9">
        <f t="shared" si="0"/>
        <v>1.8</v>
      </c>
      <c r="M9">
        <f t="shared" si="0"/>
        <v>-499</v>
      </c>
    </row>
    <row r="10" spans="1:24" x14ac:dyDescent="0.2">
      <c r="A10" s="1">
        <v>9</v>
      </c>
      <c r="B10" s="1" t="s">
        <v>8</v>
      </c>
      <c r="C10" s="1">
        <v>4</v>
      </c>
      <c r="D10" s="1">
        <v>3</v>
      </c>
      <c r="E10" s="1">
        <v>1</v>
      </c>
      <c r="F10" s="1">
        <v>1.8</v>
      </c>
      <c r="G10" s="1">
        <v>349</v>
      </c>
      <c r="I10">
        <f t="shared" si="1"/>
        <v>4</v>
      </c>
      <c r="J10">
        <f t="shared" si="0"/>
        <v>3</v>
      </c>
      <c r="K10">
        <f t="shared" si="0"/>
        <v>1</v>
      </c>
      <c r="L10">
        <f t="shared" si="0"/>
        <v>1.8</v>
      </c>
      <c r="M10">
        <f t="shared" si="0"/>
        <v>-349</v>
      </c>
    </row>
    <row r="12" spans="1:24" x14ac:dyDescent="0.2">
      <c r="B12" s="1" t="s">
        <v>18</v>
      </c>
      <c r="C12" s="1">
        <v>1</v>
      </c>
      <c r="D12" s="1">
        <v>1</v>
      </c>
      <c r="E12" s="1">
        <v>1</v>
      </c>
      <c r="F12" s="1">
        <v>1</v>
      </c>
      <c r="G12" s="1">
        <v>-1</v>
      </c>
      <c r="I12" cm="1">
        <f t="array" ref="I12">SUM(ABS(C12:G12))</f>
        <v>5</v>
      </c>
    </row>
    <row r="18" spans="9:18" x14ac:dyDescent="0.2">
      <c r="J18" t="str" cm="1">
        <f t="array" ref="J18:R18">TRANSPOSE(_xlfn.ANCHORARRAY(I19))</f>
        <v>BEKO CEG3190B</v>
      </c>
      <c r="K18" t="str">
        <v>MELITTA LATTICIA OT F300-100</v>
      </c>
      <c r="L18" t="str">
        <v>KRUPS EVIDENCE ECO BLACK EA897B</v>
      </c>
      <c r="M18" t="str">
        <v>PHILIPS EP3246/70</v>
      </c>
      <c r="N18" t="str">
        <v>DELONGHI MAGNIFICA EVO ECAM290.21</v>
      </c>
      <c r="O18" t="str">
        <v>SAECO XELSIS DELUXE SM8785/00</v>
      </c>
      <c r="P18" t="str">
        <v>DELONGHI MAGNIFICA START ECAM220.31.SB</v>
      </c>
      <c r="Q18" t="str">
        <v>DELONGHI MAGNIFICA ECAMI3.123.B</v>
      </c>
      <c r="R18" t="str">
        <v>QILIVE Q.5404 (600094159)</v>
      </c>
    </row>
    <row r="19" spans="9:18" x14ac:dyDescent="0.2">
      <c r="I19" t="str" cm="1">
        <f t="array" ref="I19:I27">B2:B10</f>
        <v>BEKO CEG3190B</v>
      </c>
      <c r="J19" s="3" cm="1">
        <f t="array" ref="J19">IF(SUM(IF($I2:$M2&gt;=TRANSPOSE(P$2:P$6),1,0))&gt;=$I$12,1,0)</f>
        <v>1</v>
      </c>
      <c r="K19" cm="1">
        <f t="array" ref="K19">IF(SUM(IF($I2:$M2&gt;=TRANSPOSE(Q$2:Q$6),1,0))&gt;=$I$12,1,0)</f>
        <v>0</v>
      </c>
      <c r="L19" cm="1">
        <f t="array" ref="L19">IF(SUM(IF($I2:$M2&gt;=TRANSPOSE(R$2:R$6),1,0))&gt;=$I$12,1,0)</f>
        <v>0</v>
      </c>
      <c r="M19" cm="1">
        <f t="array" ref="M19">IF(SUM(IF($I2:$M2&gt;=TRANSPOSE(S$2:S$6),1,0))&gt;=$I$12,1,0)</f>
        <v>0</v>
      </c>
      <c r="N19" cm="1">
        <f t="array" ref="N19">IF(SUM(IF($I2:$M2&gt;=TRANSPOSE(T$2:T$6),1,0))&gt;=$I$12,1,0)</f>
        <v>0</v>
      </c>
      <c r="O19" cm="1">
        <f t="array" ref="O19">IF(SUM(IF($I2:$M2&gt;=TRANSPOSE(U$2:U$6),1,0))&gt;=$I$12,1,0)</f>
        <v>0</v>
      </c>
      <c r="P19" cm="1">
        <f t="array" ref="P19">IF(SUM(IF($I2:$M2&gt;=TRANSPOSE(V$2:V$6),1,0))&gt;=$I$12,1,0)</f>
        <v>0</v>
      </c>
      <c r="Q19" cm="1">
        <f t="array" ref="Q19">IF(SUM(IF($I2:$M2&gt;=TRANSPOSE(W$2:W$6),1,0))&gt;=$I$12,1,0)</f>
        <v>0</v>
      </c>
      <c r="R19" cm="1">
        <f t="array" ref="R19">IF(SUM(IF($I2:$M2&gt;=TRANSPOSE(X$2:X$6),1,0))&gt;=$I$12,1,0)</f>
        <v>0</v>
      </c>
    </row>
    <row r="20" spans="9:18" x14ac:dyDescent="0.2">
      <c r="I20" t="str">
        <v>MELITTA LATTICIA OT F300-100</v>
      </c>
      <c r="J20" cm="1">
        <f t="array" ref="J20">IF(SUM(IF($I3:$M3&gt;=TRANSPOSE(P$2:P$6),1,0))&gt;=$I$12,1,0)</f>
        <v>0</v>
      </c>
      <c r="K20" s="3" cm="1">
        <f t="array" ref="K20">IF(SUM(IF($I3:$M3&gt;=TRANSPOSE(Q$2:Q$6),1,0))&gt;=$I$12,1,0)</f>
        <v>1</v>
      </c>
      <c r="L20" cm="1">
        <f t="array" ref="L20">IF(SUM(IF($I3:$M3&gt;=TRANSPOSE(R$2:R$6),1,0))&gt;=$I$12,1,0)</f>
        <v>0</v>
      </c>
      <c r="M20" cm="1">
        <f t="array" ref="M20">IF(SUM(IF($I3:$M3&gt;=TRANSPOSE(S$2:S$6),1,0))&gt;=$I$12,1,0)</f>
        <v>0</v>
      </c>
      <c r="N20" cm="1">
        <f t="array" ref="N20">IF(SUM(IF($I3:$M3&gt;=TRANSPOSE(T$2:T$6),1,0))&gt;=$I$12,1,0)</f>
        <v>0</v>
      </c>
      <c r="O20" cm="1">
        <f t="array" ref="O20">IF(SUM(IF($I3:$M3&gt;=TRANSPOSE(U$2:U$6),1,0))&gt;=$I$12,1,0)</f>
        <v>0</v>
      </c>
      <c r="P20" cm="1">
        <f t="array" ref="P20">IF(SUM(IF($I3:$M3&gt;=TRANSPOSE(V$2:V$6),1,0))&gt;=$I$12,1,0)</f>
        <v>0</v>
      </c>
      <c r="Q20" cm="1">
        <f t="array" ref="Q20">IF(SUM(IF($I3:$M3&gt;=TRANSPOSE(W$2:W$6),1,0))&gt;=$I$12,1,0)</f>
        <v>0</v>
      </c>
      <c r="R20" cm="1">
        <f t="array" ref="R20">IF(SUM(IF($I3:$M3&gt;=TRANSPOSE(X$2:X$6),1,0))&gt;=$I$12,1,0)</f>
        <v>0</v>
      </c>
    </row>
    <row r="21" spans="9:18" x14ac:dyDescent="0.2">
      <c r="I21" t="str">
        <v>KRUPS EVIDENCE ECO BLACK EA897B</v>
      </c>
      <c r="J21" cm="1">
        <f t="array" ref="J21">IF(SUM(IF($I4:$M4&gt;=TRANSPOSE(P$2:P$6),1,0))&gt;=$I$12,1,0)</f>
        <v>0</v>
      </c>
      <c r="K21" cm="1">
        <f t="array" ref="K21">IF(SUM(IF($I4:$M4&gt;=TRANSPOSE(Q$2:Q$6),1,0))&gt;=$I$12,1,0)</f>
        <v>0</v>
      </c>
      <c r="L21" cm="1">
        <f t="array" ref="L21">IF(SUM(IF($I4:$M4&gt;=TRANSPOSE(R$2:R$6),1,0))&gt;=$I$12,1,0)</f>
        <v>1</v>
      </c>
      <c r="M21" cm="1">
        <f t="array" ref="M21">IF(SUM(IF($I4:$M4&gt;=TRANSPOSE(S$2:S$6),1,0))&gt;=$I$12,1,0)</f>
        <v>0</v>
      </c>
      <c r="N21" cm="1">
        <f t="array" ref="N21">IF(SUM(IF($I4:$M4&gt;=TRANSPOSE(T$2:T$6),1,0))&gt;=$I$12,1,0)</f>
        <v>0</v>
      </c>
      <c r="O21" cm="1">
        <f t="array" ref="O21">IF(SUM(IF($I4:$M4&gt;=TRANSPOSE(U$2:U$6),1,0))&gt;=$I$12,1,0)</f>
        <v>0</v>
      </c>
      <c r="P21" cm="1">
        <f t="array" ref="P21">IF(SUM(IF($I4:$M4&gt;=TRANSPOSE(V$2:V$6),1,0))&gt;=$I$12,1,0)</f>
        <v>0</v>
      </c>
      <c r="Q21" cm="1">
        <f t="array" ref="Q21">IF(SUM(IF($I4:$M4&gt;=TRANSPOSE(W$2:W$6),1,0))&gt;=$I$12,1,0)</f>
        <v>0</v>
      </c>
      <c r="R21" cm="1">
        <f t="array" ref="R21">IF(SUM(IF($I4:$M4&gt;=TRANSPOSE(X$2:X$6),1,0))&gt;=$I$12,1,0)</f>
        <v>0</v>
      </c>
    </row>
    <row r="22" spans="9:18" x14ac:dyDescent="0.2">
      <c r="I22" t="str">
        <v>PHILIPS EP3246/70</v>
      </c>
      <c r="J22" cm="1">
        <f t="array" ref="J22">IF(SUM(IF($I5:$M5&gt;=TRANSPOSE(P$2:P$6),1,0))&gt;=$I$12,1,0)</f>
        <v>0</v>
      </c>
      <c r="K22" cm="1">
        <f t="array" ref="K22">IF(SUM(IF($I5:$M5&gt;=TRANSPOSE(Q$2:Q$6),1,0))&gt;=$I$12,1,0)</f>
        <v>0</v>
      </c>
      <c r="L22" cm="1">
        <f t="array" ref="L22">IF(SUM(IF($I5:$M5&gt;=TRANSPOSE(R$2:R$6),1,0))&gt;=$I$12,1,0)</f>
        <v>0</v>
      </c>
      <c r="M22" cm="1">
        <f t="array" ref="M22">IF(SUM(IF($I5:$M5&gt;=TRANSPOSE(S$2:S$6),1,0))&gt;=$I$12,1,0)</f>
        <v>1</v>
      </c>
      <c r="N22" cm="1">
        <f t="array" ref="N22">IF(SUM(IF($I5:$M5&gt;=TRANSPOSE(T$2:T$6),1,0))&gt;=$I$12,1,0)</f>
        <v>0</v>
      </c>
      <c r="O22" cm="1">
        <f t="array" ref="O22">IF(SUM(IF($I5:$M5&gt;=TRANSPOSE(U$2:U$6),1,0))&gt;=$I$12,1,0)</f>
        <v>0</v>
      </c>
      <c r="P22" cm="1">
        <f t="array" ref="P22">IF(SUM(IF($I5:$M5&gt;=TRANSPOSE(V$2:V$6),1,0))&gt;=$I$12,1,0)</f>
        <v>0</v>
      </c>
      <c r="Q22" cm="1">
        <f t="array" ref="Q22">IF(SUM(IF($I5:$M5&gt;=TRANSPOSE(W$2:W$6),1,0))&gt;=$I$12,1,0)</f>
        <v>0</v>
      </c>
      <c r="R22" cm="1">
        <f t="array" ref="R22">IF(SUM(IF($I5:$M5&gt;=TRANSPOSE(X$2:X$6),1,0))&gt;=$I$12,1,0)</f>
        <v>0</v>
      </c>
    </row>
    <row r="23" spans="9:18" x14ac:dyDescent="0.2">
      <c r="I23" t="str">
        <v>DELONGHI MAGNIFICA EVO ECAM290.21</v>
      </c>
      <c r="J23" cm="1">
        <f t="array" ref="J23">IF(SUM(IF($I6:$M6&gt;=TRANSPOSE(P$2:P$6),1,0))&gt;=$I$12,1,0)</f>
        <v>0</v>
      </c>
      <c r="K23" cm="1">
        <f t="array" ref="K23">IF(SUM(IF($I6:$M6&gt;=TRANSPOSE(Q$2:Q$6),1,0))&gt;=$I$12,1,0)</f>
        <v>0</v>
      </c>
      <c r="L23" cm="1">
        <f t="array" ref="L23">IF(SUM(IF($I6:$M6&gt;=TRANSPOSE(R$2:R$6),1,0))&gt;=$I$12,1,0)</f>
        <v>0</v>
      </c>
      <c r="M23" cm="1">
        <f t="array" ref="M23">IF(SUM(IF($I6:$M6&gt;=TRANSPOSE(S$2:S$6),1,0))&gt;=$I$12,1,0)</f>
        <v>1</v>
      </c>
      <c r="N23" cm="1">
        <f t="array" ref="N23">IF(SUM(IF($I6:$M6&gt;=TRANSPOSE(T$2:T$6),1,0))&gt;=$I$12,1,0)</f>
        <v>1</v>
      </c>
      <c r="O23" cm="1">
        <f t="array" ref="O23">IF(SUM(IF($I6:$M6&gt;=TRANSPOSE(U$2:U$6),1,0))&gt;=$I$12,1,0)</f>
        <v>1</v>
      </c>
      <c r="P23" cm="1">
        <f t="array" ref="P23">IF(SUM(IF($I6:$M6&gt;=TRANSPOSE(V$2:V$6),1,0))&gt;=$I$12,1,0)</f>
        <v>1</v>
      </c>
      <c r="Q23" cm="1">
        <f t="array" ref="Q23">IF(SUM(IF($I6:$M6&gt;=TRANSPOSE(W$2:W$6),1,0))&gt;=$I$12,1,0)</f>
        <v>0</v>
      </c>
      <c r="R23" cm="1">
        <f t="array" ref="R23">IF(SUM(IF($I6:$M6&gt;=TRANSPOSE(X$2:X$6),1,0))&gt;=$I$12,1,0)</f>
        <v>0</v>
      </c>
    </row>
    <row r="24" spans="9:18" x14ac:dyDescent="0.2">
      <c r="I24" t="str">
        <v>SAECO XELSIS DELUXE SM8785/00</v>
      </c>
      <c r="J24" cm="1">
        <f t="array" ref="J24">IF(SUM(IF($I7:$M7&gt;=TRANSPOSE(P$2:P$6),1,0))&gt;=$I$12,1,0)</f>
        <v>0</v>
      </c>
      <c r="K24" cm="1">
        <f t="array" ref="K24">IF(SUM(IF($I7:$M7&gt;=TRANSPOSE(Q$2:Q$6),1,0))&gt;=$I$12,1,0)</f>
        <v>0</v>
      </c>
      <c r="L24" cm="1">
        <f t="array" ref="L24">IF(SUM(IF($I7:$M7&gt;=TRANSPOSE(R$2:R$6),1,0))&gt;=$I$12,1,0)</f>
        <v>0</v>
      </c>
      <c r="M24" cm="1">
        <f t="array" ref="M24">IF(SUM(IF($I7:$M7&gt;=TRANSPOSE(S$2:S$6),1,0))&gt;=$I$12,1,0)</f>
        <v>0</v>
      </c>
      <c r="N24" cm="1">
        <f t="array" ref="N24">IF(SUM(IF($I7:$M7&gt;=TRANSPOSE(T$2:T$6),1,0))&gt;=$I$12,1,0)</f>
        <v>0</v>
      </c>
      <c r="O24" cm="1">
        <f t="array" ref="O24">IF(SUM(IF($I7:$M7&gt;=TRANSPOSE(U$2:U$6),1,0))&gt;=$I$12,1,0)</f>
        <v>1</v>
      </c>
      <c r="P24" cm="1">
        <f t="array" ref="P24">IF(SUM(IF($I7:$M7&gt;=TRANSPOSE(V$2:V$6),1,0))&gt;=$I$12,1,0)</f>
        <v>0</v>
      </c>
      <c r="Q24" cm="1">
        <f t="array" ref="Q24">IF(SUM(IF($I7:$M7&gt;=TRANSPOSE(W$2:W$6),1,0))&gt;=$I$12,1,0)</f>
        <v>0</v>
      </c>
      <c r="R24" cm="1">
        <f t="array" ref="R24">IF(SUM(IF($I7:$M7&gt;=TRANSPOSE(X$2:X$6),1,0))&gt;=$I$12,1,0)</f>
        <v>0</v>
      </c>
    </row>
    <row r="25" spans="9:18" x14ac:dyDescent="0.2">
      <c r="I25" t="str">
        <v>DELONGHI MAGNIFICA START ECAM220.31.SB</v>
      </c>
      <c r="J25" cm="1">
        <f t="array" ref="J25">IF(SUM(IF($I8:$M8&gt;=TRANSPOSE(P$2:P$6),1,0))&gt;=$I$12,1,0)</f>
        <v>0</v>
      </c>
      <c r="K25" cm="1">
        <f t="array" ref="K25">IF(SUM(IF($I8:$M8&gt;=TRANSPOSE(Q$2:Q$6),1,0))&gt;=$I$12,1,0)</f>
        <v>0</v>
      </c>
      <c r="L25" cm="1">
        <f t="array" ref="L25">IF(SUM(IF($I8:$M8&gt;=TRANSPOSE(R$2:R$6),1,0))&gt;=$I$12,1,0)</f>
        <v>0</v>
      </c>
      <c r="M25" cm="1">
        <f t="array" ref="M25">IF(SUM(IF($I8:$M8&gt;=TRANSPOSE(S$2:S$6),1,0))&gt;=$I$12,1,0)</f>
        <v>0</v>
      </c>
      <c r="N25" cm="1">
        <f t="array" ref="N25">IF(SUM(IF($I8:$M8&gt;=TRANSPOSE(T$2:T$6),1,0))&gt;=$I$12,1,0)</f>
        <v>0</v>
      </c>
      <c r="O25" cm="1">
        <f t="array" ref="O25">IF(SUM(IF($I8:$M8&gt;=TRANSPOSE(U$2:U$6),1,0))&gt;=$I$12,1,0)</f>
        <v>0</v>
      </c>
      <c r="P25" cm="1">
        <f t="array" ref="P25">IF(SUM(IF($I8:$M8&gt;=TRANSPOSE(V$2:V$6),1,0))&gt;=$I$12,1,0)</f>
        <v>1</v>
      </c>
      <c r="Q25" cm="1">
        <f t="array" ref="Q25">IF(SUM(IF($I8:$M8&gt;=TRANSPOSE(W$2:W$6),1,0))&gt;=$I$12,1,0)</f>
        <v>0</v>
      </c>
      <c r="R25" cm="1">
        <f t="array" ref="R25">IF(SUM(IF($I8:$M8&gt;=TRANSPOSE(X$2:X$6),1,0))&gt;=$I$12,1,0)</f>
        <v>0</v>
      </c>
    </row>
    <row r="26" spans="9:18" x14ac:dyDescent="0.2">
      <c r="I26" t="str">
        <v>DELONGHI MAGNIFICA ECAMI3.123.B</v>
      </c>
      <c r="J26" cm="1">
        <f t="array" ref="J26">IF(SUM(IF($I9:$M9&gt;=TRANSPOSE(P$2:P$6),1,0))&gt;=$I$12,1,0)</f>
        <v>0</v>
      </c>
      <c r="K26" s="3" cm="1">
        <f t="array" ref="K26">IF(SUM(IF($I9:$M9&gt;=TRANSPOSE(Q$2:Q$6),1,0))&gt;=$I$12,1,0)</f>
        <v>1</v>
      </c>
      <c r="L26" cm="1">
        <f t="array" ref="L26">IF(SUM(IF($I9:$M9&gt;=TRANSPOSE(R$2:R$6),1,0))&gt;=$I$12,1,0)</f>
        <v>0</v>
      </c>
      <c r="M26" cm="1">
        <f t="array" ref="M26">IF(SUM(IF($I9:$M9&gt;=TRANSPOSE(S$2:S$6),1,0))&gt;=$I$12,1,0)</f>
        <v>1</v>
      </c>
      <c r="N26" cm="1">
        <f t="array" ref="N26">IF(SUM(IF($I9:$M9&gt;=TRANSPOSE(T$2:T$6),1,0))&gt;=$I$12,1,0)</f>
        <v>0</v>
      </c>
      <c r="O26" cm="1">
        <f t="array" ref="O26">IF(SUM(IF($I9:$M9&gt;=TRANSPOSE(U$2:U$6),1,0))&gt;=$I$12,1,0)</f>
        <v>1</v>
      </c>
      <c r="P26" cm="1">
        <f t="array" ref="P26">IF(SUM(IF($I9:$M9&gt;=TRANSPOSE(V$2:V$6),1,0))&gt;=$I$12,1,0)</f>
        <v>0</v>
      </c>
      <c r="Q26" cm="1">
        <f t="array" ref="Q26">IF(SUM(IF($I9:$M9&gt;=TRANSPOSE(W$2:W$6),1,0))&gt;=$I$12,1,0)</f>
        <v>1</v>
      </c>
      <c r="R26" cm="1">
        <f t="array" ref="R26">IF(SUM(IF($I9:$M9&gt;=TRANSPOSE(X$2:X$6),1,0))&gt;=$I$12,1,0)</f>
        <v>0</v>
      </c>
    </row>
    <row r="27" spans="9:18" x14ac:dyDescent="0.2">
      <c r="I27" t="str">
        <v>QILIVE Q.5404 (600094159)</v>
      </c>
      <c r="J27" cm="1">
        <f t="array" ref="J27">IF(SUM(IF($I10:$M10&gt;=TRANSPOSE(P$2:P$6),1,0))&gt;=$I$12,1,0)</f>
        <v>0</v>
      </c>
      <c r="K27" cm="1">
        <f t="array" ref="K27">IF(SUM(IF($I10:$M10&gt;=TRANSPOSE(Q$2:Q$6),1,0))&gt;=$I$12,1,0)</f>
        <v>0</v>
      </c>
      <c r="L27" cm="1">
        <f t="array" ref="L27">IF(SUM(IF($I10:$M10&gt;=TRANSPOSE(R$2:R$6),1,0))&gt;=$I$12,1,0)</f>
        <v>0</v>
      </c>
      <c r="M27" cm="1">
        <f t="array" ref="M27">IF(SUM(IF($I10:$M10&gt;=TRANSPOSE(S$2:S$6),1,0))&gt;=$I$12,1,0)</f>
        <v>0</v>
      </c>
      <c r="N27" cm="1">
        <f t="array" ref="N27">IF(SUM(IF($I10:$M10&gt;=TRANSPOSE(T$2:T$6),1,0))&gt;=$I$12,1,0)</f>
        <v>0</v>
      </c>
      <c r="O27" cm="1">
        <f t="array" ref="O27">IF(SUM(IF($I10:$M10&gt;=TRANSPOSE(U$2:U$6),1,0))&gt;=$I$12,1,0)</f>
        <v>0</v>
      </c>
      <c r="P27" cm="1">
        <f t="array" ref="P27">IF(SUM(IF($I10:$M10&gt;=TRANSPOSE(V$2:V$6),1,0))&gt;=$I$12,1,0)</f>
        <v>0</v>
      </c>
      <c r="Q27" cm="1">
        <f t="array" ref="Q27">IF(SUM(IF($I10:$M10&gt;=TRANSPOSE(W$2:W$6),1,0))&gt;=$I$12,1,0)</f>
        <v>0</v>
      </c>
      <c r="R27" cm="1">
        <f t="array" ref="R27">IF(SUM(IF($I10:$M10&gt;=TRANSPOSE(X$2:X$6),1,0))&gt;=$I$12,1,0)</f>
        <v>1</v>
      </c>
    </row>
  </sheetData>
  <conditionalFormatting sqref="I18:R27">
    <cfRule type="cellIs" dxfId="2" priority="1" operator="equal">
      <formula>1</formula>
    </cfRule>
    <cfRule type="cellIs" dxfId="1" priority="2" operator="equal">
      <formula>1</formula>
    </cfRule>
  </conditionalFormatting>
  <conditionalFormatting sqref="K20">
    <cfRule type="cellIs" dxfId="0" priority="3" operator="equal">
      <formula>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Additive</vt:lpstr>
      <vt:lpstr>Dominance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Beaumariage Anaïs</dc:creator>
  <cp:lastModifiedBy>Beaumariage Anaïs</cp:lastModifiedBy>
  <dcterms:created xsi:type="dcterms:W3CDTF">2024-04-15T06:32:40Z</dcterms:created>
  <dcterms:modified xsi:type="dcterms:W3CDTF">2024-04-15T08:18:47Z</dcterms:modified>
</cp:coreProperties>
</file>