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4" i="1" l="1"/>
  <c r="E4" i="1"/>
  <c r="F4" i="1"/>
  <c r="G4" i="1"/>
  <c r="G16" i="1" s="1"/>
  <c r="C4" i="1"/>
  <c r="C16" i="1"/>
  <c r="C14" i="1"/>
  <c r="D5" i="1"/>
  <c r="E5" i="1"/>
  <c r="E29" i="1" s="1"/>
  <c r="F5" i="1"/>
  <c r="F29" i="1" s="1"/>
  <c r="G5" i="1"/>
  <c r="G29" i="1" s="1"/>
  <c r="C5" i="1"/>
  <c r="C33" i="1"/>
  <c r="C32" i="1"/>
  <c r="D29" i="1"/>
  <c r="C29" i="1"/>
  <c r="D28" i="1"/>
  <c r="E28" i="1"/>
  <c r="F28" i="1"/>
  <c r="G28" i="1"/>
  <c r="C28" i="1"/>
  <c r="C27" i="1"/>
  <c r="D27" i="1"/>
  <c r="E27" i="1"/>
  <c r="F27" i="1"/>
  <c r="G27" i="1"/>
  <c r="D26" i="1"/>
  <c r="E26" i="1"/>
  <c r="F26" i="1"/>
  <c r="G26" i="1"/>
  <c r="C26" i="1"/>
  <c r="E16" i="1"/>
  <c r="C19" i="1"/>
  <c r="C18" i="1"/>
  <c r="D16" i="1"/>
  <c r="D15" i="1"/>
  <c r="E15" i="1"/>
  <c r="F15" i="1"/>
  <c r="G15" i="1"/>
  <c r="C15" i="1"/>
  <c r="D14" i="1"/>
  <c r="E14" i="1"/>
  <c r="F14" i="1"/>
  <c r="G14" i="1"/>
  <c r="D13" i="1"/>
  <c r="E13" i="1"/>
  <c r="F13" i="1"/>
  <c r="G13" i="1"/>
  <c r="C13" i="1"/>
  <c r="F32" i="1" l="1"/>
  <c r="F33" i="1" s="1"/>
  <c r="F16" i="1"/>
  <c r="F18" i="1" s="1"/>
  <c r="F19" i="1" s="1"/>
</calcChain>
</file>

<file path=xl/sharedStrings.xml><?xml version="1.0" encoding="utf-8"?>
<sst xmlns="http://schemas.openxmlformats.org/spreadsheetml/2006/main" count="22" uniqueCount="15">
  <si>
    <t>X</t>
  </si>
  <si>
    <t>Y</t>
  </si>
  <si>
    <t>R</t>
  </si>
  <si>
    <t>G</t>
  </si>
  <si>
    <t>Обратно-пропорциональная функция</t>
  </si>
  <si>
    <t>x</t>
  </si>
  <si>
    <t>Y-R</t>
  </si>
  <si>
    <t>a=</t>
  </si>
  <si>
    <t>b=</t>
  </si>
  <si>
    <t>d=</t>
  </si>
  <si>
    <t>Логарифмическая функция</t>
  </si>
  <si>
    <t>Y-G</t>
  </si>
  <si>
    <t>а=</t>
  </si>
  <si>
    <r>
      <t>Δ</t>
    </r>
    <r>
      <rPr>
        <sz val="11"/>
        <color theme="1"/>
        <rFont val="Calibri"/>
        <family val="2"/>
      </rPr>
      <t>=</t>
    </r>
  </si>
  <si>
    <t>Δ=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</si>
</sst>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52405949256345E-2"/>
          <c:y val="3.75116652085156E-2"/>
          <c:w val="0.73342804024496933"/>
          <c:h val="0.8326195683872849"/>
        </c:manualLayout>
      </c:layout>
      <c:scatterChart>
        <c:scatterStyle val="smoothMarker"/>
        <c:varyColors val="0"/>
        <c:ser>
          <c:idx val="1"/>
          <c:order val="1"/>
          <c:xVal>
            <c:numRef>
              <c:f>Лист1!$C$2:$G$2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Лист1!$C$4:$G$4</c:f>
              <c:numCache>
                <c:formatCode>General</c:formatCode>
                <c:ptCount val="5"/>
                <c:pt idx="0">
                  <c:v>4.1746865203761763</c:v>
                </c:pt>
                <c:pt idx="1">
                  <c:v>3.6550940438871482</c:v>
                </c:pt>
                <c:pt idx="2">
                  <c:v>3.3952978056426337</c:v>
                </c:pt>
                <c:pt idx="3">
                  <c:v>3.2394200626959253</c:v>
                </c:pt>
                <c:pt idx="4">
                  <c:v>3.1355015673981197</c:v>
                </c:pt>
              </c:numCache>
            </c:numRef>
          </c:yVal>
          <c:smooth val="1"/>
        </c:ser>
        <c:ser>
          <c:idx val="0"/>
          <c:order val="0"/>
          <c:yVal>
            <c:numRef>
              <c:f>Лист1!$C$3:$G$3</c:f>
              <c:numCache>
                <c:formatCode>General</c:formatCode>
                <c:ptCount val="5"/>
                <c:pt idx="0">
                  <c:v>4.2</c:v>
                </c:pt>
                <c:pt idx="1">
                  <c:v>3.6</c:v>
                </c:pt>
                <c:pt idx="2">
                  <c:v>3.4</c:v>
                </c:pt>
                <c:pt idx="3">
                  <c:v>3.25</c:v>
                </c:pt>
                <c:pt idx="4">
                  <c:v>3.15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Лист1!$C$5:$G$5</c:f>
              <c:numCache>
                <c:formatCode>General</c:formatCode>
                <c:ptCount val="5"/>
                <c:pt idx="0">
                  <c:v>4.1030110750124758</c:v>
                </c:pt>
                <c:pt idx="1">
                  <c:v>3.7233908947954371</c:v>
                </c:pt>
                <c:pt idx="2">
                  <c:v>3.4540460905065737</c:v>
                </c:pt>
                <c:pt idx="3">
                  <c:v>3.2451260293959816</c:v>
                </c:pt>
                <c:pt idx="4">
                  <c:v>3.0744259102895342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5136"/>
        <c:axId val="46252416"/>
      </c:scatterChart>
      <c:valAx>
        <c:axId val="1417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52416"/>
        <c:crosses val="autoZero"/>
        <c:crossBetween val="midCat"/>
      </c:valAx>
      <c:valAx>
        <c:axId val="462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5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3</xdr:row>
      <xdr:rowOff>68580</xdr:rowOff>
    </xdr:from>
    <xdr:to>
      <xdr:col>17</xdr:col>
      <xdr:colOff>213360</xdr:colOff>
      <xdr:row>18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abSelected="1" workbookViewId="0">
      <selection activeCell="I14" sqref="I13:K14"/>
    </sheetView>
  </sheetViews>
  <sheetFormatPr defaultRowHeight="14.4" x14ac:dyDescent="0.3"/>
  <sheetData>
    <row r="2" spans="2:13" x14ac:dyDescent="0.3">
      <c r="B2" s="1" t="s">
        <v>0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3" spans="2:13" x14ac:dyDescent="0.3">
      <c r="B3" s="1" t="s">
        <v>1</v>
      </c>
      <c r="C3" s="1">
        <v>4.2</v>
      </c>
      <c r="D3" s="1">
        <v>3.6</v>
      </c>
      <c r="E3" s="1">
        <v>3.4</v>
      </c>
      <c r="F3" s="1">
        <v>3.25</v>
      </c>
      <c r="G3" s="1">
        <v>3.15</v>
      </c>
    </row>
    <row r="4" spans="2:13" x14ac:dyDescent="0.3">
      <c r="B4" s="1" t="s">
        <v>2</v>
      </c>
      <c r="C4" s="1">
        <f>$C$18/C2+$C$19</f>
        <v>4.1746865203761763</v>
      </c>
      <c r="D4" s="1">
        <f t="shared" ref="D4:G4" si="0">$C$18/D2+$C$19</f>
        <v>3.6550940438871482</v>
      </c>
      <c r="E4" s="1">
        <f t="shared" si="0"/>
        <v>3.3952978056426337</v>
      </c>
      <c r="F4" s="1">
        <f t="shared" si="0"/>
        <v>3.2394200626959253</v>
      </c>
      <c r="G4" s="1">
        <f t="shared" si="0"/>
        <v>3.1355015673981197</v>
      </c>
    </row>
    <row r="5" spans="2:13" x14ac:dyDescent="0.3">
      <c r="B5" s="1" t="s">
        <v>3</v>
      </c>
      <c r="C5" s="1">
        <f>$C$32*LN(C2)+$C$33</f>
        <v>4.1030110750124758</v>
      </c>
      <c r="D5" s="1">
        <f t="shared" ref="D5:G5" si="1">$C$32*LN(D2)+$C$33</f>
        <v>3.7233908947954371</v>
      </c>
      <c r="E5" s="1">
        <f t="shared" si="1"/>
        <v>3.4540460905065737</v>
      </c>
      <c r="F5" s="1">
        <f t="shared" si="1"/>
        <v>3.2451260293959816</v>
      </c>
      <c r="G5" s="1">
        <f t="shared" si="1"/>
        <v>3.0744259102895342</v>
      </c>
    </row>
    <row r="10" spans="2:13" x14ac:dyDescent="0.3">
      <c r="B10" t="s">
        <v>4</v>
      </c>
    </row>
    <row r="13" spans="2:13" x14ac:dyDescent="0.3">
      <c r="B13" s="1" t="s">
        <v>0</v>
      </c>
      <c r="C13" s="1">
        <f>C2</f>
        <v>2</v>
      </c>
      <c r="D13" s="1">
        <f t="shared" ref="D13:G14" si="2">D2</f>
        <v>3</v>
      </c>
      <c r="E13" s="1">
        <f t="shared" si="2"/>
        <v>4</v>
      </c>
      <c r="F13" s="1">
        <f t="shared" si="2"/>
        <v>5</v>
      </c>
      <c r="G13" s="1">
        <f t="shared" si="2"/>
        <v>6</v>
      </c>
      <c r="H13" s="3"/>
      <c r="I13" s="4"/>
      <c r="J13" s="4"/>
      <c r="K13" s="4"/>
      <c r="L13" s="4"/>
      <c r="M13" s="4"/>
    </row>
    <row r="14" spans="2:13" x14ac:dyDescent="0.3">
      <c r="B14" s="1" t="s">
        <v>1</v>
      </c>
      <c r="C14" s="1">
        <f>C3</f>
        <v>4.2</v>
      </c>
      <c r="D14" s="1">
        <f t="shared" si="2"/>
        <v>3.6</v>
      </c>
      <c r="E14" s="1">
        <f t="shared" si="2"/>
        <v>3.4</v>
      </c>
      <c r="F14" s="1">
        <f t="shared" si="2"/>
        <v>3.25</v>
      </c>
      <c r="G14" s="1">
        <f t="shared" si="2"/>
        <v>3.15</v>
      </c>
      <c r="H14" s="3"/>
      <c r="I14" s="4"/>
      <c r="J14" s="4"/>
      <c r="K14" s="4"/>
      <c r="L14" s="4"/>
      <c r="M14" s="4"/>
    </row>
    <row r="15" spans="2:13" x14ac:dyDescent="0.3">
      <c r="B15" s="1" t="s">
        <v>5</v>
      </c>
      <c r="C15" s="1">
        <f>1/C13</f>
        <v>0.5</v>
      </c>
      <c r="D15" s="1">
        <f t="shared" ref="D15:G15" si="3">1/D13</f>
        <v>0.33333333333333331</v>
      </c>
      <c r="E15" s="1">
        <f t="shared" si="3"/>
        <v>0.25</v>
      </c>
      <c r="F15" s="1">
        <f t="shared" si="3"/>
        <v>0.2</v>
      </c>
      <c r="G15" s="1">
        <f t="shared" si="3"/>
        <v>0.16666666666666666</v>
      </c>
      <c r="H15" s="3"/>
    </row>
    <row r="16" spans="2:13" x14ac:dyDescent="0.3">
      <c r="B16" s="1" t="s">
        <v>6</v>
      </c>
      <c r="C16" s="1">
        <f>C3-C4</f>
        <v>2.5313479623823909E-2</v>
      </c>
      <c r="D16" s="1">
        <f t="shared" ref="D16:G16" si="4">D3-D4</f>
        <v>-5.5094043887148114E-2</v>
      </c>
      <c r="E16" s="1">
        <f t="shared" si="4"/>
        <v>4.7021943573661851E-3</v>
      </c>
      <c r="F16" s="1">
        <f t="shared" si="4"/>
        <v>1.0579937304074694E-2</v>
      </c>
      <c r="G16" s="1">
        <f t="shared" si="4"/>
        <v>1.4498432601880218E-2</v>
      </c>
      <c r="H16" s="3"/>
    </row>
    <row r="18" spans="2:7" x14ac:dyDescent="0.3">
      <c r="B18" t="s">
        <v>7</v>
      </c>
      <c r="C18">
        <f>SLOPE(C14:G14,C15:G15)</f>
        <v>3.1175548589341706</v>
      </c>
      <c r="E18" s="2" t="s">
        <v>13</v>
      </c>
      <c r="F18">
        <f>SUMSQ(C16:G16)</f>
        <v>4.0203761755486112E-3</v>
      </c>
    </row>
    <row r="19" spans="2:7" x14ac:dyDescent="0.3">
      <c r="B19" t="s">
        <v>8</v>
      </c>
      <c r="C19">
        <f>INTERCEPT(C14:G14,C15:G15)</f>
        <v>2.6159090909090912</v>
      </c>
      <c r="E19" t="s">
        <v>9</v>
      </c>
      <c r="F19">
        <f>SQRT(F18/5)</f>
        <v>2.8356220395351042E-2</v>
      </c>
    </row>
    <row r="23" spans="2:7" x14ac:dyDescent="0.3">
      <c r="B23" t="s">
        <v>10</v>
      </c>
    </row>
    <row r="26" spans="2:7" x14ac:dyDescent="0.3">
      <c r="B26" s="1" t="s">
        <v>0</v>
      </c>
      <c r="C26" s="1">
        <f>C2</f>
        <v>2</v>
      </c>
      <c r="D26" s="1">
        <f t="shared" ref="D26:G27" si="5">D2</f>
        <v>3</v>
      </c>
      <c r="E26" s="1">
        <f t="shared" si="5"/>
        <v>4</v>
      </c>
      <c r="F26" s="1">
        <f t="shared" si="5"/>
        <v>5</v>
      </c>
      <c r="G26" s="1">
        <f t="shared" si="5"/>
        <v>6</v>
      </c>
    </row>
    <row r="27" spans="2:7" x14ac:dyDescent="0.3">
      <c r="B27" s="1" t="s">
        <v>1</v>
      </c>
      <c r="C27" s="1">
        <f>C3</f>
        <v>4.2</v>
      </c>
      <c r="D27" s="1">
        <f t="shared" si="5"/>
        <v>3.6</v>
      </c>
      <c r="E27" s="1">
        <f t="shared" si="5"/>
        <v>3.4</v>
      </c>
      <c r="F27" s="1">
        <f t="shared" si="5"/>
        <v>3.25</v>
      </c>
      <c r="G27" s="1">
        <f t="shared" si="5"/>
        <v>3.15</v>
      </c>
    </row>
    <row r="28" spans="2:7" x14ac:dyDescent="0.3">
      <c r="B28" s="1" t="s">
        <v>5</v>
      </c>
      <c r="C28" s="1">
        <f>LN(C26)</f>
        <v>0.69314718055994529</v>
      </c>
      <c r="D28" s="1">
        <f t="shared" ref="D28:G28" si="6">LN(D26)</f>
        <v>1.0986122886681098</v>
      </c>
      <c r="E28" s="1">
        <f t="shared" si="6"/>
        <v>1.3862943611198906</v>
      </c>
      <c r="F28" s="1">
        <f t="shared" si="6"/>
        <v>1.6094379124341003</v>
      </c>
      <c r="G28" s="1">
        <f t="shared" si="6"/>
        <v>1.791759469228055</v>
      </c>
    </row>
    <row r="29" spans="2:7" x14ac:dyDescent="0.3">
      <c r="B29" s="1" t="s">
        <v>11</v>
      </c>
      <c r="C29" s="1">
        <f>C3-C5</f>
        <v>9.6988924987524427E-2</v>
      </c>
      <c r="D29" s="1">
        <f t="shared" ref="D29:G29" si="7">D3-D5</f>
        <v>-0.12339089479543697</v>
      </c>
      <c r="E29" s="1">
        <f t="shared" si="7"/>
        <v>-5.404609050657383E-2</v>
      </c>
      <c r="F29" s="1">
        <f t="shared" si="7"/>
        <v>4.8739706040183961E-3</v>
      </c>
      <c r="G29" s="1">
        <f t="shared" si="7"/>
        <v>7.5574089710465753E-2</v>
      </c>
    </row>
    <row r="32" spans="2:7" x14ac:dyDescent="0.3">
      <c r="B32" t="s">
        <v>12</v>
      </c>
      <c r="C32">
        <f>SLOPE(C27:G27,C28:G28)</f>
        <v>-0.93625856485724857</v>
      </c>
      <c r="E32" t="s">
        <v>14</v>
      </c>
      <c r="F32">
        <f>SUMSQ(C29:G29)</f>
        <v>3.3288343012713363E-2</v>
      </c>
    </row>
    <row r="33" spans="2:6" x14ac:dyDescent="0.3">
      <c r="B33" t="s">
        <v>8</v>
      </c>
      <c r="C33">
        <f>INTERCEPT(C27:G27,C28:G28)</f>
        <v>4.7519760595183786</v>
      </c>
      <c r="E33" t="s">
        <v>9</v>
      </c>
      <c r="F33">
        <f>SQRT(F32/5)</f>
        <v>8.159453782296136E-2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2021-09-19T10:08:53Z</dcterms:modified>
</cp:coreProperties>
</file>