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2260" windowHeight="12648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4" i="1" l="1"/>
  <c r="I31" i="1"/>
  <c r="C33" i="1"/>
  <c r="F31" i="1"/>
  <c r="F30" i="1"/>
  <c r="F29" i="1"/>
  <c r="L30" i="1"/>
  <c r="I30" i="1"/>
  <c r="I29" i="1"/>
  <c r="L29" i="1"/>
  <c r="C31" i="1"/>
  <c r="C30" i="1"/>
  <c r="C29" i="1"/>
  <c r="C22" i="1"/>
  <c r="H17" i="1"/>
  <c r="C21" i="1"/>
  <c r="F19" i="1"/>
  <c r="F18" i="1"/>
  <c r="F17" i="1"/>
  <c r="C19" i="1"/>
  <c r="C18" i="1"/>
  <c r="C17" i="1"/>
  <c r="C9" i="1"/>
  <c r="C10" i="1"/>
  <c r="C7" i="1"/>
  <c r="C6" i="1"/>
  <c r="C8" i="1"/>
</calcChain>
</file>

<file path=xl/sharedStrings.xml><?xml version="1.0" encoding="utf-8"?>
<sst xmlns="http://schemas.openxmlformats.org/spreadsheetml/2006/main" count="45" uniqueCount="31">
  <si>
    <t>вар</t>
  </si>
  <si>
    <t>прирост</t>
  </si>
  <si>
    <t>a</t>
  </si>
  <si>
    <t xml:space="preserve"> Ɛ</t>
  </si>
  <si>
    <t>n</t>
  </si>
  <si>
    <t>рф</t>
  </si>
  <si>
    <t>беларус</t>
  </si>
  <si>
    <t>-</t>
  </si>
  <si>
    <t>M*[X]=</t>
  </si>
  <si>
    <t>M*[Y]=</t>
  </si>
  <si>
    <t>D*[X]=</t>
  </si>
  <si>
    <t>M*[Y^2]=</t>
  </si>
  <si>
    <t>M*[X^2]=</t>
  </si>
  <si>
    <t>a=</t>
  </si>
  <si>
    <t>Ɛ=</t>
  </si>
  <si>
    <t>∆*&lt;dƐ</t>
  </si>
  <si>
    <t>∆*&gt;dƐ</t>
  </si>
  <si>
    <t>гипотеза отвергается</t>
  </si>
  <si>
    <t>нет оснований отвергнуть гипотезу</t>
  </si>
  <si>
    <t>X</t>
  </si>
  <si>
    <t>Y</t>
  </si>
  <si>
    <t>M*[XY]=</t>
  </si>
  <si>
    <t>M*=</t>
  </si>
  <si>
    <t>M[X^2]*=</t>
  </si>
  <si>
    <t>D*=</t>
  </si>
  <si>
    <r>
      <t>∆</t>
    </r>
    <r>
      <rPr>
        <sz val="11"/>
        <color theme="1"/>
        <rFont val="Calibri"/>
        <family val="2"/>
      </rPr>
      <t>*=</t>
    </r>
  </si>
  <si>
    <t>dƐ=</t>
  </si>
  <si>
    <r>
      <t>d</t>
    </r>
    <r>
      <rPr>
        <vertAlign val="subscript"/>
        <sz val="11"/>
        <color theme="1"/>
        <rFont val="Calibri"/>
        <family val="2"/>
        <charset val="204"/>
        <scheme val="minor"/>
      </rPr>
      <t>Ɛ</t>
    </r>
    <r>
      <rPr>
        <sz val="11"/>
        <color theme="1"/>
        <rFont val="Calibri"/>
        <family val="2"/>
        <charset val="204"/>
        <scheme val="minor"/>
      </rPr>
      <t>=</t>
    </r>
  </si>
  <si>
    <t>δ*[X]=</t>
  </si>
  <si>
    <t>δ*[Y]=</t>
  </si>
  <si>
    <t>r*XY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</si>
</sst>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  <font>
      <vertAlign val="subscript"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/>
    <xf numFmtId="0" fontId="0" fillId="0" borderId="4" xfId="0" applyFill="1" applyBorder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2" fillId="0" borderId="4" xfId="0" applyFont="1" applyBorder="1"/>
    <xf numFmtId="0" fontId="0" fillId="0" borderId="5" xfId="0" applyFill="1" applyBorder="1"/>
    <xf numFmtId="0" fontId="0" fillId="0" borderId="6" xfId="0" applyBorder="1"/>
    <xf numFmtId="0" fontId="0" fillId="0" borderId="0" xfId="0" applyFill="1" applyBorder="1"/>
    <xf numFmtId="0" fontId="0" fillId="0" borderId="0" xfId="0" applyBorder="1"/>
    <xf numFmtId="0" fontId="0" fillId="0" borderId="4" xfId="0" applyBorder="1" applyAlignment="1">
      <alignment horizontal="right"/>
    </xf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4"/>
  <sheetViews>
    <sheetView tabSelected="1" topLeftCell="A11" workbookViewId="0">
      <selection activeCell="E35" sqref="E35"/>
    </sheetView>
  </sheetViews>
  <sheetFormatPr defaultRowHeight="14.4" x14ac:dyDescent="0.3"/>
  <cols>
    <col min="3" max="3" width="9.88671875" customWidth="1"/>
  </cols>
  <sheetData>
    <row r="1" spans="1:24" ht="15" thickBot="1" x14ac:dyDescent="0.35">
      <c r="A1" s="7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2"/>
    </row>
    <row r="3" spans="1:24" x14ac:dyDescent="0.3">
      <c r="B3" s="3" t="s">
        <v>0</v>
      </c>
      <c r="C3" s="4" t="s">
        <v>1</v>
      </c>
      <c r="D3" s="4"/>
      <c r="E3" s="4"/>
      <c r="F3" s="4"/>
      <c r="G3" s="4"/>
      <c r="H3" s="3" t="s">
        <v>2</v>
      </c>
      <c r="I3" s="3" t="s">
        <v>3</v>
      </c>
      <c r="J3" s="3" t="s">
        <v>4</v>
      </c>
    </row>
    <row r="4" spans="1:24" x14ac:dyDescent="0.3">
      <c r="B4" s="5">
        <v>1</v>
      </c>
      <c r="C4" s="5">
        <v>3</v>
      </c>
      <c r="D4" s="5">
        <v>2</v>
      </c>
      <c r="E4" s="5">
        <v>4</v>
      </c>
      <c r="F4" s="5">
        <v>5</v>
      </c>
      <c r="G4" s="5">
        <v>3</v>
      </c>
      <c r="H4" s="5">
        <v>4</v>
      </c>
      <c r="I4" s="6">
        <v>0.05</v>
      </c>
      <c r="J4" s="6">
        <v>5</v>
      </c>
    </row>
    <row r="6" spans="1:24" x14ac:dyDescent="0.3">
      <c r="B6" s="5" t="s">
        <v>22</v>
      </c>
      <c r="C6" s="5">
        <f>SUM(C4:G4)/J4</f>
        <v>3.4</v>
      </c>
    </row>
    <row r="7" spans="1:24" x14ac:dyDescent="0.3">
      <c r="B7" s="5" t="s">
        <v>23</v>
      </c>
      <c r="C7" s="5">
        <f>SUMSQ(C4:G4)/J4</f>
        <v>12.6</v>
      </c>
    </row>
    <row r="8" spans="1:24" x14ac:dyDescent="0.3">
      <c r="B8" s="5" t="s">
        <v>24</v>
      </c>
      <c r="C8" s="5">
        <f>C7-C6^2</f>
        <v>1.0400000000000009</v>
      </c>
    </row>
    <row r="9" spans="1:24" x14ac:dyDescent="0.3">
      <c r="B9" s="10" t="s">
        <v>25</v>
      </c>
      <c r="C9" s="5">
        <f>(ABS(C6-H4)/SQRT(C8/(J4-1)))</f>
        <v>1.1766968108291038</v>
      </c>
      <c r="E9" t="s">
        <v>15</v>
      </c>
      <c r="F9" t="s">
        <v>18</v>
      </c>
    </row>
    <row r="10" spans="1:24" x14ac:dyDescent="0.3">
      <c r="B10" s="5" t="s">
        <v>26</v>
      </c>
      <c r="C10" s="5">
        <f>TINV(I4,H4)</f>
        <v>2.7764451051977934</v>
      </c>
    </row>
    <row r="11" spans="1:24" ht="15" thickBot="1" x14ac:dyDescent="0.35"/>
    <row r="12" spans="1:24" ht="15" thickBot="1" x14ac:dyDescent="0.35">
      <c r="A12" s="7"/>
      <c r="B12" s="8"/>
      <c r="C12" s="8"/>
      <c r="D12" s="8"/>
      <c r="E12" s="8"/>
      <c r="F12" s="8"/>
      <c r="G12" s="8"/>
      <c r="H12" s="8"/>
      <c r="I12" s="8"/>
      <c r="J12" s="8"/>
      <c r="K12" s="8"/>
      <c r="L12" s="9"/>
    </row>
    <row r="14" spans="1:24" x14ac:dyDescent="0.3">
      <c r="B14" s="5" t="s">
        <v>0</v>
      </c>
      <c r="C14" s="5" t="s">
        <v>5</v>
      </c>
      <c r="D14" s="5">
        <v>130</v>
      </c>
      <c r="E14" s="5">
        <v>128</v>
      </c>
      <c r="F14" s="5">
        <v>133</v>
      </c>
      <c r="G14" s="5">
        <v>142</v>
      </c>
      <c r="H14" s="5">
        <v>147</v>
      </c>
      <c r="I14" s="15" t="s">
        <v>7</v>
      </c>
      <c r="J14" s="13">
        <v>5</v>
      </c>
      <c r="K14" s="14"/>
    </row>
    <row r="15" spans="1:24" x14ac:dyDescent="0.3">
      <c r="B15" s="5">
        <v>1</v>
      </c>
      <c r="C15" s="5" t="s">
        <v>6</v>
      </c>
      <c r="D15" s="5">
        <v>110</v>
      </c>
      <c r="E15" s="5">
        <v>103</v>
      </c>
      <c r="F15" s="5">
        <v>95</v>
      </c>
      <c r="G15" s="5">
        <v>112</v>
      </c>
      <c r="H15" s="5">
        <v>97</v>
      </c>
      <c r="I15" s="5">
        <v>103</v>
      </c>
      <c r="J15" s="11">
        <v>6</v>
      </c>
    </row>
    <row r="17" spans="1:12" x14ac:dyDescent="0.3">
      <c r="B17" s="5" t="s">
        <v>8</v>
      </c>
      <c r="C17" s="5">
        <f>SUM(D14:H14)/J14</f>
        <v>136</v>
      </c>
      <c r="E17" s="5" t="s">
        <v>9</v>
      </c>
      <c r="F17" s="5">
        <f>SUM(D15:I15)/J15</f>
        <v>103.33333333333333</v>
      </c>
      <c r="G17" s="5" t="s">
        <v>13</v>
      </c>
      <c r="H17" s="5">
        <f>J14+J15-2</f>
        <v>9</v>
      </c>
    </row>
    <row r="18" spans="1:12" x14ac:dyDescent="0.3">
      <c r="B18" s="5" t="s">
        <v>12</v>
      </c>
      <c r="C18" s="5">
        <f>SUMSQ(D14:H14)/J14</f>
        <v>18549.2</v>
      </c>
      <c r="E18" s="5" t="s">
        <v>11</v>
      </c>
      <c r="F18" s="5">
        <f>SUMSQ(D15:I15)/J15</f>
        <v>10716</v>
      </c>
      <c r="G18" s="5" t="s">
        <v>14</v>
      </c>
      <c r="H18" s="5">
        <v>0.1</v>
      </c>
      <c r="K18" s="14"/>
    </row>
    <row r="19" spans="1:12" x14ac:dyDescent="0.3">
      <c r="B19" s="5" t="s">
        <v>10</v>
      </c>
      <c r="C19" s="5">
        <f>C18-C17^2</f>
        <v>53.200000000000728</v>
      </c>
      <c r="E19" s="5" t="s">
        <v>10</v>
      </c>
      <c r="F19" s="5">
        <f>F18-F17^2</f>
        <v>38.222222222222626</v>
      </c>
    </row>
    <row r="21" spans="1:12" x14ac:dyDescent="0.3">
      <c r="B21" s="10" t="s">
        <v>25</v>
      </c>
      <c r="C21" s="5">
        <f>ABS(C17-F17)/SQRT(C19/(J14-1)+F19/(J15-1))</f>
        <v>7.1378989991464081</v>
      </c>
    </row>
    <row r="22" spans="1:12" ht="15.6" x14ac:dyDescent="0.35">
      <c r="B22" s="5" t="s">
        <v>27</v>
      </c>
      <c r="C22" s="5">
        <f>TINV(H18,H17)</f>
        <v>1.8331129326562374</v>
      </c>
      <c r="E22" t="s">
        <v>16</v>
      </c>
      <c r="F22" t="s">
        <v>17</v>
      </c>
    </row>
    <row r="24" spans="1:12" x14ac:dyDescent="0.3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</row>
    <row r="26" spans="1:12" x14ac:dyDescent="0.3">
      <c r="B26" s="5" t="s">
        <v>19</v>
      </c>
      <c r="C26" s="5">
        <v>2</v>
      </c>
      <c r="D26" s="5">
        <v>3</v>
      </c>
      <c r="E26" s="5">
        <v>2.5</v>
      </c>
      <c r="F26" s="5">
        <v>3.5</v>
      </c>
      <c r="G26" s="12">
        <v>4</v>
      </c>
      <c r="H26" s="11">
        <v>5</v>
      </c>
      <c r="I26" s="13">
        <v>0.05</v>
      </c>
    </row>
    <row r="27" spans="1:12" x14ac:dyDescent="0.3">
      <c r="B27" s="5" t="s">
        <v>20</v>
      </c>
      <c r="C27" s="5">
        <v>0.5</v>
      </c>
      <c r="D27" s="5">
        <v>1</v>
      </c>
      <c r="E27" s="5">
        <v>0.4</v>
      </c>
      <c r="F27" s="5">
        <v>0.6</v>
      </c>
      <c r="G27" s="5">
        <v>1.5</v>
      </c>
    </row>
    <row r="29" spans="1:12" x14ac:dyDescent="0.3">
      <c r="B29" s="5" t="s">
        <v>8</v>
      </c>
      <c r="C29" s="5">
        <f>SUM(C26:G26)/H26</f>
        <v>3</v>
      </c>
      <c r="E29" s="10" t="s">
        <v>28</v>
      </c>
      <c r="F29" s="5">
        <f>SQRT(I30)</f>
        <v>0.70710678118654757</v>
      </c>
      <c r="H29" s="5" t="s">
        <v>12</v>
      </c>
      <c r="I29">
        <f>SUMSQ(C26:G26)/H26</f>
        <v>9.5</v>
      </c>
      <c r="K29" s="5" t="s">
        <v>11</v>
      </c>
      <c r="L29">
        <f>SUMSQ(C27:G27)/H26</f>
        <v>0.80399999999999994</v>
      </c>
    </row>
    <row r="30" spans="1:12" x14ac:dyDescent="0.3">
      <c r="B30" s="5" t="s">
        <v>9</v>
      </c>
      <c r="C30" s="5">
        <f>SUM(C27:G27)/H26</f>
        <v>0.8</v>
      </c>
      <c r="E30" s="10" t="s">
        <v>29</v>
      </c>
      <c r="F30" s="5">
        <f>SQRT(L30)</f>
        <v>0.4049691346263315</v>
      </c>
      <c r="H30" s="5" t="s">
        <v>10</v>
      </c>
      <c r="I30">
        <f>I29-C29^2</f>
        <v>0.5</v>
      </c>
      <c r="K30" s="5" t="s">
        <v>10</v>
      </c>
      <c r="L30">
        <f>L29-C30^2</f>
        <v>0.16399999999999981</v>
      </c>
    </row>
    <row r="31" spans="1:12" x14ac:dyDescent="0.3">
      <c r="B31" s="5" t="s">
        <v>21</v>
      </c>
      <c r="C31" s="5">
        <f>SUMPRODUCT(C26:G26,C27:G27)/H26</f>
        <v>2.62</v>
      </c>
      <c r="E31" s="5" t="s">
        <v>30</v>
      </c>
      <c r="F31" s="5">
        <f>(C31-C29*C30)/(F29*F30)</f>
        <v>0.76827332534653558</v>
      </c>
      <c r="H31" s="5" t="s">
        <v>13</v>
      </c>
      <c r="I31">
        <f>H26-2</f>
        <v>3</v>
      </c>
    </row>
    <row r="33" spans="2:6" x14ac:dyDescent="0.3">
      <c r="B33" s="10" t="s">
        <v>25</v>
      </c>
      <c r="C33">
        <f>(ABS(F31)*SQRT(H26-2))/SQRT(1-F31^2)</f>
        <v>2.0788046015507469</v>
      </c>
    </row>
    <row r="34" spans="2:6" ht="15.6" x14ac:dyDescent="0.35">
      <c r="B34" s="5" t="s">
        <v>27</v>
      </c>
      <c r="C34">
        <f>TINV(I26,I31)</f>
        <v>3.1824463052837091</v>
      </c>
      <c r="E34" t="s">
        <v>15</v>
      </c>
      <c r="F34" t="s">
        <v>18</v>
      </c>
    </row>
  </sheetData>
  <mergeCells count="1">
    <mergeCell ref="C3:G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novichok</dc:creator>
  <cp:lastModifiedBy>123</cp:lastModifiedBy>
  <dcterms:created xsi:type="dcterms:W3CDTF">2015-06-05T18:17:20Z</dcterms:created>
  <dcterms:modified xsi:type="dcterms:W3CDTF">2021-11-19T11:31:27Z</dcterms:modified>
</cp:coreProperties>
</file>